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Yoselin M. Briones Gutierrez\SIS\ASAT_2025\MODIFICACIONES\"/>
    </mc:Choice>
  </mc:AlternateContent>
  <xr:revisionPtr revIDLastSave="0" documentId="13_ncr:1_{5DC4CF6F-1895-47E1-B0C8-CCB98E22CCC2}" xr6:coauthVersionLast="47" xr6:coauthVersionMax="47" xr10:uidLastSave="{00000000-0000-0000-0000-000000000000}"/>
  <bookViews>
    <workbookView xWindow="-120" yWindow="-120" windowWidth="29040" windowHeight="15720" firstSheet="2" activeTab="2" xr2:uid="{BA50BA8B-4469-4B77-91F1-92C9BFA5854A}"/>
  </bookViews>
  <sheets>
    <sheet name="Hoja1" sheetId="7" state="hidden" r:id="rId1"/>
    <sheet name="Hoja2" sheetId="9" state="hidden" r:id="rId2"/>
    <sheet name="ASAT_2025" sheetId="5" r:id="rId3"/>
    <sheet name="ASAT_GA_2025" sheetId="8" r:id="rId4"/>
    <sheet name="bbb" sheetId="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ASAT_2025!$A$1:$T$3370</definedName>
    <definedName name="_xlnm._FilterDatabase" localSheetId="3" hidden="1">ASAT_GA_2025!$A$1:$Z$179</definedName>
    <definedName name="c.cost">[1]Códigos!$C$3:$G$2946</definedName>
    <definedName name="Id_AOE">bbb!$B$74:$B$140</definedName>
    <definedName name="Id_CC">bbb!$B$6:$B$69</definedName>
    <definedName name="Id_Tarea">bbb!$B$147:$B$412</definedName>
    <definedName name="IdAOE" localSheetId="3">[2]bbb!$B$67:$C$133</definedName>
    <definedName name="IdAOE">bbb!$B$74:$C$140</definedName>
    <definedName name="IdCC" localSheetId="3">[2]bbb!$B$6:$C$62</definedName>
    <definedName name="IdCC">bbb!$B$6:$C$69</definedName>
    <definedName name="IdTarea" localSheetId="3">[2]bbb!$B$140:$C$404</definedName>
    <definedName name="IdTarea">bbb!$B$147:$C$412</definedName>
    <definedName name="mes">[3]BBB!$C$3:$C$15</definedName>
    <definedName name="Naoe">[4]BBB!$B$74:$C$485</definedName>
    <definedName name="Ordenmes" localSheetId="3">[2]bbb!$B$414:$C$425</definedName>
    <definedName name="Ordenmes">bbb!$B$422:$C$433</definedName>
    <definedName name="viatico">[5]BBB!$E$3</definedName>
  </definedNames>
  <calcPr calcId="191029"/>
  <pivotCaches>
    <pivotCache cacheId="27" r:id="rId13"/>
    <pivotCache cacheId="28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89" i="5" l="1"/>
  <c r="M3189" i="5"/>
  <c r="F3189" i="5"/>
  <c r="D3189" i="5"/>
  <c r="B3189" i="5"/>
  <c r="O3348" i="5" l="1"/>
  <c r="O3349" i="5"/>
  <c r="O3350" i="5"/>
  <c r="O3351" i="5"/>
  <c r="O3352" i="5"/>
  <c r="O3353" i="5"/>
  <c r="O3354" i="5"/>
  <c r="O3355" i="5"/>
  <c r="O3356" i="5"/>
  <c r="O3357" i="5"/>
  <c r="O3358" i="5"/>
  <c r="O3359" i="5"/>
  <c r="O3360" i="5"/>
  <c r="O3361" i="5"/>
  <c r="O3362" i="5"/>
  <c r="O3363" i="5"/>
  <c r="O3364" i="5"/>
  <c r="O3365" i="5"/>
  <c r="O3366" i="5"/>
  <c r="O3367" i="5"/>
  <c r="O3368" i="5"/>
  <c r="O3340" i="5"/>
  <c r="O3341" i="5"/>
  <c r="O3342" i="5"/>
  <c r="O3343" i="5"/>
  <c r="O3344" i="5"/>
  <c r="O3345" i="5"/>
  <c r="O3346" i="5"/>
  <c r="O3347" i="5"/>
  <c r="M3341" i="5"/>
  <c r="M3342" i="5"/>
  <c r="M3343" i="5"/>
  <c r="M3344" i="5"/>
  <c r="M3345" i="5"/>
  <c r="M3346" i="5"/>
  <c r="M3347" i="5"/>
  <c r="M3348" i="5"/>
  <c r="M3349" i="5"/>
  <c r="M3350" i="5"/>
  <c r="M3351" i="5"/>
  <c r="M3352" i="5"/>
  <c r="M3353" i="5"/>
  <c r="M3354" i="5"/>
  <c r="M3355" i="5"/>
  <c r="M3356" i="5"/>
  <c r="M3357" i="5"/>
  <c r="M3358" i="5"/>
  <c r="M3359" i="5"/>
  <c r="M3360" i="5"/>
  <c r="M3361" i="5"/>
  <c r="M3362" i="5"/>
  <c r="M3363" i="5"/>
  <c r="M3364" i="5"/>
  <c r="M3365" i="5"/>
  <c r="M3366" i="5"/>
  <c r="M3367" i="5"/>
  <c r="M3368" i="5"/>
  <c r="M3340" i="5"/>
  <c r="O3201" i="5" l="1"/>
  <c r="O3202" i="5"/>
  <c r="O3203" i="5"/>
  <c r="O3204" i="5"/>
  <c r="M3204" i="5"/>
  <c r="M3201" i="5"/>
  <c r="M3202" i="5"/>
  <c r="M3203" i="5"/>
  <c r="D3204" i="5"/>
  <c r="D3203" i="5"/>
  <c r="D3202" i="5"/>
  <c r="D3201" i="5"/>
  <c r="B3201" i="5"/>
  <c r="B3202" i="5"/>
  <c r="B3203" i="5"/>
  <c r="B3204" i="5"/>
  <c r="O3216" i="5"/>
  <c r="O3217" i="5"/>
  <c r="O3218" i="5"/>
  <c r="O3219" i="5"/>
  <c r="O3220" i="5"/>
  <c r="O3221" i="5"/>
  <c r="O3222" i="5"/>
  <c r="O3223" i="5"/>
  <c r="O3224" i="5"/>
  <c r="O3225" i="5"/>
  <c r="O3226" i="5"/>
  <c r="O3227" i="5"/>
  <c r="O3228" i="5"/>
  <c r="D3199" i="5"/>
  <c r="B3199" i="5"/>
  <c r="O3199" i="5"/>
  <c r="M3199" i="5"/>
  <c r="M3227" i="5"/>
  <c r="M3228" i="5"/>
  <c r="M3226" i="5"/>
  <c r="O3214" i="5"/>
  <c r="O3215" i="5"/>
  <c r="M3214" i="5"/>
  <c r="M3215" i="5"/>
  <c r="M3216" i="5"/>
  <c r="M3217" i="5"/>
  <c r="M3218" i="5"/>
  <c r="M3219" i="5"/>
  <c r="M3220" i="5"/>
  <c r="M3221" i="5"/>
  <c r="M3222" i="5"/>
  <c r="M3223" i="5"/>
  <c r="M3224" i="5"/>
  <c r="M3225" i="5"/>
  <c r="D3228" i="5" l="1"/>
  <c r="D3227" i="5"/>
  <c r="D3226" i="5"/>
  <c r="D3225" i="5"/>
  <c r="D3224" i="5"/>
  <c r="D3223" i="5"/>
  <c r="D3222" i="5"/>
  <c r="D3221" i="5"/>
  <c r="D3220" i="5"/>
  <c r="D3219" i="5"/>
  <c r="D3218" i="5"/>
  <c r="D3217" i="5"/>
  <c r="D3216" i="5"/>
  <c r="D3215" i="5"/>
  <c r="D3214" i="5"/>
  <c r="B3214" i="5" l="1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M3191" i="5"/>
  <c r="M3192" i="5"/>
  <c r="M3193" i="5"/>
  <c r="M3194" i="5"/>
  <c r="M3195" i="5"/>
  <c r="M3196" i="5"/>
  <c r="M3190" i="5"/>
  <c r="B3196" i="5"/>
  <c r="B3195" i="5"/>
  <c r="B3194" i="5"/>
  <c r="B3193" i="5"/>
  <c r="B3192" i="5"/>
  <c r="B3191" i="5"/>
  <c r="O642" i="5" l="1"/>
  <c r="O643" i="5"/>
  <c r="O644" i="5"/>
  <c r="M642" i="5"/>
  <c r="M643" i="5"/>
  <c r="M644" i="5"/>
  <c r="M641" i="5"/>
  <c r="F642" i="5"/>
  <c r="F643" i="5"/>
  <c r="F644" i="5"/>
  <c r="D642" i="5"/>
  <c r="D643" i="5"/>
  <c r="D644" i="5"/>
  <c r="B642" i="5" l="1"/>
  <c r="B643" i="5"/>
  <c r="B644" i="5"/>
  <c r="O171" i="5" l="1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157" i="5"/>
  <c r="O158" i="5"/>
  <c r="L254" i="5"/>
  <c r="L253" i="5"/>
  <c r="L252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M157" i="5" s="1"/>
  <c r="K246" i="5"/>
  <c r="K233" i="5"/>
  <c r="K173" i="5"/>
  <c r="K172" i="5"/>
  <c r="K171" i="5"/>
  <c r="J173" i="5"/>
  <c r="J172" i="5"/>
  <c r="J171" i="5"/>
  <c r="J162" i="5"/>
  <c r="J161" i="5"/>
  <c r="J160" i="5"/>
  <c r="O3320" i="5" l="1"/>
  <c r="O3319" i="5"/>
  <c r="O3321" i="5"/>
  <c r="O3322" i="5"/>
  <c r="O3323" i="5"/>
  <c r="O3324" i="5"/>
  <c r="O3325" i="5"/>
  <c r="O3326" i="5"/>
  <c r="O3327" i="5"/>
  <c r="O3328" i="5"/>
  <c r="O3329" i="5"/>
  <c r="O3330" i="5"/>
  <c r="O3331" i="5"/>
  <c r="O3332" i="5"/>
  <c r="M3320" i="5"/>
  <c r="M3321" i="5"/>
  <c r="M3322" i="5"/>
  <c r="M3323" i="5"/>
  <c r="M3324" i="5"/>
  <c r="M3325" i="5"/>
  <c r="M3326" i="5"/>
  <c r="M3327" i="5"/>
  <c r="M3328" i="5"/>
  <c r="M3332" i="5"/>
  <c r="M3319" i="5"/>
  <c r="L3331" i="5"/>
  <c r="M3331" i="5" s="1"/>
  <c r="L3330" i="5"/>
  <c r="M3330" i="5" s="1"/>
  <c r="L3329" i="5"/>
  <c r="M3329" i="5" s="1"/>
  <c r="M388" i="5" l="1"/>
  <c r="F388" i="5"/>
  <c r="D388" i="5"/>
  <c r="B388" i="5"/>
  <c r="O638" i="5"/>
  <c r="M638" i="5"/>
  <c r="D638" i="5"/>
  <c r="B638" i="5"/>
  <c r="M265" i="5"/>
  <c r="K264" i="5"/>
  <c r="M264" i="5" s="1"/>
  <c r="F265" i="5"/>
  <c r="F264" i="5"/>
  <c r="D265" i="5"/>
  <c r="B265" i="5"/>
  <c r="D264" i="5"/>
  <c r="B264" i="5"/>
  <c r="O3234" i="5"/>
  <c r="O3235" i="5"/>
  <c r="O3236" i="5"/>
  <c r="O3237" i="5"/>
  <c r="O3238" i="5"/>
  <c r="O3239" i="5"/>
  <c r="O3240" i="5"/>
  <c r="O3241" i="5"/>
  <c r="O3242" i="5"/>
  <c r="O3243" i="5"/>
  <c r="O3244" i="5"/>
  <c r="O3245" i="5"/>
  <c r="O3246" i="5"/>
  <c r="M3235" i="5"/>
  <c r="M3236" i="5"/>
  <c r="M3237" i="5"/>
  <c r="M3238" i="5"/>
  <c r="M3239" i="5"/>
  <c r="M3240" i="5"/>
  <c r="M3241" i="5"/>
  <c r="M3242" i="5"/>
  <c r="M3243" i="5"/>
  <c r="M3244" i="5"/>
  <c r="M3245" i="5"/>
  <c r="M3246" i="5"/>
  <c r="M3234" i="5"/>
  <c r="O3233" i="5"/>
  <c r="M3233" i="5"/>
  <c r="O3232" i="5"/>
  <c r="M3232" i="5"/>
  <c r="U255" i="8" l="1"/>
  <c r="O3313" i="5"/>
  <c r="O3316" i="5"/>
  <c r="O3317" i="5"/>
  <c r="O3318" i="5"/>
  <c r="O3314" i="5"/>
  <c r="F3330" i="5"/>
  <c r="D3330" i="5"/>
  <c r="B3330" i="5"/>
  <c r="F3329" i="5"/>
  <c r="D3329" i="5"/>
  <c r="B3329" i="5"/>
  <c r="O5" i="5"/>
  <c r="M5" i="5"/>
  <c r="D5" i="5"/>
  <c r="B5" i="5"/>
  <c r="O2017" i="5"/>
  <c r="F2017" i="5"/>
  <c r="D2017" i="5"/>
  <c r="B2017" i="5"/>
  <c r="O102" i="5"/>
  <c r="M102" i="5"/>
  <c r="D102" i="5"/>
  <c r="B102" i="5"/>
  <c r="O25" i="5"/>
  <c r="M25" i="5"/>
  <c r="F25" i="5"/>
  <c r="D25" i="5"/>
  <c r="B25" i="5"/>
  <c r="O3182" i="5" l="1"/>
  <c r="O3183" i="5"/>
  <c r="O3184" i="5"/>
  <c r="O3185" i="5"/>
  <c r="O3186" i="5"/>
  <c r="O3179" i="5"/>
  <c r="O3180" i="5"/>
  <c r="O3181" i="5"/>
  <c r="O3167" i="5"/>
  <c r="O3168" i="5"/>
  <c r="O3169" i="5"/>
  <c r="O3170" i="5"/>
  <c r="O3171" i="5"/>
  <c r="O3172" i="5"/>
  <c r="O3173" i="5"/>
  <c r="O3174" i="5"/>
  <c r="O3175" i="5"/>
  <c r="O3176" i="5"/>
  <c r="O3177" i="5"/>
  <c r="O3178" i="5"/>
  <c r="O3154" i="5"/>
  <c r="O3155" i="5"/>
  <c r="O3156" i="5"/>
  <c r="O3157" i="5"/>
  <c r="O3158" i="5"/>
  <c r="O3159" i="5"/>
  <c r="O3160" i="5"/>
  <c r="O3161" i="5"/>
  <c r="O3162" i="5"/>
  <c r="O3163" i="5"/>
  <c r="O3164" i="5"/>
  <c r="O3165" i="5"/>
  <c r="O3166" i="5"/>
  <c r="O3140" i="5"/>
  <c r="O3141" i="5"/>
  <c r="O3142" i="5"/>
  <c r="O3143" i="5"/>
  <c r="O3144" i="5"/>
  <c r="O3145" i="5"/>
  <c r="O3146" i="5"/>
  <c r="O3147" i="5"/>
  <c r="O3148" i="5"/>
  <c r="O3149" i="5"/>
  <c r="O3150" i="5"/>
  <c r="O3151" i="5"/>
  <c r="O3152" i="5"/>
  <c r="O3153" i="5"/>
  <c r="O3120" i="5"/>
  <c r="O3121" i="5"/>
  <c r="O3122" i="5"/>
  <c r="O3123" i="5"/>
  <c r="O3124" i="5"/>
  <c r="O3125" i="5"/>
  <c r="O3126" i="5"/>
  <c r="O3127" i="5"/>
  <c r="O3128" i="5"/>
  <c r="O3129" i="5"/>
  <c r="O3130" i="5"/>
  <c r="O3131" i="5"/>
  <c r="O3132" i="5"/>
  <c r="O3133" i="5"/>
  <c r="O3134" i="5"/>
  <c r="O3135" i="5"/>
  <c r="O3136" i="5"/>
  <c r="O3137" i="5"/>
  <c r="O3138" i="5"/>
  <c r="O3139" i="5"/>
  <c r="O3106" i="5"/>
  <c r="O3107" i="5"/>
  <c r="O3108" i="5"/>
  <c r="O3109" i="5"/>
  <c r="O3110" i="5"/>
  <c r="O3111" i="5"/>
  <c r="O3112" i="5"/>
  <c r="O3113" i="5"/>
  <c r="O3114" i="5"/>
  <c r="O3115" i="5"/>
  <c r="O3116" i="5"/>
  <c r="O3117" i="5"/>
  <c r="O3118" i="5"/>
  <c r="O3119" i="5"/>
  <c r="O3088" i="5"/>
  <c r="O3089" i="5"/>
  <c r="O3090" i="5"/>
  <c r="O3091" i="5"/>
  <c r="O3092" i="5"/>
  <c r="O3093" i="5"/>
  <c r="O3094" i="5"/>
  <c r="O3095" i="5"/>
  <c r="O3096" i="5"/>
  <c r="O3097" i="5"/>
  <c r="O3098" i="5"/>
  <c r="O3099" i="5"/>
  <c r="O3100" i="5"/>
  <c r="O3101" i="5"/>
  <c r="O3102" i="5"/>
  <c r="O3103" i="5"/>
  <c r="O3104" i="5"/>
  <c r="O3105" i="5"/>
  <c r="O3070" i="5"/>
  <c r="O3071" i="5"/>
  <c r="O3072" i="5"/>
  <c r="O3073" i="5"/>
  <c r="O3074" i="5"/>
  <c r="O3075" i="5"/>
  <c r="O3076" i="5"/>
  <c r="O3077" i="5"/>
  <c r="O3078" i="5"/>
  <c r="O3079" i="5"/>
  <c r="O3080" i="5"/>
  <c r="O3081" i="5"/>
  <c r="O3082" i="5"/>
  <c r="O3083" i="5"/>
  <c r="O3084" i="5"/>
  <c r="O3085" i="5"/>
  <c r="O3086" i="5"/>
  <c r="O3087" i="5"/>
  <c r="O3056" i="5"/>
  <c r="O3057" i="5"/>
  <c r="O3058" i="5"/>
  <c r="O3059" i="5"/>
  <c r="O3060" i="5"/>
  <c r="O3061" i="5"/>
  <c r="O3062" i="5"/>
  <c r="O3063" i="5"/>
  <c r="O3064" i="5"/>
  <c r="O3065" i="5"/>
  <c r="O3066" i="5"/>
  <c r="O3067" i="5"/>
  <c r="O3068" i="5"/>
  <c r="O3069" i="5"/>
  <c r="O3041" i="5"/>
  <c r="O3042" i="5"/>
  <c r="O3043" i="5"/>
  <c r="O3044" i="5"/>
  <c r="O3045" i="5"/>
  <c r="O3046" i="5"/>
  <c r="O3047" i="5"/>
  <c r="O3048" i="5"/>
  <c r="O3049" i="5"/>
  <c r="O3050" i="5"/>
  <c r="O3051" i="5"/>
  <c r="O3052" i="5"/>
  <c r="O3053" i="5"/>
  <c r="O3054" i="5"/>
  <c r="O3055" i="5"/>
  <c r="O3031" i="5"/>
  <c r="O3032" i="5"/>
  <c r="O3033" i="5"/>
  <c r="O3034" i="5"/>
  <c r="O3035" i="5"/>
  <c r="O3036" i="5"/>
  <c r="O3037" i="5"/>
  <c r="O3038" i="5"/>
  <c r="O3039" i="5"/>
  <c r="O3040" i="5"/>
  <c r="O3025" i="5"/>
  <c r="O3026" i="5"/>
  <c r="O3027" i="5"/>
  <c r="O3028" i="5"/>
  <c r="O3029" i="5"/>
  <c r="O3030" i="5"/>
  <c r="O2992" i="5"/>
  <c r="O2993" i="5"/>
  <c r="O2994" i="5"/>
  <c r="O2995" i="5"/>
  <c r="O2996" i="5"/>
  <c r="O2997" i="5"/>
  <c r="O2998" i="5"/>
  <c r="O2999" i="5"/>
  <c r="O3000" i="5"/>
  <c r="O3001" i="5"/>
  <c r="O3002" i="5"/>
  <c r="O3003" i="5"/>
  <c r="O3004" i="5"/>
  <c r="O3005" i="5"/>
  <c r="O3006" i="5"/>
  <c r="O3007" i="5"/>
  <c r="O3008" i="5"/>
  <c r="O3009" i="5"/>
  <c r="O3010" i="5"/>
  <c r="O3011" i="5"/>
  <c r="O3012" i="5"/>
  <c r="O3013" i="5"/>
  <c r="O3014" i="5"/>
  <c r="O3015" i="5"/>
  <c r="O3016" i="5"/>
  <c r="O3017" i="5"/>
  <c r="O3018" i="5"/>
  <c r="O3019" i="5"/>
  <c r="O3020" i="5"/>
  <c r="O3021" i="5"/>
  <c r="O3022" i="5"/>
  <c r="O3023" i="5"/>
  <c r="O3024" i="5"/>
  <c r="O2973" i="5"/>
  <c r="O2974" i="5"/>
  <c r="O2975" i="5"/>
  <c r="O2976" i="5"/>
  <c r="O2977" i="5"/>
  <c r="O2978" i="5"/>
  <c r="O2979" i="5"/>
  <c r="O2980" i="5"/>
  <c r="O2981" i="5"/>
  <c r="O2982" i="5"/>
  <c r="O2983" i="5"/>
  <c r="O2984" i="5"/>
  <c r="O2985" i="5"/>
  <c r="O2986" i="5"/>
  <c r="O2987" i="5"/>
  <c r="O2988" i="5"/>
  <c r="O2989" i="5"/>
  <c r="O2990" i="5"/>
  <c r="O2952" i="5"/>
  <c r="O2953" i="5"/>
  <c r="O2954" i="5"/>
  <c r="O2955" i="5"/>
  <c r="O2956" i="5"/>
  <c r="O2957" i="5"/>
  <c r="O2958" i="5"/>
  <c r="O2959" i="5"/>
  <c r="O2960" i="5"/>
  <c r="O2961" i="5"/>
  <c r="O2962" i="5"/>
  <c r="O2963" i="5"/>
  <c r="O2964" i="5"/>
  <c r="O2965" i="5"/>
  <c r="O2966" i="5"/>
  <c r="O2967" i="5"/>
  <c r="O2968" i="5"/>
  <c r="O2969" i="5"/>
  <c r="O2970" i="5"/>
  <c r="O2971" i="5"/>
  <c r="O2972" i="5"/>
  <c r="O2942" i="5"/>
  <c r="O2943" i="5"/>
  <c r="O2944" i="5"/>
  <c r="O2945" i="5"/>
  <c r="O2946" i="5"/>
  <c r="O2947" i="5"/>
  <c r="O2948" i="5"/>
  <c r="O2949" i="5"/>
  <c r="O2950" i="5"/>
  <c r="O2951" i="5"/>
  <c r="L98" i="5" l="1"/>
  <c r="M98" i="5" s="1"/>
  <c r="L97" i="5"/>
  <c r="M97" i="5" s="1"/>
  <c r="L96" i="5"/>
  <c r="M96" i="5" s="1"/>
  <c r="L95" i="5"/>
  <c r="M95" i="5" s="1"/>
  <c r="L94" i="5"/>
  <c r="M94" i="5" s="1"/>
  <c r="L93" i="5"/>
  <c r="M93" i="5" s="1"/>
  <c r="L92" i="5"/>
  <c r="M92" i="5" s="1"/>
  <c r="L91" i="5"/>
  <c r="M91" i="5" s="1"/>
  <c r="L90" i="5"/>
  <c r="M90" i="5" s="1"/>
  <c r="L89" i="5"/>
  <c r="M89" i="5" s="1"/>
  <c r="L88" i="5"/>
  <c r="M88" i="5" s="1"/>
  <c r="L87" i="5"/>
  <c r="M87" i="5" s="1"/>
  <c r="L86" i="5"/>
  <c r="M86" i="5" s="1"/>
  <c r="L85" i="5"/>
  <c r="M85" i="5" s="1"/>
  <c r="L84" i="5"/>
  <c r="M84" i="5" s="1"/>
  <c r="L83" i="5"/>
  <c r="M83" i="5" s="1"/>
  <c r="L82" i="5"/>
  <c r="M82" i="5" s="1"/>
  <c r="L81" i="5"/>
  <c r="M81" i="5" s="1"/>
  <c r="L80" i="5"/>
  <c r="M80" i="5" s="1"/>
  <c r="L79" i="5"/>
  <c r="M79" i="5" s="1"/>
  <c r="L78" i="5"/>
  <c r="M78" i="5" s="1"/>
  <c r="L77" i="5"/>
  <c r="M77" i="5" s="1"/>
  <c r="L76" i="5"/>
  <c r="M76" i="5" s="1"/>
  <c r="L75" i="5"/>
  <c r="M75" i="5" s="1"/>
  <c r="D98" i="5"/>
  <c r="B98" i="5"/>
  <c r="D97" i="5"/>
  <c r="B97" i="5"/>
  <c r="D96" i="5"/>
  <c r="B96" i="5"/>
  <c r="D95" i="5"/>
  <c r="B95" i="5"/>
  <c r="D94" i="5"/>
  <c r="B94" i="5"/>
  <c r="D93" i="5"/>
  <c r="B93" i="5"/>
  <c r="D92" i="5"/>
  <c r="B92" i="5"/>
  <c r="D91" i="5"/>
  <c r="B91" i="5"/>
  <c r="D90" i="5"/>
  <c r="B90" i="5"/>
  <c r="D89" i="5"/>
  <c r="B89" i="5"/>
  <c r="D88" i="5"/>
  <c r="B88" i="5"/>
  <c r="D87" i="5"/>
  <c r="B87" i="5"/>
  <c r="D86" i="5"/>
  <c r="B86" i="5"/>
  <c r="D85" i="5"/>
  <c r="B85" i="5"/>
  <c r="D84" i="5"/>
  <c r="B84" i="5"/>
  <c r="D83" i="5"/>
  <c r="B83" i="5"/>
  <c r="D82" i="5"/>
  <c r="B82" i="5"/>
  <c r="D81" i="5"/>
  <c r="B81" i="5"/>
  <c r="D80" i="5"/>
  <c r="B80" i="5"/>
  <c r="D79" i="5"/>
  <c r="B79" i="5"/>
  <c r="D78" i="5"/>
  <c r="B78" i="5"/>
  <c r="D77" i="5"/>
  <c r="B77" i="5"/>
  <c r="D76" i="5"/>
  <c r="B76" i="5"/>
  <c r="D75" i="5"/>
  <c r="B75" i="5"/>
  <c r="L3256" i="5" l="1"/>
  <c r="U180" i="8" l="1"/>
  <c r="U181" i="8"/>
  <c r="U182" i="8"/>
  <c r="U183" i="8"/>
  <c r="U184" i="8"/>
  <c r="U185" i="8"/>
  <c r="U186" i="8"/>
  <c r="U187" i="8"/>
  <c r="U188" i="8"/>
  <c r="U189" i="8"/>
  <c r="U190" i="8"/>
  <c r="U191" i="8"/>
  <c r="U192" i="8"/>
  <c r="U193" i="8"/>
  <c r="U194" i="8"/>
  <c r="U195" i="8"/>
  <c r="U196" i="8"/>
  <c r="U197" i="8"/>
  <c r="U198" i="8"/>
  <c r="U199" i="8"/>
  <c r="U200" i="8"/>
  <c r="U201" i="8"/>
  <c r="U202" i="8"/>
  <c r="U203" i="8"/>
  <c r="U204" i="8"/>
  <c r="U205" i="8"/>
  <c r="U206" i="8"/>
  <c r="U207" i="8"/>
  <c r="U208" i="8"/>
  <c r="U209" i="8"/>
  <c r="U210" i="8"/>
  <c r="U211" i="8"/>
  <c r="U212" i="8"/>
  <c r="U213" i="8"/>
  <c r="U214" i="8"/>
  <c r="U215" i="8"/>
  <c r="U216" i="8"/>
  <c r="U217" i="8"/>
  <c r="U218" i="8"/>
  <c r="U219" i="8"/>
  <c r="U220" i="8"/>
  <c r="U221" i="8"/>
  <c r="U222" i="8"/>
  <c r="U223" i="8"/>
  <c r="U224" i="8"/>
  <c r="U225" i="8"/>
  <c r="U226" i="8"/>
  <c r="U227" i="8"/>
  <c r="U228" i="8"/>
  <c r="U229" i="8"/>
  <c r="U230" i="8"/>
  <c r="U231" i="8"/>
  <c r="U232" i="8"/>
  <c r="U233" i="8"/>
  <c r="U234" i="8"/>
  <c r="U235" i="8"/>
  <c r="U236" i="8"/>
  <c r="U237" i="8"/>
  <c r="U238" i="8"/>
  <c r="U239" i="8"/>
  <c r="U240" i="8"/>
  <c r="U241" i="8"/>
  <c r="U242" i="8"/>
  <c r="U243" i="8"/>
  <c r="U244" i="8"/>
  <c r="U245" i="8"/>
  <c r="U246" i="8"/>
  <c r="U247" i="8"/>
  <c r="U248" i="8"/>
  <c r="U249" i="8"/>
  <c r="U250" i="8"/>
  <c r="U251" i="8"/>
  <c r="U252" i="8"/>
  <c r="U253" i="8"/>
  <c r="U254" i="8"/>
  <c r="U179" i="8"/>
  <c r="T223" i="8"/>
  <c r="T222" i="8"/>
  <c r="T221" i="8"/>
  <c r="T220" i="8"/>
  <c r="T219" i="8"/>
  <c r="T218" i="8"/>
  <c r="M3251" i="5" l="1"/>
  <c r="M3252" i="5"/>
  <c r="M3253" i="5"/>
  <c r="M3254" i="5"/>
  <c r="M3255" i="5"/>
  <c r="M3256" i="5"/>
  <c r="M3257" i="5"/>
  <c r="M3258" i="5"/>
  <c r="M3259" i="5"/>
  <c r="M3260" i="5"/>
  <c r="M3250" i="5"/>
  <c r="O519" i="5" l="1"/>
  <c r="M519" i="5"/>
  <c r="F519" i="5"/>
  <c r="D519" i="5"/>
  <c r="B519" i="5"/>
  <c r="O560" i="5"/>
  <c r="M560" i="5"/>
  <c r="F560" i="5"/>
  <c r="D560" i="5"/>
  <c r="B560" i="5"/>
  <c r="O432" i="5"/>
  <c r="M432" i="5"/>
  <c r="F432" i="5"/>
  <c r="D432" i="5"/>
  <c r="B432" i="5"/>
  <c r="O589" i="5"/>
  <c r="O588" i="5"/>
  <c r="M589" i="5"/>
  <c r="M588" i="5"/>
  <c r="F589" i="5"/>
  <c r="F588" i="5"/>
  <c r="D589" i="5"/>
  <c r="D588" i="5"/>
  <c r="B589" i="5"/>
  <c r="B588" i="5"/>
  <c r="O804" i="5"/>
  <c r="M804" i="5"/>
  <c r="F804" i="5"/>
  <c r="D804" i="5"/>
  <c r="O803" i="5"/>
  <c r="M803" i="5"/>
  <c r="F803" i="5"/>
  <c r="D803" i="5"/>
  <c r="O802" i="5"/>
  <c r="M802" i="5"/>
  <c r="F802" i="5"/>
  <c r="D802" i="5"/>
  <c r="B804" i="5"/>
  <c r="B803" i="5"/>
  <c r="B802" i="5"/>
  <c r="O1867" i="5" l="1"/>
  <c r="M1867" i="5"/>
  <c r="F1867" i="5"/>
  <c r="D1867" i="5"/>
  <c r="B1867" i="5"/>
  <c r="F3246" i="5"/>
  <c r="D3246" i="5"/>
  <c r="B3246" i="5"/>
  <c r="L1417" i="5" l="1"/>
  <c r="L1423" i="5"/>
  <c r="L1415" i="5"/>
  <c r="M398" i="5"/>
  <c r="F398" i="5"/>
  <c r="J287" i="5"/>
  <c r="O637" i="5"/>
  <c r="M637" i="5"/>
  <c r="F637" i="5"/>
  <c r="D637" i="5"/>
  <c r="B637" i="5"/>
  <c r="O360" i="5"/>
  <c r="O359" i="5"/>
  <c r="L360" i="5"/>
  <c r="M360" i="5" s="1"/>
  <c r="L359" i="5"/>
  <c r="M359" i="5" s="1"/>
  <c r="F360" i="5"/>
  <c r="F359" i="5"/>
  <c r="D360" i="5"/>
  <c r="B360" i="5"/>
  <c r="D359" i="5"/>
  <c r="B359" i="5"/>
  <c r="O656" i="5" l="1"/>
  <c r="O628" i="5"/>
  <c r="L656" i="5"/>
  <c r="M656" i="5" s="1"/>
  <c r="L628" i="5"/>
  <c r="M628" i="5" s="1"/>
  <c r="F656" i="5"/>
  <c r="F628" i="5"/>
  <c r="D656" i="5"/>
  <c r="B656" i="5"/>
  <c r="D628" i="5"/>
  <c r="B628" i="5"/>
  <c r="D3170" i="5"/>
  <c r="D3169" i="5"/>
  <c r="D3168" i="5"/>
  <c r="D3167" i="5"/>
  <c r="D3158" i="5"/>
  <c r="D3157" i="5"/>
  <c r="D3156" i="5"/>
  <c r="D3155" i="5"/>
  <c r="D3154" i="5"/>
  <c r="D3144" i="5"/>
  <c r="D3143" i="5"/>
  <c r="D3142" i="5"/>
  <c r="D3141" i="5"/>
  <c r="D3140" i="5"/>
  <c r="D3125" i="5"/>
  <c r="D3124" i="5"/>
  <c r="D3123" i="5"/>
  <c r="D3122" i="5"/>
  <c r="D3121" i="5"/>
  <c r="D3110" i="5"/>
  <c r="D3109" i="5"/>
  <c r="D3108" i="5"/>
  <c r="D3107" i="5"/>
  <c r="D3106" i="5"/>
  <c r="D3095" i="5"/>
  <c r="D3094" i="5"/>
  <c r="D3093" i="5"/>
  <c r="D3092" i="5"/>
  <c r="D3091" i="5"/>
  <c r="D3090" i="5"/>
  <c r="D3089" i="5"/>
  <c r="D3088" i="5"/>
  <c r="D3074" i="5"/>
  <c r="D3073" i="5"/>
  <c r="D3072" i="5"/>
  <c r="D3071" i="5"/>
  <c r="D3070" i="5"/>
  <c r="D3060" i="5"/>
  <c r="D3059" i="5"/>
  <c r="D3058" i="5"/>
  <c r="D3057" i="5"/>
  <c r="D3056" i="5"/>
  <c r="D3045" i="5"/>
  <c r="D3044" i="5"/>
  <c r="D3043" i="5"/>
  <c r="D3042" i="5"/>
  <c r="D3041" i="5"/>
  <c r="D3023" i="5"/>
  <c r="D3022" i="5"/>
  <c r="D3021" i="5"/>
  <c r="D3020" i="5"/>
  <c r="D3019" i="5"/>
  <c r="D3006" i="5"/>
  <c r="D3005" i="5"/>
  <c r="D3004" i="5"/>
  <c r="D3003" i="5"/>
  <c r="D3002" i="5"/>
  <c r="D3001" i="5"/>
  <c r="D3000" i="5"/>
  <c r="D2999" i="5"/>
  <c r="D2994" i="5"/>
  <c r="D2993" i="5"/>
  <c r="D2992" i="5"/>
  <c r="D2991" i="5"/>
  <c r="D2989" i="5"/>
  <c r="D2985" i="5"/>
  <c r="D2984" i="5"/>
  <c r="D2973" i="5"/>
  <c r="D2972" i="5"/>
  <c r="D2961" i="5"/>
  <c r="D2960" i="5"/>
  <c r="D2939" i="5"/>
  <c r="D2938" i="5"/>
  <c r="D2929" i="5"/>
  <c r="D2928" i="5"/>
  <c r="D2918" i="5"/>
  <c r="D2908" i="5"/>
  <c r="D2907" i="5"/>
  <c r="D2895" i="5"/>
  <c r="D2894" i="5"/>
  <c r="D2885" i="5"/>
  <c r="D2884" i="5"/>
  <c r="D2830" i="5"/>
  <c r="D2829" i="5"/>
  <c r="D2828" i="5"/>
  <c r="D2818" i="5"/>
  <c r="D2817" i="5"/>
  <c r="D2816" i="5"/>
  <c r="D2805" i="5"/>
  <c r="D2804" i="5"/>
  <c r="D2793" i="5"/>
  <c r="D2792" i="5"/>
  <c r="D2782" i="5"/>
  <c r="D2781" i="5"/>
  <c r="D2770" i="5"/>
  <c r="D2769" i="5"/>
  <c r="D2758" i="5"/>
  <c r="D2757" i="5"/>
  <c r="D2746" i="5"/>
  <c r="D2745" i="5"/>
  <c r="D2733" i="5"/>
  <c r="D2732" i="5"/>
  <c r="D2720" i="5"/>
  <c r="D2719" i="5"/>
  <c r="D2718" i="5"/>
  <c r="D2705" i="5"/>
  <c r="D2704" i="5"/>
  <c r="D2703" i="5"/>
  <c r="D2702" i="5"/>
  <c r="D2689" i="5"/>
  <c r="D2688" i="5"/>
  <c r="D2678" i="5"/>
  <c r="D2677" i="5"/>
  <c r="D2676" i="5"/>
  <c r="D2666" i="5"/>
  <c r="D2665" i="5"/>
  <c r="D2664" i="5"/>
  <c r="D2663" i="5"/>
  <c r="D2654" i="5"/>
  <c r="D2653" i="5"/>
  <c r="D2652" i="5"/>
  <c r="D2651" i="5"/>
  <c r="D2649" i="5"/>
  <c r="D2648" i="5"/>
  <c r="D2647" i="5"/>
  <c r="D2646" i="5"/>
  <c r="D2629" i="5"/>
  <c r="D2628" i="5"/>
  <c r="D2627" i="5"/>
  <c r="D2624" i="5"/>
  <c r="D2623" i="5"/>
  <c r="D2622" i="5"/>
  <c r="D2615" i="5"/>
  <c r="D2614" i="5"/>
  <c r="D2613" i="5"/>
  <c r="D2602" i="5"/>
  <c r="D2601" i="5"/>
  <c r="D2600" i="5"/>
  <c r="D2596" i="5"/>
  <c r="D2595" i="5"/>
  <c r="D2594" i="5"/>
  <c r="D2578" i="5"/>
  <c r="D2574" i="5"/>
  <c r="D2570" i="5"/>
  <c r="D2566" i="5"/>
  <c r="D2565" i="5"/>
  <c r="D2561" i="5"/>
  <c r="D2557" i="5"/>
  <c r="D2553" i="5"/>
  <c r="D2549" i="5"/>
  <c r="D2545" i="5"/>
  <c r="D2505" i="5"/>
  <c r="D2501" i="5"/>
  <c r="D2500" i="5"/>
  <c r="D2494" i="5"/>
  <c r="D2489" i="5"/>
  <c r="D2485" i="5"/>
  <c r="D2482" i="5"/>
  <c r="D2478" i="5"/>
  <c r="D2441" i="5"/>
  <c r="D2434" i="5"/>
  <c r="D2424" i="5"/>
  <c r="D2409" i="5"/>
  <c r="D2408" i="5"/>
  <c r="D2402" i="5"/>
  <c r="D2401" i="5"/>
  <c r="D2383" i="5"/>
  <c r="D2365" i="5"/>
  <c r="D2354" i="5"/>
  <c r="D2349" i="5"/>
  <c r="D2344" i="5"/>
  <c r="D2339" i="5"/>
  <c r="D2338" i="5"/>
  <c r="D2337" i="5"/>
  <c r="D2333" i="5"/>
  <c r="D2330" i="5"/>
  <c r="D2329" i="5"/>
  <c r="D2324" i="5"/>
  <c r="D2319" i="5"/>
  <c r="D2315" i="5"/>
  <c r="D2313" i="5"/>
  <c r="D2312" i="5"/>
  <c r="D2311" i="5"/>
  <c r="D2309" i="5"/>
  <c r="D2308" i="5"/>
  <c r="D2307" i="5"/>
  <c r="D2304" i="5"/>
  <c r="D2303" i="5"/>
  <c r="D2302" i="5"/>
  <c r="D2297" i="5"/>
  <c r="D2295" i="5"/>
  <c r="D2294" i="5"/>
  <c r="D2293" i="5"/>
  <c r="D2291" i="5"/>
  <c r="D2290" i="5"/>
  <c r="D2287" i="5"/>
  <c r="D2286" i="5"/>
  <c r="D2285" i="5"/>
  <c r="D2254" i="5"/>
  <c r="D2247" i="5"/>
  <c r="D2231" i="5"/>
  <c r="D2222" i="5"/>
  <c r="D2209" i="5"/>
  <c r="D2194" i="5"/>
  <c r="D2159" i="5"/>
  <c r="D2158" i="5"/>
  <c r="D2149" i="5"/>
  <c r="D2140" i="5"/>
  <c r="D2131" i="5"/>
  <c r="D2130" i="5"/>
  <c r="D2121" i="5"/>
  <c r="D2104" i="5"/>
  <c r="D2103" i="5"/>
  <c r="D2094" i="5"/>
  <c r="D2093" i="5"/>
  <c r="D2084" i="5"/>
  <c r="D2083" i="5"/>
  <c r="D2075" i="5"/>
  <c r="D2055" i="5"/>
  <c r="D2052" i="5"/>
  <c r="D2051" i="5"/>
  <c r="D2047" i="5"/>
  <c r="D2043" i="5"/>
  <c r="D2035" i="5"/>
  <c r="D2028" i="5"/>
  <c r="D2027" i="5"/>
  <c r="D2026" i="5"/>
  <c r="D2022" i="5"/>
  <c r="D1984" i="5"/>
  <c r="D1983" i="5"/>
  <c r="D1971" i="5"/>
  <c r="D1970" i="5"/>
  <c r="D1960" i="5"/>
  <c r="D1938" i="5"/>
  <c r="D1923" i="5"/>
  <c r="D1922" i="5"/>
  <c r="D1910" i="5"/>
  <c r="D1896" i="5"/>
  <c r="D1873" i="5"/>
  <c r="D1868" i="5"/>
  <c r="D1866" i="5"/>
  <c r="D1858" i="5"/>
  <c r="D1823" i="5"/>
  <c r="D1816" i="5"/>
  <c r="D1800" i="5"/>
  <c r="D1793" i="5"/>
  <c r="D1741" i="5"/>
  <c r="D1735" i="5"/>
  <c r="D1733" i="5"/>
  <c r="D1725" i="5"/>
  <c r="D1724" i="5"/>
  <c r="D1717" i="5"/>
  <c r="D1716" i="5"/>
  <c r="D1706" i="5"/>
  <c r="D1705" i="5"/>
  <c r="D1697" i="5"/>
  <c r="D1696" i="5"/>
  <c r="D1686" i="5"/>
  <c r="D1685" i="5"/>
  <c r="D1674" i="5"/>
  <c r="D1673" i="5"/>
  <c r="D1663" i="5"/>
  <c r="D1662" i="5"/>
  <c r="D1615" i="5"/>
  <c r="D1601" i="5"/>
  <c r="D1600" i="5"/>
  <c r="D1592" i="5"/>
  <c r="D1591" i="5"/>
  <c r="D1581" i="5"/>
  <c r="D1580" i="5"/>
  <c r="D1579" i="5"/>
  <c r="D1568" i="5"/>
  <c r="D1567" i="5"/>
  <c r="D1566" i="5"/>
  <c r="D1552" i="5"/>
  <c r="D1551" i="5"/>
  <c r="D1550" i="5"/>
  <c r="D1534" i="5"/>
  <c r="D1533" i="5"/>
  <c r="D1532" i="5"/>
  <c r="D1531" i="5"/>
  <c r="D1516" i="5"/>
  <c r="D1515" i="5"/>
  <c r="D1505" i="5"/>
  <c r="D1504" i="5"/>
  <c r="D1503" i="5"/>
  <c r="D1490" i="5"/>
  <c r="D1489" i="5"/>
  <c r="D1483" i="5"/>
  <c r="D1482" i="5"/>
  <c r="D1472" i="5"/>
  <c r="D1471" i="5"/>
  <c r="D1466" i="5"/>
  <c r="D1461" i="5"/>
  <c r="D1456" i="5"/>
  <c r="D1455" i="5"/>
  <c r="D1450" i="5"/>
  <c r="D1449" i="5"/>
  <c r="D1427" i="5"/>
  <c r="D1422" i="5"/>
  <c r="D1345" i="5"/>
  <c r="D1344" i="5"/>
  <c r="D1343" i="5"/>
  <c r="D1335" i="5"/>
  <c r="D1334" i="5"/>
  <c r="D1333" i="5"/>
  <c r="D1325" i="5"/>
  <c r="D1324" i="5"/>
  <c r="D1323" i="5"/>
  <c r="D1316" i="5"/>
  <c r="D1315" i="5"/>
  <c r="D1314" i="5"/>
  <c r="D1306" i="5"/>
  <c r="D1305" i="5"/>
  <c r="D1304" i="5"/>
  <c r="D1296" i="5"/>
  <c r="D1295" i="5"/>
  <c r="D1288" i="5"/>
  <c r="D1287" i="5"/>
  <c r="D1286" i="5"/>
  <c r="D1241" i="5"/>
  <c r="D1240" i="5"/>
  <c r="D1239" i="5"/>
  <c r="D1232" i="5"/>
  <c r="D1231" i="5"/>
  <c r="D1230" i="5"/>
  <c r="D1229" i="5"/>
  <c r="D1228" i="5"/>
  <c r="D1227" i="5"/>
  <c r="D1226" i="5"/>
  <c r="D1225" i="5"/>
  <c r="D1224" i="5"/>
  <c r="D1223" i="5"/>
  <c r="D1222" i="5"/>
  <c r="D1217" i="5"/>
  <c r="D1216" i="5"/>
  <c r="D1212" i="5"/>
  <c r="D1211" i="5"/>
  <c r="D1210" i="5"/>
  <c r="D1209" i="5"/>
  <c r="D1208" i="5"/>
  <c r="D1207" i="5"/>
  <c r="D1206" i="5"/>
  <c r="D1205" i="5"/>
  <c r="D1204" i="5"/>
  <c r="D1195" i="5"/>
  <c r="D1194" i="5"/>
  <c r="D1193" i="5"/>
  <c r="D1192" i="5"/>
  <c r="D1191" i="5"/>
  <c r="D1190" i="5"/>
  <c r="D1183" i="5"/>
  <c r="D1182" i="5"/>
  <c r="D1181" i="5"/>
  <c r="D1180" i="5"/>
  <c r="D1179" i="5"/>
  <c r="D1178" i="5"/>
  <c r="D1175" i="5"/>
  <c r="D1177" i="5"/>
  <c r="D1172" i="5"/>
  <c r="D1171" i="5"/>
  <c r="D1170" i="5"/>
  <c r="D1169" i="5"/>
  <c r="D1168" i="5"/>
  <c r="D1167" i="5"/>
  <c r="D1166" i="5"/>
  <c r="D1176" i="5"/>
  <c r="D1165" i="5"/>
  <c r="D1158" i="5"/>
  <c r="D1157" i="5"/>
  <c r="D1156" i="5"/>
  <c r="D1155" i="5"/>
  <c r="D1154" i="5"/>
  <c r="D1153" i="5"/>
  <c r="D1152" i="5"/>
  <c r="D1151" i="5"/>
  <c r="D1150" i="5"/>
  <c r="D1138" i="5"/>
  <c r="D1129" i="5"/>
  <c r="D1120" i="5"/>
  <c r="D1119" i="5"/>
  <c r="D1110" i="5"/>
  <c r="D1102" i="5"/>
  <c r="D1101" i="5"/>
  <c r="D1093" i="5"/>
  <c r="D1092" i="5"/>
  <c r="D1083" i="5"/>
  <c r="D1075" i="5"/>
  <c r="D1074" i="5"/>
  <c r="D1066" i="5"/>
  <c r="D1065" i="5"/>
  <c r="D1057" i="5"/>
  <c r="D1048" i="5"/>
  <c r="D1040" i="5"/>
  <c r="D1025" i="5"/>
  <c r="D1013" i="5"/>
  <c r="D1006" i="5"/>
  <c r="D994" i="5"/>
  <c r="D984" i="5"/>
  <c r="D975" i="5"/>
  <c r="D965" i="5"/>
  <c r="D956" i="5"/>
  <c r="D947" i="5"/>
  <c r="D939" i="5"/>
  <c r="D931" i="5"/>
  <c r="D901" i="5"/>
  <c r="D892" i="5"/>
  <c r="D884" i="5"/>
  <c r="D874" i="5"/>
  <c r="D873" i="5"/>
  <c r="D872" i="5"/>
  <c r="D871" i="5"/>
  <c r="D852" i="5"/>
  <c r="D851" i="5"/>
  <c r="D843" i="5"/>
  <c r="D842" i="5"/>
  <c r="D830" i="5"/>
  <c r="D816" i="5"/>
  <c r="D815" i="5"/>
  <c r="D810" i="5"/>
  <c r="D809" i="5"/>
  <c r="D808" i="5"/>
  <c r="D807" i="5"/>
  <c r="D806" i="5"/>
  <c r="D795" i="5"/>
  <c r="D794" i="5"/>
  <c r="D788" i="5"/>
  <c r="D787" i="5"/>
  <c r="D786" i="5"/>
  <c r="D777" i="5"/>
  <c r="D776" i="5"/>
  <c r="D769" i="5"/>
  <c r="D763" i="5"/>
  <c r="D762" i="5"/>
  <c r="D761" i="5"/>
  <c r="D760" i="5"/>
  <c r="D759" i="5"/>
  <c r="D752" i="5"/>
  <c r="D751" i="5"/>
  <c r="D750" i="5"/>
  <c r="D745" i="5"/>
  <c r="D744" i="5"/>
  <c r="D743" i="5"/>
  <c r="D742" i="5"/>
  <c r="D710" i="5"/>
  <c r="D707" i="5"/>
  <c r="D698" i="5"/>
  <c r="D691" i="5"/>
  <c r="D690" i="5"/>
  <c r="D686" i="5"/>
  <c r="D685" i="5"/>
  <c r="D675" i="5"/>
  <c r="D666" i="5"/>
  <c r="D665" i="5"/>
  <c r="D660" i="5"/>
  <c r="D655" i="5"/>
  <c r="D654" i="5"/>
  <c r="D653" i="5"/>
  <c r="D652" i="5"/>
  <c r="D632" i="5"/>
  <c r="D631" i="5"/>
  <c r="D626" i="5"/>
  <c r="D625" i="5"/>
  <c r="D624" i="5"/>
  <c r="D623" i="5"/>
  <c r="D618" i="5"/>
  <c r="D612" i="5"/>
  <c r="D611" i="5"/>
  <c r="D607" i="5"/>
  <c r="D606" i="5"/>
  <c r="D597" i="5"/>
  <c r="D596" i="5"/>
  <c r="D592" i="5"/>
  <c r="D586" i="5"/>
  <c r="D585" i="5"/>
  <c r="D562" i="5"/>
  <c r="D561" i="5"/>
  <c r="D551" i="5"/>
  <c r="D536" i="5"/>
  <c r="D550" i="5"/>
  <c r="D529" i="5"/>
  <c r="D535" i="5"/>
  <c r="D543" i="5"/>
  <c r="D542" i="5"/>
  <c r="D482" i="5"/>
  <c r="D481" i="5"/>
  <c r="D479" i="5"/>
  <c r="D478" i="5"/>
  <c r="D472" i="5"/>
  <c r="D471" i="5"/>
  <c r="D466" i="5"/>
  <c r="D465" i="5"/>
  <c r="D461" i="5"/>
  <c r="D460" i="5"/>
  <c r="D456" i="5"/>
  <c r="D455" i="5"/>
  <c r="D454" i="5"/>
  <c r="D453" i="5"/>
  <c r="D438" i="5"/>
  <c r="D430" i="5"/>
  <c r="D428" i="5"/>
  <c r="D425" i="5"/>
  <c r="D424" i="5"/>
  <c r="D414" i="5"/>
  <c r="D412" i="5"/>
  <c r="D407" i="5"/>
  <c r="D402" i="5"/>
  <c r="D387" i="5"/>
  <c r="D382" i="5"/>
  <c r="D377" i="5"/>
  <c r="D372" i="5"/>
  <c r="D357" i="5"/>
  <c r="D350" i="5"/>
  <c r="D344" i="5"/>
  <c r="D2863" i="5"/>
  <c r="D2861" i="5"/>
  <c r="D2859" i="5"/>
  <c r="D2857" i="5"/>
  <c r="D2854" i="5"/>
  <c r="D2852" i="5"/>
  <c r="D2851" i="5"/>
  <c r="D2848" i="5"/>
  <c r="D2847" i="5"/>
  <c r="D2844" i="5"/>
  <c r="D2843" i="5"/>
  <c r="D2840" i="5"/>
  <c r="D2839" i="5"/>
  <c r="D2837" i="5"/>
  <c r="D2836" i="5"/>
  <c r="D2832" i="5"/>
  <c r="D2470" i="5"/>
  <c r="D2469" i="5"/>
  <c r="D2468" i="5"/>
  <c r="D2464" i="5"/>
  <c r="D2459" i="5"/>
  <c r="D2458" i="5"/>
  <c r="D2457" i="5"/>
  <c r="D2450" i="5"/>
  <c r="D2449" i="5"/>
  <c r="D2282" i="5"/>
  <c r="D2277" i="5"/>
  <c r="D2270" i="5"/>
  <c r="D1759" i="5"/>
  <c r="D1758" i="5"/>
  <c r="D1754" i="5"/>
  <c r="D1749" i="5"/>
  <c r="D1408" i="5"/>
  <c r="D1400" i="5"/>
  <c r="D1396" i="5"/>
  <c r="D1393" i="5"/>
  <c r="D1388" i="5"/>
  <c r="D1384" i="5"/>
  <c r="D1376" i="5"/>
  <c r="D1375" i="5"/>
  <c r="D1369" i="5"/>
  <c r="D738" i="5"/>
  <c r="D737" i="5"/>
  <c r="D733" i="5"/>
  <c r="D732" i="5"/>
  <c r="D728" i="5"/>
  <c r="D720" i="5"/>
  <c r="D716" i="5"/>
  <c r="D593" i="5"/>
  <c r="D326" i="5"/>
  <c r="D321" i="5"/>
  <c r="D315" i="5"/>
  <c r="D313" i="5"/>
  <c r="D312" i="5"/>
  <c r="D308" i="5"/>
  <c r="D301" i="5"/>
  <c r="D299" i="5"/>
  <c r="D291" i="5"/>
  <c r="D290" i="5"/>
  <c r="D289" i="5"/>
  <c r="D280" i="5"/>
  <c r="D3162" i="5"/>
  <c r="D3161" i="5"/>
  <c r="D3160" i="5"/>
  <c r="D3159" i="5"/>
  <c r="D3149" i="5"/>
  <c r="D3148" i="5"/>
  <c r="D3147" i="5"/>
  <c r="D3146" i="5"/>
  <c r="D3145" i="5"/>
  <c r="D3131" i="5"/>
  <c r="D3130" i="5"/>
  <c r="D3129" i="5"/>
  <c r="D3128" i="5"/>
  <c r="D3127" i="5"/>
  <c r="D3126" i="5"/>
  <c r="D3116" i="5"/>
  <c r="D3115" i="5"/>
  <c r="D3114" i="5"/>
  <c r="D3113" i="5"/>
  <c r="D3112" i="5"/>
  <c r="D3111" i="5"/>
  <c r="D3101" i="5"/>
  <c r="D3100" i="5"/>
  <c r="D3099" i="5"/>
  <c r="D3098" i="5"/>
  <c r="D3097" i="5"/>
  <c r="D3096" i="5"/>
  <c r="D3079" i="5"/>
  <c r="D3078" i="5"/>
  <c r="D3077" i="5"/>
  <c r="D3076" i="5"/>
  <c r="D3075" i="5"/>
  <c r="D3065" i="5"/>
  <c r="D3064" i="5"/>
  <c r="D3063" i="5"/>
  <c r="D3062" i="5"/>
  <c r="D3061" i="5"/>
  <c r="D3051" i="5"/>
  <c r="D3050" i="5"/>
  <c r="D3049" i="5"/>
  <c r="D3048" i="5"/>
  <c r="D3047" i="5"/>
  <c r="D3046" i="5"/>
  <c r="D3032" i="5"/>
  <c r="D3031" i="5"/>
  <c r="D3030" i="5"/>
  <c r="D3029" i="5"/>
  <c r="D3028" i="5"/>
  <c r="D3027" i="5"/>
  <c r="D3026" i="5"/>
  <c r="D3025" i="5"/>
  <c r="D3024" i="5"/>
  <c r="D3014" i="5"/>
  <c r="D3013" i="5"/>
  <c r="D3012" i="5"/>
  <c r="D3011" i="5"/>
  <c r="D3010" i="5"/>
  <c r="D3009" i="5"/>
  <c r="D3008" i="5"/>
  <c r="D3007" i="5"/>
  <c r="D2983" i="5"/>
  <c r="D2982" i="5"/>
  <c r="D2981" i="5"/>
  <c r="D2980" i="5"/>
  <c r="D2979" i="5"/>
  <c r="D2978" i="5"/>
  <c r="D2977" i="5"/>
  <c r="D2976" i="5"/>
  <c r="D2971" i="5"/>
  <c r="D2970" i="5"/>
  <c r="D2969" i="5"/>
  <c r="D2968" i="5"/>
  <c r="D2967" i="5"/>
  <c r="D2966" i="5"/>
  <c r="D2965" i="5"/>
  <c r="D2959" i="5"/>
  <c r="D2958" i="5"/>
  <c r="D2957" i="5"/>
  <c r="D2955" i="5"/>
  <c r="D2954" i="5"/>
  <c r="D2953" i="5"/>
  <c r="D2952" i="5"/>
  <c r="D2937" i="5"/>
  <c r="D2936" i="5"/>
  <c r="D2935" i="5"/>
  <c r="D2934" i="5"/>
  <c r="D2933" i="5"/>
  <c r="D2932" i="5"/>
  <c r="D2927" i="5"/>
  <c r="D2926" i="5"/>
  <c r="D2925" i="5"/>
  <c r="D2924" i="5"/>
  <c r="D2923" i="5"/>
  <c r="D2917" i="5"/>
  <c r="D2916" i="5"/>
  <c r="D2915" i="5"/>
  <c r="D2914" i="5"/>
  <c r="D2913" i="5"/>
  <c r="D2912" i="5"/>
  <c r="D2911" i="5"/>
  <c r="D2906" i="5"/>
  <c r="D2905" i="5"/>
  <c r="D2904" i="5"/>
  <c r="D2903" i="5"/>
  <c r="D2902" i="5"/>
  <c r="D2901" i="5"/>
  <c r="D2900" i="5"/>
  <c r="D2899" i="5"/>
  <c r="D2898" i="5"/>
  <c r="D2893" i="5"/>
  <c r="D2892" i="5"/>
  <c r="D2891" i="5"/>
  <c r="D2890" i="5"/>
  <c r="D2889" i="5"/>
  <c r="D2883" i="5"/>
  <c r="D2882" i="5"/>
  <c r="D2881" i="5"/>
  <c r="D2880" i="5"/>
  <c r="D2879" i="5"/>
  <c r="D2878" i="5"/>
  <c r="D2877" i="5"/>
  <c r="D2876" i="5"/>
  <c r="D2873" i="5"/>
  <c r="D2872" i="5"/>
  <c r="D2871" i="5"/>
  <c r="D2870" i="5"/>
  <c r="D2869" i="5"/>
  <c r="D2868" i="5"/>
  <c r="D2867" i="5"/>
  <c r="D2866" i="5"/>
  <c r="D2864" i="5"/>
  <c r="D2862" i="5"/>
  <c r="D2860" i="5"/>
  <c r="D2858" i="5"/>
  <c r="D2856" i="5"/>
  <c r="D2853" i="5"/>
  <c r="D2850" i="5"/>
  <c r="D2846" i="5"/>
  <c r="D2842" i="5"/>
  <c r="D2838" i="5"/>
  <c r="D2835" i="5"/>
  <c r="D2824" i="5"/>
  <c r="D2823" i="5"/>
  <c r="D2822" i="5"/>
  <c r="D2821" i="5"/>
  <c r="D2820" i="5"/>
  <c r="D2811" i="5"/>
  <c r="D2810" i="5"/>
  <c r="D2809" i="5"/>
  <c r="D2808" i="5"/>
  <c r="D2807" i="5"/>
  <c r="D2799" i="5"/>
  <c r="D2798" i="5"/>
  <c r="D2797" i="5"/>
  <c r="D2796" i="5"/>
  <c r="D2795" i="5"/>
  <c r="D2788" i="5"/>
  <c r="D2787" i="5"/>
  <c r="D2786" i="5"/>
  <c r="D2785" i="5"/>
  <c r="D2784" i="5"/>
  <c r="D2776" i="5"/>
  <c r="D2775" i="5"/>
  <c r="D2774" i="5"/>
  <c r="D2773" i="5"/>
  <c r="D2772" i="5"/>
  <c r="D2764" i="5"/>
  <c r="D2763" i="5"/>
  <c r="D2762" i="5"/>
  <c r="D2761" i="5"/>
  <c r="D2760" i="5"/>
  <c r="D2752" i="5"/>
  <c r="D2751" i="5"/>
  <c r="D2750" i="5"/>
  <c r="D2749" i="5"/>
  <c r="D2748" i="5"/>
  <c r="D2739" i="5"/>
  <c r="D2738" i="5"/>
  <c r="D2737" i="5"/>
  <c r="D2736" i="5"/>
  <c r="D2735" i="5"/>
  <c r="D2726" i="5"/>
  <c r="D2725" i="5"/>
  <c r="D2724" i="5"/>
  <c r="D2723" i="5"/>
  <c r="D2722" i="5"/>
  <c r="D2713" i="5"/>
  <c r="D2712" i="5"/>
  <c r="D2711" i="5"/>
  <c r="D2710" i="5"/>
  <c r="D2709" i="5"/>
  <c r="D2708" i="5"/>
  <c r="D2695" i="5"/>
  <c r="D2694" i="5"/>
  <c r="D2693" i="5"/>
  <c r="D2692" i="5"/>
  <c r="D2691" i="5"/>
  <c r="D2690" i="5"/>
  <c r="D2683" i="5"/>
  <c r="D2682" i="5"/>
  <c r="D2681" i="5"/>
  <c r="D2675" i="5"/>
  <c r="D2674" i="5"/>
  <c r="D2673" i="5"/>
  <c r="D2672" i="5"/>
  <c r="D2671" i="5"/>
  <c r="D2670" i="5"/>
  <c r="D2669" i="5"/>
  <c r="D2668" i="5"/>
  <c r="D2667" i="5"/>
  <c r="D2662" i="5"/>
  <c r="D2661" i="5"/>
  <c r="D2660" i="5"/>
  <c r="D2659" i="5"/>
  <c r="D2658" i="5"/>
  <c r="D2657" i="5"/>
  <c r="D2656" i="5"/>
  <c r="D2645" i="5"/>
  <c r="D2644" i="5"/>
  <c r="D2643" i="5"/>
  <c r="D2642" i="5"/>
  <c r="D2641" i="5"/>
  <c r="D2639" i="5"/>
  <c r="D2638" i="5"/>
  <c r="D2637" i="5"/>
  <c r="D2636" i="5"/>
  <c r="D2635" i="5"/>
  <c r="D2634" i="5"/>
  <c r="D2633" i="5"/>
  <c r="D2632" i="5"/>
  <c r="D2631" i="5"/>
  <c r="D2630" i="5"/>
  <c r="D2621" i="5"/>
  <c r="D2620" i="5"/>
  <c r="D2619" i="5"/>
  <c r="D2618" i="5"/>
  <c r="D2617" i="5"/>
  <c r="D2616" i="5"/>
  <c r="D2612" i="5"/>
  <c r="D2611" i="5"/>
  <c r="D2610" i="5"/>
  <c r="D2609" i="5"/>
  <c r="D2608" i="5"/>
  <c r="D2607" i="5"/>
  <c r="D2606" i="5"/>
  <c r="D2605" i="5"/>
  <c r="D2604" i="5"/>
  <c r="D2599" i="5"/>
  <c r="D2598" i="5"/>
  <c r="D2593" i="5"/>
  <c r="D2592" i="5"/>
  <c r="D2591" i="5"/>
  <c r="D2590" i="5"/>
  <c r="D2588" i="5"/>
  <c r="D2587" i="5"/>
  <c r="D2586" i="5"/>
  <c r="D2585" i="5"/>
  <c r="D2584" i="5"/>
  <c r="D2583" i="5"/>
  <c r="D2582" i="5"/>
  <c r="D2581" i="5"/>
  <c r="D2580" i="5"/>
  <c r="D2577" i="5"/>
  <c r="D2573" i="5"/>
  <c r="D2569" i="5"/>
  <c r="D2564" i="5"/>
  <c r="D2560" i="5"/>
  <c r="D2556" i="5"/>
  <c r="D2552" i="5"/>
  <c r="D2548" i="5"/>
  <c r="D2544" i="5"/>
  <c r="D2541" i="5"/>
  <c r="D2539" i="5"/>
  <c r="D2502" i="5"/>
  <c r="D2496" i="5"/>
  <c r="D2495" i="5"/>
  <c r="D2490" i="5"/>
  <c r="D2486" i="5"/>
  <c r="D2483" i="5"/>
  <c r="D2446" i="5"/>
  <c r="D2445" i="5"/>
  <c r="D2444" i="5"/>
  <c r="D2443" i="5"/>
  <c r="D2440" i="5"/>
  <c r="D2439" i="5"/>
  <c r="D2438" i="5"/>
  <c r="D2433" i="5"/>
  <c r="D2432" i="5"/>
  <c r="D2431" i="5"/>
  <c r="D2430" i="5"/>
  <c r="D2423" i="5"/>
  <c r="D2422" i="5"/>
  <c r="D2421" i="5"/>
  <c r="D2416" i="5"/>
  <c r="D2415" i="5"/>
  <c r="D2414" i="5"/>
  <c r="D2407" i="5"/>
  <c r="D2406" i="5"/>
  <c r="D2400" i="5"/>
  <c r="D2399" i="5"/>
  <c r="D2398" i="5"/>
  <c r="D2392" i="5"/>
  <c r="D2391" i="5"/>
  <c r="D2388" i="5"/>
  <c r="D2387" i="5"/>
  <c r="D2386" i="5"/>
  <c r="D2385" i="5"/>
  <c r="D2382" i="5"/>
  <c r="D2381" i="5"/>
  <c r="D2379" i="5"/>
  <c r="D2378" i="5"/>
  <c r="D2377" i="5"/>
  <c r="D2375" i="5"/>
  <c r="D2374" i="5"/>
  <c r="D2372" i="5"/>
  <c r="D2371" i="5"/>
  <c r="D2370" i="5"/>
  <c r="D2368" i="5"/>
  <c r="D2361" i="5"/>
  <c r="D2360" i="5"/>
  <c r="D2358" i="5"/>
  <c r="D2357" i="5"/>
  <c r="D2353" i="5"/>
  <c r="D2352" i="5"/>
  <c r="D2351" i="5"/>
  <c r="D2348" i="5"/>
  <c r="D2347" i="5"/>
  <c r="D2343" i="5"/>
  <c r="D2342" i="5"/>
  <c r="D2336" i="5"/>
  <c r="D2335" i="5"/>
  <c r="D2332" i="5"/>
  <c r="D2328" i="5"/>
  <c r="D2327" i="5"/>
  <c r="D2326" i="5"/>
  <c r="D2325" i="5"/>
  <c r="D2323" i="5"/>
  <c r="D2322" i="5"/>
  <c r="D2321" i="5"/>
  <c r="D2318" i="5"/>
  <c r="D2310" i="5"/>
  <c r="D2305" i="5"/>
  <c r="D2300" i="5"/>
  <c r="D2298" i="5"/>
  <c r="D2289" i="5"/>
  <c r="D2288" i="5"/>
  <c r="D2267" i="5"/>
  <c r="D2266" i="5"/>
  <c r="D2265" i="5"/>
  <c r="D2264" i="5"/>
  <c r="D2263" i="5"/>
  <c r="D2261" i="5"/>
  <c r="D2260" i="5"/>
  <c r="D2259" i="5"/>
  <c r="D2258" i="5"/>
  <c r="D2257" i="5"/>
  <c r="D2251" i="5"/>
  <c r="D2250" i="5"/>
  <c r="D2249" i="5"/>
  <c r="D2248" i="5"/>
  <c r="D2244" i="5"/>
  <c r="D2243" i="5"/>
  <c r="D2242" i="5"/>
  <c r="D2241" i="5"/>
  <c r="D2240" i="5"/>
  <c r="D2239" i="5"/>
  <c r="D2238" i="5"/>
  <c r="D2237" i="5"/>
  <c r="D2236" i="5"/>
  <c r="D2235" i="5"/>
  <c r="D2234" i="5"/>
  <c r="D2230" i="5"/>
  <c r="D2229" i="5"/>
  <c r="D2228" i="5"/>
  <c r="D2227" i="5"/>
  <c r="D2221" i="5"/>
  <c r="D2220" i="5"/>
  <c r="D2219" i="5"/>
  <c r="D2218" i="5"/>
  <c r="D2217" i="5"/>
  <c r="D2208" i="5"/>
  <c r="D2207" i="5"/>
  <c r="D2206" i="5"/>
  <c r="D2205" i="5"/>
  <c r="D2204" i="5"/>
  <c r="D2203" i="5"/>
  <c r="D2198" i="5"/>
  <c r="D2197" i="5"/>
  <c r="D2196" i="5"/>
  <c r="D2195" i="5"/>
  <c r="D2187" i="5"/>
  <c r="D2186" i="5"/>
  <c r="D2185" i="5"/>
  <c r="D2184" i="5"/>
  <c r="D2183" i="5"/>
  <c r="D2182" i="5"/>
  <c r="D2181" i="5"/>
  <c r="D2180" i="5"/>
  <c r="D2177" i="5"/>
  <c r="D2176" i="5"/>
  <c r="D2175" i="5"/>
  <c r="D2174" i="5"/>
  <c r="D2173" i="5"/>
  <c r="D2172" i="5"/>
  <c r="D2171" i="5"/>
  <c r="D2168" i="5"/>
  <c r="D2167" i="5"/>
  <c r="D2166" i="5"/>
  <c r="D2165" i="5"/>
  <c r="D2164" i="5"/>
  <c r="D2163" i="5"/>
  <c r="D2157" i="5"/>
  <c r="D2156" i="5"/>
  <c r="D2155" i="5"/>
  <c r="D2154" i="5"/>
  <c r="D2153" i="5"/>
  <c r="D2152" i="5"/>
  <c r="D2148" i="5"/>
  <c r="D2147" i="5"/>
  <c r="D2146" i="5"/>
  <c r="D2145" i="5"/>
  <c r="D2144" i="5"/>
  <c r="D2143" i="5"/>
  <c r="D2139" i="5"/>
  <c r="D2138" i="5"/>
  <c r="D2137" i="5"/>
  <c r="D2136" i="5"/>
  <c r="D2135" i="5"/>
  <c r="D2134" i="5"/>
  <c r="D2129" i="5"/>
  <c r="D2128" i="5"/>
  <c r="D2127" i="5"/>
  <c r="D2126" i="5"/>
  <c r="D2125" i="5"/>
  <c r="D2124" i="5"/>
  <c r="D2120" i="5"/>
  <c r="D2119" i="5"/>
  <c r="D2118" i="5"/>
  <c r="D2117" i="5"/>
  <c r="D2116" i="5"/>
  <c r="D2115" i="5"/>
  <c r="D2112" i="5"/>
  <c r="D2111" i="5"/>
  <c r="D2110" i="5"/>
  <c r="D2109" i="5"/>
  <c r="D2108" i="5"/>
  <c r="D2107" i="5"/>
  <c r="D2102" i="5"/>
  <c r="D2101" i="5"/>
  <c r="D2100" i="5"/>
  <c r="D2099" i="5"/>
  <c r="D2098" i="5"/>
  <c r="D2097" i="5"/>
  <c r="D2092" i="5"/>
  <c r="D2091" i="5"/>
  <c r="D2090" i="5"/>
  <c r="D2089" i="5"/>
  <c r="D2088" i="5"/>
  <c r="D2087" i="5"/>
  <c r="D2082" i="5"/>
  <c r="D2081" i="5"/>
  <c r="D2080" i="5"/>
  <c r="D2079" i="5"/>
  <c r="D2078" i="5"/>
  <c r="D2077" i="5"/>
  <c r="D2073" i="5"/>
  <c r="D2072" i="5"/>
  <c r="D2071" i="5"/>
  <c r="D2070" i="5"/>
  <c r="D2069" i="5"/>
  <c r="D2068" i="5"/>
  <c r="D2065" i="5"/>
  <c r="D2064" i="5"/>
  <c r="D2063" i="5"/>
  <c r="D2062" i="5"/>
  <c r="D2061" i="5"/>
  <c r="D2060" i="5"/>
  <c r="D2056" i="5"/>
  <c r="D2053" i="5"/>
  <c r="D2048" i="5"/>
  <c r="D2044" i="5"/>
  <c r="D2040" i="5"/>
  <c r="D2036" i="5"/>
  <c r="D2030" i="5"/>
  <c r="D2029" i="5"/>
  <c r="D2024" i="5"/>
  <c r="D2023" i="5"/>
  <c r="D2020" i="5"/>
  <c r="D2018" i="5"/>
  <c r="D2016" i="5"/>
  <c r="D2015" i="5"/>
  <c r="D2014" i="5"/>
  <c r="D2013" i="5"/>
  <c r="D2012" i="5"/>
  <c r="D2008" i="5"/>
  <c r="D2007" i="5"/>
  <c r="D2006" i="5"/>
  <c r="D2005" i="5"/>
  <c r="D2000" i="5"/>
  <c r="D1999" i="5"/>
  <c r="D1998" i="5"/>
  <c r="D1997" i="5"/>
  <c r="D1996" i="5"/>
  <c r="D1995" i="5"/>
  <c r="D1994" i="5"/>
  <c r="D1993" i="5"/>
  <c r="D1992" i="5"/>
  <c r="D1988" i="5"/>
  <c r="D1987" i="5"/>
  <c r="D1986" i="5"/>
  <c r="D1985" i="5"/>
  <c r="D1982" i="5"/>
  <c r="D1981" i="5"/>
  <c r="D1980" i="5"/>
  <c r="D1979" i="5"/>
  <c r="D1978" i="5"/>
  <c r="D1977" i="5"/>
  <c r="D1976" i="5"/>
  <c r="D1973" i="5"/>
  <c r="D1972" i="5"/>
  <c r="D1969" i="5"/>
  <c r="D1968" i="5"/>
  <c r="D1967" i="5"/>
  <c r="D1965" i="5"/>
  <c r="D1962" i="5"/>
  <c r="D1961" i="5"/>
  <c r="D1959" i="5"/>
  <c r="D1958" i="5"/>
  <c r="D1957" i="5"/>
  <c r="D1956" i="5"/>
  <c r="D1955" i="5"/>
  <c r="D1954" i="5"/>
  <c r="D1951" i="5"/>
  <c r="D1950" i="5"/>
  <c r="D1949" i="5"/>
  <c r="D1948" i="5"/>
  <c r="D1947" i="5"/>
  <c r="D1946" i="5"/>
  <c r="D1945" i="5"/>
  <c r="D1942" i="5"/>
  <c r="D1940" i="5"/>
  <c r="D1939" i="5"/>
  <c r="D1937" i="5"/>
  <c r="D1936" i="5"/>
  <c r="D1935" i="5"/>
  <c r="D1934" i="5"/>
  <c r="D1931" i="5"/>
  <c r="D1929" i="5"/>
  <c r="D1928" i="5"/>
  <c r="D1927" i="5"/>
  <c r="D1926" i="5"/>
  <c r="D1924" i="5"/>
  <c r="D1921" i="5"/>
  <c r="D1920" i="5"/>
  <c r="D1919" i="5"/>
  <c r="D1918" i="5"/>
  <c r="D1917" i="5"/>
  <c r="D1914" i="5"/>
  <c r="D1913" i="5"/>
  <c r="D1912" i="5"/>
  <c r="D1911" i="5"/>
  <c r="D1909" i="5"/>
  <c r="D1908" i="5"/>
  <c r="D1907" i="5"/>
  <c r="D1906" i="5"/>
  <c r="D1905" i="5"/>
  <c r="D1904" i="5"/>
  <c r="D1903" i="5"/>
  <c r="D1899" i="5"/>
  <c r="D1898" i="5"/>
  <c r="D1897" i="5"/>
  <c r="D1895" i="5"/>
  <c r="D1894" i="5"/>
  <c r="D1893" i="5"/>
  <c r="D1892" i="5"/>
  <c r="D1891" i="5"/>
  <c r="D1890" i="5"/>
  <c r="D1889" i="5"/>
  <c r="D1888" i="5"/>
  <c r="D1885" i="5"/>
  <c r="D1884" i="5"/>
  <c r="D1883" i="5"/>
  <c r="D1882" i="5"/>
  <c r="D1881" i="5"/>
  <c r="D1880" i="5"/>
  <c r="D1879" i="5"/>
  <c r="D1878" i="5"/>
  <c r="D1877" i="5"/>
  <c r="D1874" i="5"/>
  <c r="D1872" i="5"/>
  <c r="D1871" i="5"/>
  <c r="D1865" i="5"/>
  <c r="D1861" i="5"/>
  <c r="D1862" i="5"/>
  <c r="D1857" i="5"/>
  <c r="D1854" i="5"/>
  <c r="D1853" i="5"/>
  <c r="D1849" i="5"/>
  <c r="D1848" i="5"/>
  <c r="D1847" i="5"/>
  <c r="D1846" i="5"/>
  <c r="D1842" i="5"/>
  <c r="D1841" i="5"/>
  <c r="D1840" i="5"/>
  <c r="D1839" i="5"/>
  <c r="D1838" i="5"/>
  <c r="D1836" i="5"/>
  <c r="D1835" i="5"/>
  <c r="D1834" i="5"/>
  <c r="D1833" i="5"/>
  <c r="D1832" i="5"/>
  <c r="D1829" i="5"/>
  <c r="D1828" i="5"/>
  <c r="D1827" i="5"/>
  <c r="D1826" i="5"/>
  <c r="D1822" i="5"/>
  <c r="D1821" i="5"/>
  <c r="D1820" i="5"/>
  <c r="D1819" i="5"/>
  <c r="D1815" i="5"/>
  <c r="D1814" i="5"/>
  <c r="D1813" i="5"/>
  <c r="D1812" i="5"/>
  <c r="D1811" i="5"/>
  <c r="D1810" i="5"/>
  <c r="D1808" i="5"/>
  <c r="D1807" i="5"/>
  <c r="D1806" i="5"/>
  <c r="D1805" i="5"/>
  <c r="D1804" i="5"/>
  <c r="D1803" i="5"/>
  <c r="D1799" i="5"/>
  <c r="D1798" i="5"/>
  <c r="D1797" i="5"/>
  <c r="D1794" i="5"/>
  <c r="D1792" i="5"/>
  <c r="D1791" i="5"/>
  <c r="D1790" i="5"/>
  <c r="D1786" i="5"/>
  <c r="D1785" i="5"/>
  <c r="D1784" i="5"/>
  <c r="D1783" i="5"/>
  <c r="D1782" i="5"/>
  <c r="D1779" i="5"/>
  <c r="D1778" i="5"/>
  <c r="D1777" i="5"/>
  <c r="D1772" i="5"/>
  <c r="D1771" i="5"/>
  <c r="D1770" i="5"/>
  <c r="D1769" i="5"/>
  <c r="D1768" i="5"/>
  <c r="D1766" i="5"/>
  <c r="D1765" i="5"/>
  <c r="D1764" i="5"/>
  <c r="D1763" i="5"/>
  <c r="D1762" i="5"/>
  <c r="D1761" i="5"/>
  <c r="D1748" i="5"/>
  <c r="D1747" i="5"/>
  <c r="D1746" i="5"/>
  <c r="D1745" i="5"/>
  <c r="D1744" i="5"/>
  <c r="D1740" i="5"/>
  <c r="D1739" i="5"/>
  <c r="D1738" i="5"/>
  <c r="D1737" i="5"/>
  <c r="D1732" i="5"/>
  <c r="D1731" i="5"/>
  <c r="D1730" i="5"/>
  <c r="D1729" i="5"/>
  <c r="D1723" i="5"/>
  <c r="D1722" i="5"/>
  <c r="D1721" i="5"/>
  <c r="D1715" i="5"/>
  <c r="D1714" i="5"/>
  <c r="D1713" i="5"/>
  <c r="D1708" i="5"/>
  <c r="D1707" i="5"/>
  <c r="D1704" i="5"/>
  <c r="D1703" i="5"/>
  <c r="D1702" i="5"/>
  <c r="D1698" i="5"/>
  <c r="D1695" i="5"/>
  <c r="D1694" i="5"/>
  <c r="D1693" i="5"/>
  <c r="D1688" i="5"/>
  <c r="D1687" i="5"/>
  <c r="D1684" i="5"/>
  <c r="D1683" i="5"/>
  <c r="D1682" i="5"/>
  <c r="D1681" i="5"/>
  <c r="D1675" i="5"/>
  <c r="D1672" i="5"/>
  <c r="D1671" i="5"/>
  <c r="D1670" i="5"/>
  <c r="D1669" i="5"/>
  <c r="D1661" i="5"/>
  <c r="D1660" i="5"/>
  <c r="D1659" i="5"/>
  <c r="D1658" i="5"/>
  <c r="D1657" i="5"/>
  <c r="D1654" i="5"/>
  <c r="D1653" i="5"/>
  <c r="D1652" i="5"/>
  <c r="D1651" i="5"/>
  <c r="D1650" i="5"/>
  <c r="D1649" i="5"/>
  <c r="D1645" i="5"/>
  <c r="D1644" i="5"/>
  <c r="D1643" i="5"/>
  <c r="D1642" i="5"/>
  <c r="D1641" i="5"/>
  <c r="D1640" i="5"/>
  <c r="D1637" i="5"/>
  <c r="D1636" i="5"/>
  <c r="D1635" i="5"/>
  <c r="D1634" i="5"/>
  <c r="D1629" i="5"/>
  <c r="D1628" i="5"/>
  <c r="D1627" i="5"/>
  <c r="D1626" i="5"/>
  <c r="D1623" i="5"/>
  <c r="D1622" i="5"/>
  <c r="D1621" i="5"/>
  <c r="D1620" i="5"/>
  <c r="D1619" i="5"/>
  <c r="D1614" i="5"/>
  <c r="D1613" i="5"/>
  <c r="D1612" i="5"/>
  <c r="D1611" i="5"/>
  <c r="D1610" i="5"/>
  <c r="D1609" i="5"/>
  <c r="D1599" i="5"/>
  <c r="D1598" i="5"/>
  <c r="D1597" i="5"/>
  <c r="D1596" i="5"/>
  <c r="D1595" i="5"/>
  <c r="D1590" i="5"/>
  <c r="D1589" i="5"/>
  <c r="D1588" i="5"/>
  <c r="D1587" i="5"/>
  <c r="D1586" i="5"/>
  <c r="D1585" i="5"/>
  <c r="D1578" i="5"/>
  <c r="D1577" i="5"/>
  <c r="D1576" i="5"/>
  <c r="D1575" i="5"/>
  <c r="D1574" i="5"/>
  <c r="D1573" i="5"/>
  <c r="D1565" i="5"/>
  <c r="D1564" i="5"/>
  <c r="D1563" i="5"/>
  <c r="D1562" i="5"/>
  <c r="D1561" i="5"/>
  <c r="D1549" i="5"/>
  <c r="D1548" i="5"/>
  <c r="D1547" i="5"/>
  <c r="D1546" i="5"/>
  <c r="D1545" i="5"/>
  <c r="D1544" i="5"/>
  <c r="D1530" i="5"/>
  <c r="D1529" i="5"/>
  <c r="D1528" i="5"/>
  <c r="D1527" i="5"/>
  <c r="D1526" i="5"/>
  <c r="D1525" i="5"/>
  <c r="D1524" i="5"/>
  <c r="D1514" i="5"/>
  <c r="D1513" i="5"/>
  <c r="D1512" i="5"/>
  <c r="D1511" i="5"/>
  <c r="D1510" i="5"/>
  <c r="D1509" i="5"/>
  <c r="D1508" i="5"/>
  <c r="D1502" i="5"/>
  <c r="D1501" i="5"/>
  <c r="D1500" i="5"/>
  <c r="D1499" i="5"/>
  <c r="D1498" i="5"/>
  <c r="D1497" i="5"/>
  <c r="D1496" i="5"/>
  <c r="D1493" i="5"/>
  <c r="D1488" i="5"/>
  <c r="D1487" i="5"/>
  <c r="D1481" i="5"/>
  <c r="D1477" i="5"/>
  <c r="D1470" i="5"/>
  <c r="D1465" i="5"/>
  <c r="D1460" i="5"/>
  <c r="D1454" i="5"/>
  <c r="D1448" i="5"/>
  <c r="D1444" i="5"/>
  <c r="D1442" i="5"/>
  <c r="D1440" i="5"/>
  <c r="D1438" i="5"/>
  <c r="D1434" i="5"/>
  <c r="D1430" i="5"/>
  <c r="D1426" i="5"/>
  <c r="D1425" i="5"/>
  <c r="D1423" i="5"/>
  <c r="D1419" i="5"/>
  <c r="D1415" i="5"/>
  <c r="D1363" i="5"/>
  <c r="D1361" i="5"/>
  <c r="D1360" i="5"/>
  <c r="D1359" i="5"/>
  <c r="D1358" i="5"/>
  <c r="D1357" i="5"/>
  <c r="D1356" i="5"/>
  <c r="D1353" i="5"/>
  <c r="D1352" i="5"/>
  <c r="D1351" i="5"/>
  <c r="D1350" i="5"/>
  <c r="D1349" i="5"/>
  <c r="D1348" i="5"/>
  <c r="D1347" i="5"/>
  <c r="D1346" i="5"/>
  <c r="D1340" i="5"/>
  <c r="D1339" i="5"/>
  <c r="D1338" i="5"/>
  <c r="D1337" i="5"/>
  <c r="D1336" i="5"/>
  <c r="D1330" i="5"/>
  <c r="D1329" i="5"/>
  <c r="D1328" i="5"/>
  <c r="D1327" i="5"/>
  <c r="D1326" i="5"/>
  <c r="D1321" i="5"/>
  <c r="D1320" i="5"/>
  <c r="D1319" i="5"/>
  <c r="D1318" i="5"/>
  <c r="D1317" i="5"/>
  <c r="D1312" i="5"/>
  <c r="D1311" i="5"/>
  <c r="D1310" i="5"/>
  <c r="D1309" i="5"/>
  <c r="D1308" i="5"/>
  <c r="D1307" i="5"/>
  <c r="D1301" i="5"/>
  <c r="D1300" i="5"/>
  <c r="D1299" i="5"/>
  <c r="D1298" i="5"/>
  <c r="D1297" i="5"/>
  <c r="D1293" i="5"/>
  <c r="D1292" i="5"/>
  <c r="D1291" i="5"/>
  <c r="D1290" i="5"/>
  <c r="D1289" i="5"/>
  <c r="D1284" i="5"/>
  <c r="D1283" i="5"/>
  <c r="D1282" i="5"/>
  <c r="D1281" i="5"/>
  <c r="D1280" i="5"/>
  <c r="D1279" i="5"/>
  <c r="D1275" i="5"/>
  <c r="D1274" i="5"/>
  <c r="D1273" i="5"/>
  <c r="D1272" i="5"/>
  <c r="D1271" i="5"/>
  <c r="D1270" i="5"/>
  <c r="D1269" i="5"/>
  <c r="D1268" i="5"/>
  <c r="D1267" i="5"/>
  <c r="D1265" i="5"/>
  <c r="D1264" i="5"/>
  <c r="D1263" i="5"/>
  <c r="D1262" i="5"/>
  <c r="D1261" i="5"/>
  <c r="D1260" i="5"/>
  <c r="D1259" i="5"/>
  <c r="D1258" i="5"/>
  <c r="D1257" i="5"/>
  <c r="D1256" i="5"/>
  <c r="D1255" i="5"/>
  <c r="D1254" i="5"/>
  <c r="D1252" i="5"/>
  <c r="D1251" i="5"/>
  <c r="D1248" i="5"/>
  <c r="D1247" i="5"/>
  <c r="D1246" i="5"/>
  <c r="D1245" i="5"/>
  <c r="D1244" i="5"/>
  <c r="D1238" i="5"/>
  <c r="D1237" i="5"/>
  <c r="D1236" i="5"/>
  <c r="D1235" i="5"/>
  <c r="D1221" i="5"/>
  <c r="D1220" i="5"/>
  <c r="D1219" i="5"/>
  <c r="D1218" i="5"/>
  <c r="D1200" i="5"/>
  <c r="D1199" i="5"/>
  <c r="D1198" i="5"/>
  <c r="D1185" i="5"/>
  <c r="D1163" i="5"/>
  <c r="D1162" i="5"/>
  <c r="D1161" i="5"/>
  <c r="D1160" i="5"/>
  <c r="D1159" i="5"/>
  <c r="D1149" i="5"/>
  <c r="D1148" i="5"/>
  <c r="D1147" i="5"/>
  <c r="D1146" i="5"/>
  <c r="D1145" i="5"/>
  <c r="D1143" i="5"/>
  <c r="D1142" i="5"/>
  <c r="D1141" i="5"/>
  <c r="D1140" i="5"/>
  <c r="D1136" i="5"/>
  <c r="D1135" i="5"/>
  <c r="D1134" i="5"/>
  <c r="D1133" i="5"/>
  <c r="D1132" i="5"/>
  <c r="D1131" i="5"/>
  <c r="D1127" i="5"/>
  <c r="D1126" i="5"/>
  <c r="D1125" i="5"/>
  <c r="D1124" i="5"/>
  <c r="D1123" i="5"/>
  <c r="D1122" i="5"/>
  <c r="D1117" i="5"/>
  <c r="D1116" i="5"/>
  <c r="D1115" i="5"/>
  <c r="D1114" i="5"/>
  <c r="D1113" i="5"/>
  <c r="D1112" i="5"/>
  <c r="D1108" i="5"/>
  <c r="D1107" i="5"/>
  <c r="D1106" i="5"/>
  <c r="D1105" i="5"/>
  <c r="D1104" i="5"/>
  <c r="D1099" i="5"/>
  <c r="D1098" i="5"/>
  <c r="D1097" i="5"/>
  <c r="D1096" i="5"/>
  <c r="D1095" i="5"/>
  <c r="D1090" i="5"/>
  <c r="D1089" i="5"/>
  <c r="D1088" i="5"/>
  <c r="D1087" i="5"/>
  <c r="D1086" i="5"/>
  <c r="D1085" i="5"/>
  <c r="D1081" i="5"/>
  <c r="D1080" i="5"/>
  <c r="D1079" i="5"/>
  <c r="D1078" i="5"/>
  <c r="D1077" i="5"/>
  <c r="D1072" i="5"/>
  <c r="D1071" i="5"/>
  <c r="D1070" i="5"/>
  <c r="D1069" i="5"/>
  <c r="D1068" i="5"/>
  <c r="D1063" i="5"/>
  <c r="D1062" i="5"/>
  <c r="D1061" i="5"/>
  <c r="D1060" i="5"/>
  <c r="D1059" i="5"/>
  <c r="D1055" i="5"/>
  <c r="D1054" i="5"/>
  <c r="D1053" i="5"/>
  <c r="D1052" i="5"/>
  <c r="D1051" i="5"/>
  <c r="D1050" i="5"/>
  <c r="D1046" i="5"/>
  <c r="D1045" i="5"/>
  <c r="D1044" i="5"/>
  <c r="D1043" i="5"/>
  <c r="D1042" i="5"/>
  <c r="D1038" i="5"/>
  <c r="D1036" i="5"/>
  <c r="D1035" i="5"/>
  <c r="D1033" i="5"/>
  <c r="D1032" i="5"/>
  <c r="D1031" i="5"/>
  <c r="D1030" i="5"/>
  <c r="D1029" i="5"/>
  <c r="D1028" i="5"/>
  <c r="D1024" i="5"/>
  <c r="D1023" i="5"/>
  <c r="D1022" i="5"/>
  <c r="D1021" i="5"/>
  <c r="D1020" i="5"/>
  <c r="D1019" i="5"/>
  <c r="D1018" i="5"/>
  <c r="D1017" i="5"/>
  <c r="D1016" i="5"/>
  <c r="D1012" i="5"/>
  <c r="D1011" i="5"/>
  <c r="D1010" i="5"/>
  <c r="D1009" i="5"/>
  <c r="D1005" i="5"/>
  <c r="D1004" i="5"/>
  <c r="D1003" i="5"/>
  <c r="D1002" i="5"/>
  <c r="D1001" i="5"/>
  <c r="D1000" i="5"/>
  <c r="D999" i="5"/>
  <c r="D993" i="5"/>
  <c r="D992" i="5"/>
  <c r="D991" i="5"/>
  <c r="D990" i="5"/>
  <c r="D989" i="5"/>
  <c r="D988" i="5"/>
  <c r="D987" i="5"/>
  <c r="D983" i="5"/>
  <c r="D982" i="5"/>
  <c r="D981" i="5"/>
  <c r="D980" i="5"/>
  <c r="D979" i="5"/>
  <c r="D978" i="5"/>
  <c r="D974" i="5"/>
  <c r="D973" i="5"/>
  <c r="D972" i="5"/>
  <c r="D971" i="5"/>
  <c r="D970" i="5"/>
  <c r="D964" i="5"/>
  <c r="D963" i="5"/>
  <c r="D962" i="5"/>
  <c r="D961" i="5"/>
  <c r="D960" i="5"/>
  <c r="D959" i="5"/>
  <c r="D955" i="5"/>
  <c r="D954" i="5"/>
  <c r="D953" i="5"/>
  <c r="D952" i="5"/>
  <c r="D951" i="5"/>
  <c r="D950" i="5"/>
  <c r="D946" i="5"/>
  <c r="D945" i="5"/>
  <c r="D944" i="5"/>
  <c r="D943" i="5"/>
  <c r="D942" i="5"/>
  <c r="D941" i="5"/>
  <c r="D938" i="5"/>
  <c r="D937" i="5"/>
  <c r="D936" i="5"/>
  <c r="D935" i="5"/>
  <c r="D934" i="5"/>
  <c r="D933" i="5"/>
  <c r="D930" i="5"/>
  <c r="D929" i="5"/>
  <c r="D928" i="5"/>
  <c r="D927" i="5"/>
  <c r="D926" i="5"/>
  <c r="D924" i="5"/>
  <c r="D923" i="5"/>
  <c r="D922" i="5"/>
  <c r="D921" i="5"/>
  <c r="D920" i="5"/>
  <c r="D919" i="5"/>
  <c r="D918" i="5"/>
  <c r="D917" i="5"/>
  <c r="D915" i="5"/>
  <c r="D914" i="5"/>
  <c r="D913" i="5"/>
  <c r="D912" i="5"/>
  <c r="D911" i="5"/>
  <c r="D909" i="5"/>
  <c r="D908" i="5"/>
  <c r="D907" i="5"/>
  <c r="D906" i="5"/>
  <c r="D905" i="5"/>
  <c r="D904" i="5"/>
  <c r="D902" i="5"/>
  <c r="D900" i="5"/>
  <c r="D899" i="5"/>
  <c r="D898" i="5"/>
  <c r="D897" i="5"/>
  <c r="D896" i="5"/>
  <c r="D893" i="5"/>
  <c r="D891" i="5"/>
  <c r="D890" i="5"/>
  <c r="D889" i="5"/>
  <c r="D888" i="5"/>
  <c r="D887" i="5"/>
  <c r="D883" i="5"/>
  <c r="D882" i="5"/>
  <c r="D881" i="5"/>
  <c r="D880" i="5"/>
  <c r="D879" i="5"/>
  <c r="D875" i="5"/>
  <c r="D870" i="5"/>
  <c r="D869" i="5"/>
  <c r="D868" i="5"/>
  <c r="D867" i="5"/>
  <c r="D866" i="5"/>
  <c r="D862" i="5"/>
  <c r="D861" i="5"/>
  <c r="D860" i="5"/>
  <c r="D859" i="5"/>
  <c r="D858" i="5"/>
  <c r="D857" i="5"/>
  <c r="D853" i="5"/>
  <c r="D850" i="5"/>
  <c r="D849" i="5"/>
  <c r="D848" i="5"/>
  <c r="D847" i="5"/>
  <c r="D846" i="5"/>
  <c r="D844" i="5"/>
  <c r="D841" i="5"/>
  <c r="D840" i="5"/>
  <c r="D839" i="5"/>
  <c r="D838" i="5"/>
  <c r="D837" i="5"/>
  <c r="D836" i="5"/>
  <c r="D835" i="5"/>
  <c r="D834" i="5"/>
  <c r="D833" i="5"/>
  <c r="D832" i="5"/>
  <c r="D831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4" i="5"/>
  <c r="D813" i="5"/>
  <c r="D812" i="5"/>
  <c r="D811" i="5"/>
  <c r="D801" i="5"/>
  <c r="D800" i="5"/>
  <c r="D799" i="5"/>
  <c r="D798" i="5"/>
  <c r="D797" i="5"/>
  <c r="D796" i="5"/>
  <c r="D793" i="5"/>
  <c r="D792" i="5"/>
  <c r="D791" i="5"/>
  <c r="D790" i="5"/>
  <c r="D789" i="5"/>
  <c r="D784" i="5"/>
  <c r="D783" i="5"/>
  <c r="D782" i="5"/>
  <c r="D781" i="5"/>
  <c r="D780" i="5"/>
  <c r="D779" i="5"/>
  <c r="D778" i="5"/>
  <c r="D774" i="5"/>
  <c r="D773" i="5"/>
  <c r="D772" i="5"/>
  <c r="D771" i="5"/>
  <c r="D770" i="5"/>
  <c r="D767" i="5"/>
  <c r="D766" i="5"/>
  <c r="D765" i="5"/>
  <c r="D764" i="5"/>
  <c r="D756" i="5"/>
  <c r="D755" i="5"/>
  <c r="D754" i="5"/>
  <c r="D753" i="5"/>
  <c r="D712" i="5"/>
  <c r="D703" i="5"/>
  <c r="D702" i="5"/>
  <c r="D697" i="5"/>
  <c r="D694" i="5"/>
  <c r="D684" i="5"/>
  <c r="D683" i="5"/>
  <c r="D674" i="5"/>
  <c r="D673" i="5"/>
  <c r="D670" i="5"/>
  <c r="D669" i="5"/>
  <c r="D639" i="5"/>
  <c r="D664" i="5"/>
  <c r="D663" i="5"/>
  <c r="D659" i="5"/>
  <c r="D658" i="5"/>
  <c r="D651" i="5"/>
  <c r="D636" i="5"/>
  <c r="D650" i="5"/>
  <c r="D649" i="5"/>
  <c r="D648" i="5"/>
  <c r="D647" i="5"/>
  <c r="D646" i="5"/>
  <c r="D634" i="5"/>
  <c r="D661" i="5"/>
  <c r="D621" i="5"/>
  <c r="D615" i="5"/>
  <c r="D610" i="5"/>
  <c r="D605" i="5"/>
  <c r="D604" i="5"/>
  <c r="D600" i="5"/>
  <c r="D595" i="5"/>
  <c r="D594" i="5"/>
  <c r="D591" i="5"/>
  <c r="D590" i="5"/>
  <c r="D584" i="5"/>
  <c r="D581" i="5"/>
  <c r="D564" i="5"/>
  <c r="D563" i="5"/>
  <c r="D558" i="5"/>
  <c r="D557" i="5"/>
  <c r="D556" i="5"/>
  <c r="D555" i="5"/>
  <c r="D548" i="5"/>
  <c r="D547" i="5"/>
  <c r="D546" i="5"/>
  <c r="D545" i="5"/>
  <c r="D540" i="5"/>
  <c r="D539" i="5"/>
  <c r="D533" i="5"/>
  <c r="D532" i="5"/>
  <c r="D527" i="5"/>
  <c r="D526" i="5"/>
  <c r="D525" i="5"/>
  <c r="D524" i="5"/>
  <c r="D523" i="5"/>
  <c r="D518" i="5"/>
  <c r="D514" i="5"/>
  <c r="D511" i="5"/>
  <c r="D510" i="5"/>
  <c r="D505" i="5"/>
  <c r="D502" i="5"/>
  <c r="D497" i="5"/>
  <c r="D492" i="5"/>
  <c r="D491" i="5"/>
  <c r="D489" i="5"/>
  <c r="D488" i="5"/>
  <c r="D486" i="5"/>
  <c r="D477" i="5"/>
  <c r="D469" i="5"/>
  <c r="D457" i="5"/>
  <c r="D450" i="5"/>
  <c r="D446" i="5"/>
  <c r="D440" i="5"/>
  <c r="D435" i="5"/>
  <c r="D431" i="5"/>
  <c r="D411" i="5"/>
  <c r="D408" i="5"/>
  <c r="D406" i="5"/>
  <c r="D404" i="5"/>
  <c r="D401" i="5"/>
  <c r="D399" i="5"/>
  <c r="D398" i="5"/>
  <c r="D396" i="5"/>
  <c r="D394" i="5"/>
  <c r="D386" i="5"/>
  <c r="D385" i="5"/>
  <c r="D384" i="5"/>
  <c r="D381" i="5"/>
  <c r="D380" i="5"/>
  <c r="D376" i="5"/>
  <c r="D375" i="5"/>
  <c r="D371" i="5"/>
  <c r="D370" i="5"/>
  <c r="D369" i="5"/>
  <c r="D365" i="5"/>
  <c r="D364" i="5"/>
  <c r="D356" i="5"/>
  <c r="D355" i="5"/>
  <c r="D354" i="5"/>
  <c r="D349" i="5"/>
  <c r="D346" i="5"/>
  <c r="D343" i="5"/>
  <c r="D340" i="5"/>
  <c r="D335" i="5"/>
  <c r="D334" i="5"/>
  <c r="D333" i="5"/>
  <c r="D2834" i="5"/>
  <c r="D2537" i="5"/>
  <c r="D2536" i="5"/>
  <c r="D2535" i="5"/>
  <c r="D2534" i="5"/>
  <c r="D2533" i="5"/>
  <c r="D2532" i="5"/>
  <c r="D2527" i="5"/>
  <c r="D2526" i="5"/>
  <c r="D2520" i="5"/>
  <c r="D2519" i="5"/>
  <c r="D2509" i="5"/>
  <c r="D2508" i="5"/>
  <c r="D2476" i="5"/>
  <c r="D2475" i="5"/>
  <c r="D2467" i="5"/>
  <c r="D2465" i="5"/>
  <c r="D2456" i="5"/>
  <c r="D2451" i="5"/>
  <c r="D2283" i="5"/>
  <c r="D2279" i="5"/>
  <c r="D2275" i="5"/>
  <c r="D2162" i="5"/>
  <c r="D2151" i="5"/>
  <c r="D2106" i="5"/>
  <c r="D2076" i="5"/>
  <c r="D2067" i="5"/>
  <c r="D2059" i="5"/>
  <c r="D2058" i="5"/>
  <c r="D1407" i="5"/>
  <c r="D1405" i="5"/>
  <c r="D1402" i="5"/>
  <c r="D1399" i="5"/>
  <c r="D1395" i="5"/>
  <c r="D1394" i="5"/>
  <c r="D1392" i="5"/>
  <c r="D1389" i="5"/>
  <c r="D1387" i="5"/>
  <c r="D1382" i="5"/>
  <c r="D1377" i="5"/>
  <c r="D1370" i="5"/>
  <c r="D1368" i="5"/>
  <c r="D736" i="5"/>
  <c r="D735" i="5"/>
  <c r="D730" i="5"/>
  <c r="D723" i="5"/>
  <c r="D718" i="5"/>
  <c r="D325" i="5"/>
  <c r="D324" i="5"/>
  <c r="D320" i="5"/>
  <c r="D318" i="5"/>
  <c r="D311" i="5"/>
  <c r="D310" i="5"/>
  <c r="D307" i="5"/>
  <c r="D300" i="5"/>
  <c r="D296" i="5"/>
  <c r="D295" i="5"/>
  <c r="D293" i="5"/>
  <c r="D292" i="5"/>
  <c r="D287" i="5"/>
  <c r="D284" i="5"/>
  <c r="D112" i="5"/>
  <c r="D111" i="5"/>
  <c r="D110" i="5"/>
  <c r="D109" i="5"/>
  <c r="D108" i="5"/>
  <c r="D107" i="5"/>
  <c r="D106" i="5"/>
  <c r="D105" i="5"/>
  <c r="D104" i="5"/>
  <c r="D103" i="5"/>
  <c r="D101" i="5"/>
  <c r="D100" i="5"/>
  <c r="D99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3178" i="5"/>
  <c r="D3177" i="5"/>
  <c r="D3139" i="5"/>
  <c r="D3138" i="5"/>
  <c r="D3087" i="5"/>
  <c r="D3086" i="5"/>
  <c r="D3040" i="5"/>
  <c r="D3039" i="5"/>
  <c r="D2865" i="5"/>
  <c r="D2827" i="5"/>
  <c r="D3176" i="5"/>
  <c r="D3175" i="5"/>
  <c r="D3174" i="5"/>
  <c r="D3173" i="5"/>
  <c r="D3166" i="5"/>
  <c r="D3165" i="5"/>
  <c r="D3153" i="5"/>
  <c r="D3152" i="5"/>
  <c r="D3137" i="5"/>
  <c r="D3136" i="5"/>
  <c r="D3135" i="5"/>
  <c r="D3134" i="5"/>
  <c r="D3120" i="5"/>
  <c r="D3119" i="5"/>
  <c r="D3105" i="5"/>
  <c r="D3104" i="5"/>
  <c r="D3085" i="5"/>
  <c r="D3084" i="5"/>
  <c r="D3083" i="5"/>
  <c r="D3082" i="5"/>
  <c r="D3069" i="5"/>
  <c r="D3068" i="5"/>
  <c r="D3055" i="5"/>
  <c r="D3054" i="5"/>
  <c r="D3038" i="5"/>
  <c r="D3037" i="5"/>
  <c r="D3036" i="5"/>
  <c r="D3035" i="5"/>
  <c r="D3018" i="5"/>
  <c r="D3017" i="5"/>
  <c r="D2998" i="5"/>
  <c r="D2997" i="5"/>
  <c r="D2988" i="5"/>
  <c r="D2975" i="5"/>
  <c r="D2964" i="5"/>
  <c r="D2951" i="5"/>
  <c r="D2948" i="5"/>
  <c r="D2947" i="5"/>
  <c r="D2946" i="5"/>
  <c r="D2945" i="5"/>
  <c r="D2944" i="5"/>
  <c r="D2943" i="5"/>
  <c r="D2942" i="5"/>
  <c r="D2941" i="5"/>
  <c r="D2940" i="5"/>
  <c r="D2931" i="5"/>
  <c r="D2921" i="5"/>
  <c r="D2910" i="5"/>
  <c r="D2897" i="5"/>
  <c r="D2888" i="5"/>
  <c r="D2855" i="5"/>
  <c r="D2849" i="5"/>
  <c r="D2826" i="5"/>
  <c r="D2815" i="5"/>
  <c r="D2814" i="5"/>
  <c r="D2803" i="5"/>
  <c r="D2802" i="5"/>
  <c r="D2791" i="5"/>
  <c r="D2790" i="5"/>
  <c r="D2780" i="5"/>
  <c r="D2779" i="5"/>
  <c r="D2768" i="5"/>
  <c r="D2767" i="5"/>
  <c r="D2755" i="5"/>
  <c r="D2754" i="5"/>
  <c r="D2744" i="5"/>
  <c r="D2743" i="5"/>
  <c r="D2731" i="5"/>
  <c r="D2730" i="5"/>
  <c r="D2717" i="5"/>
  <c r="D2716" i="5"/>
  <c r="D2701" i="5"/>
  <c r="D2700" i="5"/>
  <c r="D2687" i="5"/>
  <c r="D2686" i="5"/>
  <c r="D2362" i="5"/>
  <c r="D2359" i="5"/>
  <c r="D1355" i="5"/>
  <c r="D1342" i="5"/>
  <c r="D1332" i="5"/>
  <c r="D1322" i="5"/>
  <c r="D1303" i="5"/>
  <c r="D1294" i="5"/>
  <c r="D1278" i="5"/>
  <c r="D1277" i="5"/>
  <c r="D1214" i="5"/>
  <c r="D1203" i="5"/>
  <c r="D1201" i="5"/>
  <c r="D1189" i="5"/>
  <c r="D1186" i="5"/>
  <c r="D1174" i="5"/>
  <c r="D775" i="5"/>
  <c r="D768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3172" i="5"/>
  <c r="D3171" i="5"/>
  <c r="D3164" i="5"/>
  <c r="D3163" i="5"/>
  <c r="D3151" i="5"/>
  <c r="D3150" i="5"/>
  <c r="D3133" i="5"/>
  <c r="D3132" i="5"/>
  <c r="D3118" i="5"/>
  <c r="D3117" i="5"/>
  <c r="D3103" i="5"/>
  <c r="D3102" i="5"/>
  <c r="D3081" i="5"/>
  <c r="D3080" i="5"/>
  <c r="D3067" i="5"/>
  <c r="D3066" i="5"/>
  <c r="D3053" i="5"/>
  <c r="D3052" i="5"/>
  <c r="D3034" i="5"/>
  <c r="D3033" i="5"/>
  <c r="D3016" i="5"/>
  <c r="D3015" i="5"/>
  <c r="D2996" i="5"/>
  <c r="D2995" i="5"/>
  <c r="D2987" i="5"/>
  <c r="D2986" i="5"/>
  <c r="D2974" i="5"/>
  <c r="D2963" i="5"/>
  <c r="D2962" i="5"/>
  <c r="D2956" i="5"/>
  <c r="D2950" i="5"/>
  <c r="D2949" i="5"/>
  <c r="D2930" i="5"/>
  <c r="D2922" i="5"/>
  <c r="D2920" i="5"/>
  <c r="D2919" i="5"/>
  <c r="D2909" i="5"/>
  <c r="D2896" i="5"/>
  <c r="D2887" i="5"/>
  <c r="D2886" i="5"/>
  <c r="D2875" i="5"/>
  <c r="D2874" i="5"/>
  <c r="D2845" i="5"/>
  <c r="D2841" i="5"/>
  <c r="D2825" i="5"/>
  <c r="D2813" i="5"/>
  <c r="D2812" i="5"/>
  <c r="D2801" i="5"/>
  <c r="D2800" i="5"/>
  <c r="D2789" i="5"/>
  <c r="D2778" i="5"/>
  <c r="D2777" i="5"/>
  <c r="D2766" i="5"/>
  <c r="D2765" i="5"/>
  <c r="D2753" i="5"/>
  <c r="D2742" i="5"/>
  <c r="D2741" i="5"/>
  <c r="D2740" i="5"/>
  <c r="D2729" i="5"/>
  <c r="D2728" i="5"/>
  <c r="D2727" i="5"/>
  <c r="D2715" i="5"/>
  <c r="D2714" i="5"/>
  <c r="D2699" i="5"/>
  <c r="D2698" i="5"/>
  <c r="D2697" i="5"/>
  <c r="D2696" i="5"/>
  <c r="D2685" i="5"/>
  <c r="D2684" i="5"/>
  <c r="D2680" i="5"/>
  <c r="D2679" i="5"/>
  <c r="D2655" i="5"/>
  <c r="D2650" i="5"/>
  <c r="D2640" i="5"/>
  <c r="D2626" i="5"/>
  <c r="D2625" i="5"/>
  <c r="D2603" i="5"/>
  <c r="D2597" i="5"/>
  <c r="D2589" i="5"/>
  <c r="D2576" i="5"/>
  <c r="D2572" i="5"/>
  <c r="D2568" i="5"/>
  <c r="D2563" i="5"/>
  <c r="D2559" i="5"/>
  <c r="D2555" i="5"/>
  <c r="D2551" i="5"/>
  <c r="D2547" i="5"/>
  <c r="D2543" i="5"/>
  <c r="D2540" i="5"/>
  <c r="D2538" i="5"/>
  <c r="D2531" i="5"/>
  <c r="D2528" i="5"/>
  <c r="D2524" i="5"/>
  <c r="D2521" i="5"/>
  <c r="D2514" i="5"/>
  <c r="D2510" i="5"/>
  <c r="D2507" i="5"/>
  <c r="D2506" i="5"/>
  <c r="D2504" i="5"/>
  <c r="D2503" i="5"/>
  <c r="D2499" i="5"/>
  <c r="D2498" i="5"/>
  <c r="D2493" i="5"/>
  <c r="D2492" i="5"/>
  <c r="D2488" i="5"/>
  <c r="D2484" i="5"/>
  <c r="D2481" i="5"/>
  <c r="D2480" i="5"/>
  <c r="D2479" i="5"/>
  <c r="D2442" i="5"/>
  <c r="D2426" i="5"/>
  <c r="D2425" i="5"/>
  <c r="D2418" i="5"/>
  <c r="D2417" i="5"/>
  <c r="D2410" i="5"/>
  <c r="D2403" i="5"/>
  <c r="D2394" i="5"/>
  <c r="D2393" i="5"/>
  <c r="D2356" i="5"/>
  <c r="D2355" i="5"/>
  <c r="D2350" i="5"/>
  <c r="D2346" i="5"/>
  <c r="D2345" i="5"/>
  <c r="D2341" i="5"/>
  <c r="D2340" i="5"/>
  <c r="D2334" i="5"/>
  <c r="D2331" i="5"/>
  <c r="D2320" i="5"/>
  <c r="D2317" i="5"/>
  <c r="D2316" i="5"/>
  <c r="D2306" i="5"/>
  <c r="D2301" i="5"/>
  <c r="D2299" i="5"/>
  <c r="D2296" i="5"/>
  <c r="D2292" i="5"/>
  <c r="D2262" i="5"/>
  <c r="D2255" i="5"/>
  <c r="D2252" i="5"/>
  <c r="D2245" i="5"/>
  <c r="D2232" i="5"/>
  <c r="D2225" i="5"/>
  <c r="D2224" i="5"/>
  <c r="D2215" i="5"/>
  <c r="D2214" i="5"/>
  <c r="D2212" i="5"/>
  <c r="D2210" i="5"/>
  <c r="D2201" i="5"/>
  <c r="D2199" i="5"/>
  <c r="D2192" i="5"/>
  <c r="D2190" i="5"/>
  <c r="D2188" i="5"/>
  <c r="D2178" i="5"/>
  <c r="D2142" i="5"/>
  <c r="D2133" i="5"/>
  <c r="D2123" i="5"/>
  <c r="D2114" i="5"/>
  <c r="D2096" i="5"/>
  <c r="D2086" i="5"/>
  <c r="D2050" i="5"/>
  <c r="D2046" i="5"/>
  <c r="D2038" i="5"/>
  <c r="D2032" i="5"/>
  <c r="D2011" i="5"/>
  <c r="D2010" i="5"/>
  <c r="D2004" i="5"/>
  <c r="D2003" i="5"/>
  <c r="D1991" i="5"/>
  <c r="D1990" i="5"/>
  <c r="D1975" i="5"/>
  <c r="D1974" i="5"/>
  <c r="D1966" i="5"/>
  <c r="D1964" i="5"/>
  <c r="D1953" i="5"/>
  <c r="D1952" i="5"/>
  <c r="D1944" i="5"/>
  <c r="D1943" i="5"/>
  <c r="D1933" i="5"/>
  <c r="D1932" i="5"/>
  <c r="D1925" i="5"/>
  <c r="D1916" i="5"/>
  <c r="D1915" i="5"/>
  <c r="D1902" i="5"/>
  <c r="D1901" i="5"/>
  <c r="D1900" i="5"/>
  <c r="D1876" i="5"/>
  <c r="D1875" i="5"/>
  <c r="D1864" i="5"/>
  <c r="D1870" i="5"/>
  <c r="D1856" i="5"/>
  <c r="D1855" i="5"/>
  <c r="D1852" i="5"/>
  <c r="D1851" i="5"/>
  <c r="D1845" i="5"/>
  <c r="D1844" i="5"/>
  <c r="D1831" i="5"/>
  <c r="D1825" i="5"/>
  <c r="D1818" i="5"/>
  <c r="D1802" i="5"/>
  <c r="D1796" i="5"/>
  <c r="D1789" i="5"/>
  <c r="D1788" i="5"/>
  <c r="D1781" i="5"/>
  <c r="D1776" i="5"/>
  <c r="D1775" i="5"/>
  <c r="D1774" i="5"/>
  <c r="D1743" i="5"/>
  <c r="D1736" i="5"/>
  <c r="D1728" i="5"/>
  <c r="D1727" i="5"/>
  <c r="D1720" i="5"/>
  <c r="D1719" i="5"/>
  <c r="D1712" i="5"/>
  <c r="D1711" i="5"/>
  <c r="D1710" i="5"/>
  <c r="D1701" i="5"/>
  <c r="D1700" i="5"/>
  <c r="D1692" i="5"/>
  <c r="D1691" i="5"/>
  <c r="D1680" i="5"/>
  <c r="D1679" i="5"/>
  <c r="D1668" i="5"/>
  <c r="D1667" i="5"/>
  <c r="D1656" i="5"/>
  <c r="D1655" i="5"/>
  <c r="D1648" i="5"/>
  <c r="D1647" i="5"/>
  <c r="D1639" i="5"/>
  <c r="D1633" i="5"/>
  <c r="D1625" i="5"/>
  <c r="D1618" i="5"/>
  <c r="D1617" i="5"/>
  <c r="D1608" i="5"/>
  <c r="D1594" i="5"/>
  <c r="D1584" i="5"/>
  <c r="D1583" i="5"/>
  <c r="D1572" i="5"/>
  <c r="D1571" i="5"/>
  <c r="D1560" i="5"/>
  <c r="D1559" i="5"/>
  <c r="D1543" i="5"/>
  <c r="D1542" i="5"/>
  <c r="D1541" i="5"/>
  <c r="D1523" i="5"/>
  <c r="D1522" i="5"/>
  <c r="D1507" i="5"/>
  <c r="D1495" i="5"/>
  <c r="D1486" i="5"/>
  <c r="D1480" i="5"/>
  <c r="D1476" i="5"/>
  <c r="D1469" i="5"/>
  <c r="D1464" i="5"/>
  <c r="D1459" i="5"/>
  <c r="D1453" i="5"/>
  <c r="D1447" i="5"/>
  <c r="D1443" i="5"/>
  <c r="D1441" i="5"/>
  <c r="D1439" i="5"/>
  <c r="D1437" i="5"/>
  <c r="D1436" i="5"/>
  <c r="D1433" i="5"/>
  <c r="D1431" i="5"/>
  <c r="D1428" i="5"/>
  <c r="D1424" i="5"/>
  <c r="D1420" i="5"/>
  <c r="D1416" i="5"/>
  <c r="D1413" i="5"/>
  <c r="D1412" i="5"/>
  <c r="D1362" i="5"/>
  <c r="D1354" i="5"/>
  <c r="D1341" i="5"/>
  <c r="D1331" i="5"/>
  <c r="D1313" i="5"/>
  <c r="D1302" i="5"/>
  <c r="D1285" i="5"/>
  <c r="D1276" i="5"/>
  <c r="D1266" i="5"/>
  <c r="D1250" i="5"/>
  <c r="D1243" i="5"/>
  <c r="D1234" i="5"/>
  <c r="D1215" i="5"/>
  <c r="D1202" i="5"/>
  <c r="D1197" i="5"/>
  <c r="D1188" i="5"/>
  <c r="D1187" i="5"/>
  <c r="D1173" i="5"/>
  <c r="D1164" i="5"/>
  <c r="D1137" i="5"/>
  <c r="D1128" i="5"/>
  <c r="D1118" i="5"/>
  <c r="D1109" i="5"/>
  <c r="D1100" i="5"/>
  <c r="D1091" i="5"/>
  <c r="D1082" i="5"/>
  <c r="D1073" i="5"/>
  <c r="D1064" i="5"/>
  <c r="D1056" i="5"/>
  <c r="D1047" i="5"/>
  <c r="D1039" i="5"/>
  <c r="D1026" i="5"/>
  <c r="D1014" i="5"/>
  <c r="D1007" i="5"/>
  <c r="D997" i="5"/>
  <c r="D996" i="5"/>
  <c r="D995" i="5"/>
  <c r="D985" i="5"/>
  <c r="D976" i="5"/>
  <c r="D968" i="5"/>
  <c r="D967" i="5"/>
  <c r="D966" i="5"/>
  <c r="D957" i="5"/>
  <c r="D948" i="5"/>
  <c r="D925" i="5"/>
  <c r="D910" i="5"/>
  <c r="D903" i="5"/>
  <c r="D895" i="5"/>
  <c r="D894" i="5"/>
  <c r="D886" i="5"/>
  <c r="D885" i="5"/>
  <c r="D877" i="5"/>
  <c r="D876" i="5"/>
  <c r="D864" i="5"/>
  <c r="D863" i="5"/>
  <c r="D855" i="5"/>
  <c r="D854" i="5"/>
  <c r="D845" i="5"/>
  <c r="D805" i="5"/>
  <c r="D758" i="5"/>
  <c r="D747" i="5"/>
  <c r="D714" i="5"/>
  <c r="D711" i="5"/>
  <c r="D708" i="5"/>
  <c r="D709" i="5"/>
  <c r="D706" i="5"/>
  <c r="D705" i="5"/>
  <c r="D704" i="5"/>
  <c r="D713" i="5"/>
  <c r="D696" i="5"/>
  <c r="D695" i="5"/>
  <c r="D689" i="5"/>
  <c r="D688" i="5"/>
  <c r="D672" i="5"/>
  <c r="D671" i="5"/>
  <c r="D668" i="5"/>
  <c r="D662" i="5"/>
  <c r="D657" i="5"/>
  <c r="D645" i="5"/>
  <c r="D641" i="5"/>
  <c r="D640" i="5"/>
  <c r="D633" i="5"/>
  <c r="D627" i="5"/>
  <c r="D620" i="5"/>
  <c r="D603" i="5"/>
  <c r="D599" i="5"/>
  <c r="D587" i="5"/>
  <c r="D583" i="5"/>
  <c r="D580" i="5"/>
  <c r="D579" i="5"/>
  <c r="D554" i="5"/>
  <c r="D553" i="5"/>
  <c r="D544" i="5"/>
  <c r="D538" i="5"/>
  <c r="D537" i="5"/>
  <c r="D531" i="5"/>
  <c r="D522" i="5"/>
  <c r="D521" i="5"/>
  <c r="D517" i="5"/>
  <c r="D513" i="5"/>
  <c r="D509" i="5"/>
  <c r="D508" i="5"/>
  <c r="D504" i="5"/>
  <c r="D501" i="5"/>
  <c r="D499" i="5"/>
  <c r="D498" i="5"/>
  <c r="D496" i="5"/>
  <c r="D494" i="5"/>
  <c r="D490" i="5"/>
  <c r="D487" i="5"/>
  <c r="D485" i="5"/>
  <c r="D484" i="5"/>
  <c r="D476" i="5"/>
  <c r="D467" i="5"/>
  <c r="D463" i="5"/>
  <c r="D459" i="5"/>
  <c r="D451" i="5"/>
  <c r="D449" i="5"/>
  <c r="D437" i="5"/>
  <c r="D434" i="5"/>
  <c r="D433" i="5"/>
  <c r="D429" i="5"/>
  <c r="D427" i="5"/>
  <c r="D423" i="5"/>
  <c r="D422" i="5"/>
  <c r="D416" i="5"/>
  <c r="D415" i="5"/>
  <c r="D413" i="5"/>
  <c r="D410" i="5"/>
  <c r="D405" i="5"/>
  <c r="D400" i="5"/>
  <c r="D395" i="5"/>
  <c r="D383" i="5"/>
  <c r="D378" i="5"/>
  <c r="D366" i="5"/>
  <c r="D358" i="5"/>
  <c r="D351" i="5"/>
  <c r="D2833" i="5"/>
  <c r="D2477" i="5"/>
  <c r="D2472" i="5"/>
  <c r="D2471" i="5"/>
  <c r="D2466" i="5"/>
  <c r="D2461" i="5"/>
  <c r="D2460" i="5"/>
  <c r="D2453" i="5"/>
  <c r="D2452" i="5"/>
  <c r="D2448" i="5"/>
  <c r="D2384" i="5"/>
  <c r="D2380" i="5"/>
  <c r="D2376" i="5"/>
  <c r="D2373" i="5"/>
  <c r="D2369" i="5"/>
  <c r="D2367" i="5"/>
  <c r="D2366" i="5"/>
  <c r="D2364" i="5"/>
  <c r="D2280" i="5"/>
  <c r="D2274" i="5"/>
  <c r="D2272" i="5"/>
  <c r="D2034" i="5"/>
  <c r="D1760" i="5"/>
  <c r="D1757" i="5"/>
  <c r="D1755" i="5"/>
  <c r="D1753" i="5"/>
  <c r="D1752" i="5"/>
  <c r="D1406" i="5"/>
  <c r="D1404" i="5"/>
  <c r="D1401" i="5"/>
  <c r="D1398" i="5"/>
  <c r="D1391" i="5"/>
  <c r="D1386" i="5"/>
  <c r="D1383" i="5"/>
  <c r="D1367" i="5"/>
  <c r="D731" i="5"/>
  <c r="D727" i="5"/>
  <c r="D722" i="5"/>
  <c r="D719" i="5"/>
  <c r="D725" i="5"/>
  <c r="D715" i="5"/>
  <c r="D322" i="5"/>
  <c r="D317" i="5"/>
  <c r="D309" i="5"/>
  <c r="D302" i="5"/>
  <c r="D294" i="5"/>
  <c r="D286" i="5"/>
  <c r="D282" i="5"/>
  <c r="D26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3180" i="5"/>
  <c r="D3181" i="5"/>
  <c r="D3182" i="5"/>
  <c r="D3183" i="5"/>
  <c r="D3184" i="5"/>
  <c r="D3185" i="5"/>
  <c r="D3186" i="5"/>
  <c r="D3187" i="5"/>
  <c r="D3188" i="5"/>
  <c r="D3190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6" i="5"/>
  <c r="F282" i="5"/>
  <c r="F286" i="5"/>
  <c r="F294" i="5"/>
  <c r="F302" i="5"/>
  <c r="F309" i="5"/>
  <c r="F317" i="5"/>
  <c r="F322" i="5"/>
  <c r="F715" i="5"/>
  <c r="F725" i="5"/>
  <c r="F719" i="5"/>
  <c r="F722" i="5"/>
  <c r="F727" i="5"/>
  <c r="F731" i="5"/>
  <c r="F1367" i="5"/>
  <c r="F1383" i="5"/>
  <c r="F1386" i="5"/>
  <c r="F1391" i="5"/>
  <c r="F1398" i="5"/>
  <c r="F1401" i="5"/>
  <c r="F1404" i="5"/>
  <c r="F1406" i="5"/>
  <c r="F1752" i="5"/>
  <c r="F1753" i="5"/>
  <c r="F1755" i="5"/>
  <c r="F1757" i="5"/>
  <c r="F1760" i="5"/>
  <c r="F2034" i="5"/>
  <c r="F2272" i="5"/>
  <c r="F2274" i="5"/>
  <c r="F2280" i="5"/>
  <c r="F2364" i="5"/>
  <c r="F2366" i="5"/>
  <c r="F2367" i="5"/>
  <c r="F2369" i="5"/>
  <c r="F2373" i="5"/>
  <c r="F2376" i="5"/>
  <c r="F2380" i="5"/>
  <c r="F2384" i="5"/>
  <c r="F2448" i="5"/>
  <c r="F2452" i="5"/>
  <c r="F2453" i="5"/>
  <c r="F2460" i="5"/>
  <c r="F2461" i="5"/>
  <c r="F2466" i="5"/>
  <c r="F2471" i="5"/>
  <c r="F2472" i="5"/>
  <c r="F2477" i="5"/>
  <c r="F2833" i="5"/>
  <c r="F351" i="5"/>
  <c r="F358" i="5"/>
  <c r="F366" i="5"/>
  <c r="F378" i="5"/>
  <c r="F383" i="5"/>
  <c r="F395" i="5"/>
  <c r="F400" i="5"/>
  <c r="F405" i="5"/>
  <c r="F410" i="5"/>
  <c r="F413" i="5"/>
  <c r="F415" i="5"/>
  <c r="F416" i="5"/>
  <c r="F422" i="5"/>
  <c r="F423" i="5"/>
  <c r="F427" i="5"/>
  <c r="F429" i="5"/>
  <c r="F433" i="5"/>
  <c r="F434" i="5"/>
  <c r="F437" i="5"/>
  <c r="F449" i="5"/>
  <c r="F451" i="5"/>
  <c r="F459" i="5"/>
  <c r="F463" i="5"/>
  <c r="F467" i="5"/>
  <c r="F476" i="5"/>
  <c r="F508" i="5"/>
  <c r="F509" i="5"/>
  <c r="F513" i="5"/>
  <c r="F517" i="5"/>
  <c r="F521" i="5"/>
  <c r="F522" i="5"/>
  <c r="F531" i="5"/>
  <c r="F537" i="5"/>
  <c r="F538" i="5"/>
  <c r="F544" i="5"/>
  <c r="F553" i="5"/>
  <c r="F554" i="5"/>
  <c r="F579" i="5"/>
  <c r="F580" i="5"/>
  <c r="F583" i="5"/>
  <c r="F587" i="5"/>
  <c r="F599" i="5"/>
  <c r="F603" i="5"/>
  <c r="F620" i="5"/>
  <c r="F627" i="5"/>
  <c r="F633" i="5"/>
  <c r="F640" i="5"/>
  <c r="F641" i="5"/>
  <c r="F645" i="5"/>
  <c r="F657" i="5"/>
  <c r="F662" i="5"/>
  <c r="F668" i="5"/>
  <c r="F671" i="5"/>
  <c r="F672" i="5"/>
  <c r="F688" i="5"/>
  <c r="F689" i="5"/>
  <c r="F695" i="5"/>
  <c r="F696" i="5"/>
  <c r="F713" i="5"/>
  <c r="F704" i="5"/>
  <c r="F705" i="5"/>
  <c r="F706" i="5"/>
  <c r="F709" i="5"/>
  <c r="F708" i="5"/>
  <c r="F711" i="5"/>
  <c r="F714" i="5"/>
  <c r="F747" i="5"/>
  <c r="F758" i="5"/>
  <c r="F805" i="5"/>
  <c r="F845" i="5"/>
  <c r="F854" i="5"/>
  <c r="F855" i="5"/>
  <c r="F863" i="5"/>
  <c r="F864" i="5"/>
  <c r="F876" i="5"/>
  <c r="F877" i="5"/>
  <c r="F885" i="5"/>
  <c r="F886" i="5"/>
  <c r="F894" i="5"/>
  <c r="F895" i="5"/>
  <c r="F903" i="5"/>
  <c r="F910" i="5"/>
  <c r="F925" i="5"/>
  <c r="F948" i="5"/>
  <c r="F957" i="5"/>
  <c r="F966" i="5"/>
  <c r="F967" i="5"/>
  <c r="F968" i="5"/>
  <c r="F976" i="5"/>
  <c r="F985" i="5"/>
  <c r="F995" i="5"/>
  <c r="F996" i="5"/>
  <c r="F997" i="5"/>
  <c r="F1007" i="5"/>
  <c r="F1014" i="5"/>
  <c r="F1026" i="5"/>
  <c r="F1039" i="5"/>
  <c r="F1047" i="5"/>
  <c r="F1056" i="5"/>
  <c r="F1064" i="5"/>
  <c r="F1073" i="5"/>
  <c r="F1082" i="5"/>
  <c r="F1091" i="5"/>
  <c r="F1100" i="5"/>
  <c r="F1109" i="5"/>
  <c r="F1118" i="5"/>
  <c r="F1128" i="5"/>
  <c r="F1137" i="5"/>
  <c r="F1164" i="5"/>
  <c r="F1173" i="5"/>
  <c r="F1187" i="5"/>
  <c r="F1188" i="5"/>
  <c r="F1197" i="5"/>
  <c r="F1202" i="5"/>
  <c r="F1215" i="5"/>
  <c r="F1234" i="5"/>
  <c r="F1243" i="5"/>
  <c r="F1250" i="5"/>
  <c r="F1266" i="5"/>
  <c r="F1276" i="5"/>
  <c r="F1285" i="5"/>
  <c r="F1302" i="5"/>
  <c r="F1313" i="5"/>
  <c r="F1331" i="5"/>
  <c r="F1341" i="5"/>
  <c r="F1354" i="5"/>
  <c r="F1362" i="5"/>
  <c r="F1412" i="5"/>
  <c r="F1413" i="5"/>
  <c r="F1416" i="5"/>
  <c r="F1420" i="5"/>
  <c r="F1424" i="5"/>
  <c r="F1428" i="5"/>
  <c r="F1431" i="5"/>
  <c r="F1433" i="5"/>
  <c r="F1436" i="5"/>
  <c r="F1437" i="5"/>
  <c r="F1439" i="5"/>
  <c r="F1441" i="5"/>
  <c r="F1443" i="5"/>
  <c r="F1447" i="5"/>
  <c r="F1453" i="5"/>
  <c r="F1459" i="5"/>
  <c r="F1464" i="5"/>
  <c r="F1469" i="5"/>
  <c r="F1476" i="5"/>
  <c r="F1480" i="5"/>
  <c r="F1486" i="5"/>
  <c r="F1495" i="5"/>
  <c r="F1507" i="5"/>
  <c r="F1522" i="5"/>
  <c r="F1523" i="5"/>
  <c r="F1541" i="5"/>
  <c r="F1542" i="5"/>
  <c r="F1543" i="5"/>
  <c r="F1559" i="5"/>
  <c r="F1560" i="5"/>
  <c r="F1571" i="5"/>
  <c r="F1572" i="5"/>
  <c r="F1583" i="5"/>
  <c r="F1584" i="5"/>
  <c r="F1594" i="5"/>
  <c r="F1608" i="5"/>
  <c r="F1617" i="5"/>
  <c r="F1618" i="5"/>
  <c r="F1625" i="5"/>
  <c r="F1633" i="5"/>
  <c r="F1639" i="5"/>
  <c r="F1647" i="5"/>
  <c r="F1648" i="5"/>
  <c r="F1655" i="5"/>
  <c r="F1656" i="5"/>
  <c r="F1667" i="5"/>
  <c r="F1668" i="5"/>
  <c r="F1679" i="5"/>
  <c r="F1680" i="5"/>
  <c r="F1691" i="5"/>
  <c r="F1692" i="5"/>
  <c r="F1700" i="5"/>
  <c r="F1701" i="5"/>
  <c r="F1710" i="5"/>
  <c r="F1711" i="5"/>
  <c r="F1712" i="5"/>
  <c r="F1719" i="5"/>
  <c r="F1720" i="5"/>
  <c r="F1727" i="5"/>
  <c r="F1728" i="5"/>
  <c r="F1736" i="5"/>
  <c r="F1743" i="5"/>
  <c r="F1774" i="5"/>
  <c r="F1775" i="5"/>
  <c r="F1776" i="5"/>
  <c r="F1781" i="5"/>
  <c r="F1788" i="5"/>
  <c r="F1789" i="5"/>
  <c r="F1796" i="5"/>
  <c r="F1802" i="5"/>
  <c r="F1818" i="5"/>
  <c r="F1825" i="5"/>
  <c r="F1831" i="5"/>
  <c r="F1844" i="5"/>
  <c r="F1845" i="5"/>
  <c r="F1851" i="5"/>
  <c r="F1852" i="5"/>
  <c r="F1855" i="5"/>
  <c r="F1856" i="5"/>
  <c r="F1870" i="5"/>
  <c r="F1864" i="5"/>
  <c r="F1875" i="5"/>
  <c r="F1876" i="5"/>
  <c r="F1900" i="5"/>
  <c r="F1901" i="5"/>
  <c r="F1902" i="5"/>
  <c r="F1915" i="5"/>
  <c r="F1916" i="5"/>
  <c r="F1925" i="5"/>
  <c r="F1932" i="5"/>
  <c r="F1933" i="5"/>
  <c r="F1943" i="5"/>
  <c r="F1944" i="5"/>
  <c r="F1952" i="5"/>
  <c r="F1953" i="5"/>
  <c r="F1964" i="5"/>
  <c r="F1966" i="5"/>
  <c r="F1974" i="5"/>
  <c r="F1975" i="5"/>
  <c r="F1990" i="5"/>
  <c r="F1991" i="5"/>
  <c r="F2003" i="5"/>
  <c r="F2004" i="5"/>
  <c r="F2010" i="5"/>
  <c r="F2011" i="5"/>
  <c r="F2032" i="5"/>
  <c r="F2038" i="5"/>
  <c r="F2046" i="5"/>
  <c r="F2050" i="5"/>
  <c r="F2086" i="5"/>
  <c r="F2096" i="5"/>
  <c r="F2114" i="5"/>
  <c r="F2123" i="5"/>
  <c r="F2133" i="5"/>
  <c r="F2142" i="5"/>
  <c r="F2178" i="5"/>
  <c r="F2188" i="5"/>
  <c r="F2190" i="5"/>
  <c r="F2192" i="5"/>
  <c r="F2199" i="5"/>
  <c r="F2201" i="5"/>
  <c r="F2210" i="5"/>
  <c r="F2212" i="5"/>
  <c r="F2214" i="5"/>
  <c r="F2215" i="5"/>
  <c r="F2224" i="5"/>
  <c r="F2225" i="5"/>
  <c r="F2232" i="5"/>
  <c r="F2245" i="5"/>
  <c r="F2252" i="5"/>
  <c r="F2255" i="5"/>
  <c r="F2262" i="5"/>
  <c r="F2292" i="5"/>
  <c r="F2296" i="5"/>
  <c r="F2299" i="5"/>
  <c r="F2301" i="5"/>
  <c r="F2306" i="5"/>
  <c r="F2316" i="5"/>
  <c r="F2317" i="5"/>
  <c r="F2320" i="5"/>
  <c r="F2331" i="5"/>
  <c r="F2334" i="5"/>
  <c r="F2340" i="5"/>
  <c r="F2341" i="5"/>
  <c r="F2345" i="5"/>
  <c r="F2346" i="5"/>
  <c r="F2350" i="5"/>
  <c r="F2355" i="5"/>
  <c r="F2356" i="5"/>
  <c r="F2393" i="5"/>
  <c r="F2394" i="5"/>
  <c r="F2403" i="5"/>
  <c r="F2410" i="5"/>
  <c r="F2417" i="5"/>
  <c r="F2418" i="5"/>
  <c r="F2425" i="5"/>
  <c r="F2426" i="5"/>
  <c r="F2442" i="5"/>
  <c r="F2479" i="5"/>
  <c r="F2480" i="5"/>
  <c r="F2481" i="5"/>
  <c r="F2484" i="5"/>
  <c r="F2488" i="5"/>
  <c r="F2492" i="5"/>
  <c r="F2493" i="5"/>
  <c r="F2498" i="5"/>
  <c r="F2499" i="5"/>
  <c r="F2503" i="5"/>
  <c r="F2504" i="5"/>
  <c r="F2506" i="5"/>
  <c r="F2507" i="5"/>
  <c r="F2510" i="5"/>
  <c r="F2514" i="5"/>
  <c r="F2521" i="5"/>
  <c r="F2524" i="5"/>
  <c r="F2528" i="5"/>
  <c r="F2531" i="5"/>
  <c r="F2538" i="5"/>
  <c r="F2540" i="5"/>
  <c r="F2543" i="5"/>
  <c r="F2547" i="5"/>
  <c r="F2551" i="5"/>
  <c r="F2555" i="5"/>
  <c r="F2559" i="5"/>
  <c r="F2563" i="5"/>
  <c r="F2568" i="5"/>
  <c r="F2572" i="5"/>
  <c r="F2576" i="5"/>
  <c r="F2589" i="5"/>
  <c r="F2597" i="5"/>
  <c r="F2603" i="5"/>
  <c r="F2625" i="5"/>
  <c r="F2626" i="5"/>
  <c r="F2640" i="5"/>
  <c r="F2650" i="5"/>
  <c r="F2655" i="5"/>
  <c r="F2679" i="5"/>
  <c r="F2680" i="5"/>
  <c r="F2684" i="5"/>
  <c r="F2685" i="5"/>
  <c r="F2696" i="5"/>
  <c r="F2697" i="5"/>
  <c r="F2698" i="5"/>
  <c r="F2699" i="5"/>
  <c r="F2714" i="5"/>
  <c r="F2715" i="5"/>
  <c r="F2727" i="5"/>
  <c r="F2728" i="5"/>
  <c r="F2729" i="5"/>
  <c r="F2740" i="5"/>
  <c r="F2741" i="5"/>
  <c r="F2742" i="5"/>
  <c r="F2753" i="5"/>
  <c r="F2765" i="5"/>
  <c r="F2766" i="5"/>
  <c r="F2777" i="5"/>
  <c r="F2778" i="5"/>
  <c r="F2789" i="5"/>
  <c r="F2800" i="5"/>
  <c r="F2801" i="5"/>
  <c r="F2812" i="5"/>
  <c r="F2813" i="5"/>
  <c r="F2825" i="5"/>
  <c r="F2841" i="5"/>
  <c r="F2845" i="5"/>
  <c r="F2874" i="5"/>
  <c r="F2875" i="5"/>
  <c r="F2886" i="5"/>
  <c r="F2887" i="5"/>
  <c r="F2896" i="5"/>
  <c r="F2909" i="5"/>
  <c r="F2919" i="5"/>
  <c r="F2920" i="5"/>
  <c r="F2922" i="5"/>
  <c r="F2930" i="5"/>
  <c r="F2949" i="5"/>
  <c r="F2950" i="5"/>
  <c r="F2956" i="5"/>
  <c r="F2962" i="5"/>
  <c r="F2963" i="5"/>
  <c r="F2974" i="5"/>
  <c r="F2986" i="5"/>
  <c r="F2987" i="5"/>
  <c r="F2995" i="5"/>
  <c r="F2996" i="5"/>
  <c r="F3015" i="5"/>
  <c r="F3016" i="5"/>
  <c r="F3033" i="5"/>
  <c r="F3034" i="5"/>
  <c r="F3052" i="5"/>
  <c r="F3053" i="5"/>
  <c r="F3066" i="5"/>
  <c r="F3067" i="5"/>
  <c r="F3080" i="5"/>
  <c r="F3081" i="5"/>
  <c r="F3102" i="5"/>
  <c r="F3103" i="5"/>
  <c r="F3117" i="5"/>
  <c r="F3118" i="5"/>
  <c r="F3132" i="5"/>
  <c r="F3133" i="5"/>
  <c r="F3150" i="5"/>
  <c r="F3151" i="5"/>
  <c r="F3163" i="5"/>
  <c r="F3164" i="5"/>
  <c r="F3171" i="5"/>
  <c r="F3172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388" i="5"/>
  <c r="F2387" i="5"/>
  <c r="F2386" i="5"/>
  <c r="F2385" i="5"/>
  <c r="F2383" i="5"/>
  <c r="F2382" i="5"/>
  <c r="F2381" i="5"/>
  <c r="F2379" i="5"/>
  <c r="F2378" i="5"/>
  <c r="F2377" i="5"/>
  <c r="F2375" i="5"/>
  <c r="F2374" i="5"/>
  <c r="F2372" i="5"/>
  <c r="F2371" i="5"/>
  <c r="F2370" i="5"/>
  <c r="F2368" i="5"/>
  <c r="F2365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O2388" i="5"/>
  <c r="O2387" i="5"/>
  <c r="O2386" i="5"/>
  <c r="O2385" i="5"/>
  <c r="O2384" i="5"/>
  <c r="O2383" i="5"/>
  <c r="O2382" i="5"/>
  <c r="O2381" i="5"/>
  <c r="O2380" i="5"/>
  <c r="O2379" i="5"/>
  <c r="O2378" i="5"/>
  <c r="O2377" i="5"/>
  <c r="O2376" i="5"/>
  <c r="O2375" i="5"/>
  <c r="O2374" i="5"/>
  <c r="O2373" i="5"/>
  <c r="O2372" i="5"/>
  <c r="O2371" i="5"/>
  <c r="O2370" i="5"/>
  <c r="O2369" i="5"/>
  <c r="O2368" i="5"/>
  <c r="O2367" i="5"/>
  <c r="O2366" i="5"/>
  <c r="O2365" i="5"/>
  <c r="L2388" i="5"/>
  <c r="M2388" i="5" s="1"/>
  <c r="M2387" i="5"/>
  <c r="L2386" i="5"/>
  <c r="M2386" i="5" s="1"/>
  <c r="L2385" i="5"/>
  <c r="M2385" i="5" s="1"/>
  <c r="L2384" i="5"/>
  <c r="M2384" i="5" s="1"/>
  <c r="L2383" i="5"/>
  <c r="M2383" i="5" s="1"/>
  <c r="L2382" i="5"/>
  <c r="M2382" i="5" s="1"/>
  <c r="L2381" i="5"/>
  <c r="M2381" i="5" s="1"/>
  <c r="L2380" i="5"/>
  <c r="M2380" i="5" s="1"/>
  <c r="L2379" i="5"/>
  <c r="M2379" i="5" s="1"/>
  <c r="L2378" i="5"/>
  <c r="M2378" i="5" s="1"/>
  <c r="L2377" i="5"/>
  <c r="M2377" i="5" s="1"/>
  <c r="L2376" i="5"/>
  <c r="M2376" i="5" s="1"/>
  <c r="L2375" i="5"/>
  <c r="M2375" i="5" s="1"/>
  <c r="L2374" i="5"/>
  <c r="M2374" i="5" s="1"/>
  <c r="L2373" i="5"/>
  <c r="M2373" i="5" s="1"/>
  <c r="L2372" i="5"/>
  <c r="M2372" i="5" s="1"/>
  <c r="L2371" i="5"/>
  <c r="M2371" i="5" s="1"/>
  <c r="L2370" i="5"/>
  <c r="M2370" i="5" s="1"/>
  <c r="L2369" i="5"/>
  <c r="M2369" i="5" s="1"/>
  <c r="L2368" i="5"/>
  <c r="M2368" i="5" s="1"/>
  <c r="L2367" i="5"/>
  <c r="M2367" i="5" s="1"/>
  <c r="L2366" i="5"/>
  <c r="M2366" i="5" s="1"/>
  <c r="L2365" i="5"/>
  <c r="M2365" i="5" s="1"/>
  <c r="O3270" i="5"/>
  <c r="M3270" i="5"/>
  <c r="D3270" i="5"/>
  <c r="B3270" i="5"/>
  <c r="O315" i="5"/>
  <c r="O299" i="5"/>
  <c r="O291" i="5"/>
  <c r="O290" i="5"/>
  <c r="O289" i="5"/>
  <c r="O288" i="5"/>
  <c r="M315" i="5"/>
  <c r="M299" i="5"/>
  <c r="M291" i="5"/>
  <c r="M290" i="5"/>
  <c r="M289" i="5"/>
  <c r="M288" i="5"/>
  <c r="F315" i="5"/>
  <c r="F299" i="5"/>
  <c r="F291" i="5"/>
  <c r="F290" i="5"/>
  <c r="F289" i="5"/>
  <c r="F288" i="5"/>
  <c r="B315" i="5"/>
  <c r="B299" i="5"/>
  <c r="B291" i="5"/>
  <c r="B290" i="5"/>
  <c r="B289" i="5"/>
  <c r="D288" i="5"/>
  <c r="B288" i="5"/>
  <c r="O2033" i="5" l="1"/>
  <c r="O2042" i="5"/>
  <c r="O2039" i="5"/>
  <c r="L2033" i="5"/>
  <c r="M2033" i="5" s="1"/>
  <c r="L2042" i="5"/>
  <c r="M2042" i="5" s="1"/>
  <c r="L2039" i="5"/>
  <c r="M2039" i="5" s="1"/>
  <c r="O2050" i="5"/>
  <c r="O2038" i="5"/>
  <c r="O2032" i="5"/>
  <c r="L2050" i="5"/>
  <c r="M2050" i="5" s="1"/>
  <c r="L2038" i="5"/>
  <c r="M2038" i="5" s="1"/>
  <c r="L2032" i="5"/>
  <c r="M2032" i="5" s="1"/>
  <c r="F2033" i="5"/>
  <c r="D2033" i="5"/>
  <c r="F2042" i="5"/>
  <c r="D2042" i="5"/>
  <c r="F2039" i="5"/>
  <c r="D2039" i="5"/>
  <c r="B2033" i="5"/>
  <c r="B2042" i="5"/>
  <c r="B2039" i="5"/>
  <c r="B2050" i="5"/>
  <c r="B2038" i="5"/>
  <c r="B2032" i="5"/>
  <c r="O3278" i="5"/>
  <c r="O2866" i="5"/>
  <c r="O2865" i="5"/>
  <c r="O2831" i="5"/>
  <c r="O2830" i="5"/>
  <c r="O2829" i="5"/>
  <c r="O2828" i="5"/>
  <c r="O2827" i="5"/>
  <c r="O2826" i="5"/>
  <c r="O2825" i="5"/>
  <c r="O2824" i="5"/>
  <c r="O2823" i="5"/>
  <c r="O2822" i="5"/>
  <c r="O2821" i="5"/>
  <c r="O2820" i="5"/>
  <c r="O2680" i="5"/>
  <c r="O2679" i="5"/>
  <c r="O2579" i="5"/>
  <c r="O2578" i="5"/>
  <c r="O2577" i="5"/>
  <c r="O2576" i="5"/>
  <c r="O2447" i="5"/>
  <c r="O2446" i="5"/>
  <c r="O2445" i="5"/>
  <c r="O2444" i="5"/>
  <c r="O2443" i="5"/>
  <c r="O2358" i="5"/>
  <c r="O2314" i="5"/>
  <c r="O2268" i="5"/>
  <c r="O2267" i="5"/>
  <c r="O2266" i="5"/>
  <c r="O2265" i="5"/>
  <c r="O2264" i="5"/>
  <c r="O2263" i="5"/>
  <c r="O2262" i="5"/>
  <c r="O2169" i="5"/>
  <c r="O2168" i="5"/>
  <c r="O2167" i="5"/>
  <c r="O2166" i="5"/>
  <c r="O2165" i="5"/>
  <c r="O2164" i="5"/>
  <c r="O2163" i="5"/>
  <c r="O2162" i="5"/>
  <c r="O2018" i="5"/>
  <c r="O2016" i="5"/>
  <c r="O2015" i="5"/>
  <c r="O2014" i="5"/>
  <c r="O2013" i="5"/>
  <c r="O2012" i="5"/>
  <c r="O2011" i="5"/>
  <c r="O2010" i="5"/>
  <c r="O2009" i="5"/>
  <c r="O1843" i="5"/>
  <c r="O1842" i="5"/>
  <c r="O1841" i="5"/>
  <c r="O1840" i="5"/>
  <c r="O1839" i="5"/>
  <c r="O1838" i="5"/>
  <c r="O1748" i="5"/>
  <c r="O1747" i="5"/>
  <c r="O1746" i="5"/>
  <c r="O1745" i="5"/>
  <c r="O1744" i="5"/>
  <c r="O1743" i="5"/>
  <c r="O1638" i="5"/>
  <c r="O1637" i="5"/>
  <c r="O1636" i="5"/>
  <c r="O1635" i="5"/>
  <c r="O1634" i="5"/>
  <c r="O1633" i="5"/>
  <c r="O1494" i="5"/>
  <c r="O1493" i="5"/>
  <c r="O1363" i="5"/>
  <c r="O1362" i="5"/>
  <c r="O1263" i="5"/>
  <c r="O1262" i="5"/>
  <c r="O1261" i="5"/>
  <c r="O1260" i="5"/>
  <c r="O1259" i="5"/>
  <c r="O1144" i="5"/>
  <c r="O1143" i="5"/>
  <c r="O1142" i="5"/>
  <c r="O1141" i="5"/>
  <c r="O1140" i="5"/>
  <c r="O1139" i="5"/>
  <c r="O1138" i="5"/>
  <c r="O1137" i="5"/>
  <c r="O1038" i="5"/>
  <c r="O1037" i="5"/>
  <c r="O1036" i="5"/>
  <c r="O1035" i="5"/>
  <c r="O1034" i="5"/>
  <c r="O921" i="5"/>
  <c r="O920" i="5"/>
  <c r="O919" i="5"/>
  <c r="O918" i="5"/>
  <c r="O917" i="5"/>
  <c r="O916" i="5"/>
  <c r="O566" i="5"/>
  <c r="O483" i="5"/>
  <c r="O389" i="5"/>
  <c r="O3277" i="5"/>
  <c r="O3190" i="5"/>
  <c r="O2864" i="5"/>
  <c r="O2863" i="5"/>
  <c r="O2819" i="5"/>
  <c r="O2818" i="5"/>
  <c r="O2817" i="5"/>
  <c r="O2816" i="5"/>
  <c r="O2815" i="5"/>
  <c r="O2814" i="5"/>
  <c r="O2813" i="5"/>
  <c r="O2812" i="5"/>
  <c r="O2811" i="5"/>
  <c r="O2810" i="5"/>
  <c r="O2809" i="5"/>
  <c r="O2808" i="5"/>
  <c r="O2807" i="5"/>
  <c r="O2678" i="5"/>
  <c r="O2677" i="5"/>
  <c r="O2676" i="5"/>
  <c r="O2675" i="5"/>
  <c r="O2674" i="5"/>
  <c r="O2673" i="5"/>
  <c r="O2672" i="5"/>
  <c r="O2671" i="5"/>
  <c r="O2670" i="5"/>
  <c r="O2669" i="5"/>
  <c r="O2668" i="5"/>
  <c r="O2667" i="5"/>
  <c r="O2575" i="5"/>
  <c r="O2574" i="5"/>
  <c r="O2573" i="5"/>
  <c r="O2572" i="5"/>
  <c r="O2537" i="5"/>
  <c r="O2536" i="5"/>
  <c r="O2507" i="5"/>
  <c r="O2506" i="5"/>
  <c r="O2477" i="5"/>
  <c r="O2476" i="5"/>
  <c r="O2475" i="5"/>
  <c r="O2357" i="5"/>
  <c r="O2356" i="5"/>
  <c r="O2355" i="5"/>
  <c r="O2354" i="5"/>
  <c r="O2313" i="5"/>
  <c r="O2312" i="5"/>
  <c r="O2261" i="5"/>
  <c r="O2260" i="5"/>
  <c r="O2259" i="5"/>
  <c r="O2258" i="5"/>
  <c r="O2257" i="5"/>
  <c r="O2256" i="5"/>
  <c r="O2255" i="5"/>
  <c r="O2254" i="5"/>
  <c r="O2161" i="5"/>
  <c r="O2160" i="5"/>
  <c r="O2159" i="5"/>
  <c r="O2158" i="5"/>
  <c r="O2157" i="5"/>
  <c r="O2156" i="5"/>
  <c r="O2155" i="5"/>
  <c r="O2154" i="5"/>
  <c r="O2153" i="5"/>
  <c r="O2152" i="5"/>
  <c r="O2151" i="5"/>
  <c r="O2057" i="5"/>
  <c r="O2056" i="5"/>
  <c r="O2055" i="5"/>
  <c r="O2008" i="5"/>
  <c r="O2007" i="5"/>
  <c r="O2006" i="5"/>
  <c r="O2005" i="5"/>
  <c r="O2004" i="5"/>
  <c r="O2003" i="5"/>
  <c r="O2002" i="5"/>
  <c r="O2001" i="5"/>
  <c r="O1874" i="5"/>
  <c r="O1837" i="5"/>
  <c r="O1836" i="5"/>
  <c r="O1835" i="5"/>
  <c r="O1834" i="5"/>
  <c r="O1833" i="5"/>
  <c r="O1832" i="5"/>
  <c r="O1831" i="5"/>
  <c r="O1742" i="5"/>
  <c r="O1741" i="5"/>
  <c r="O1740" i="5"/>
  <c r="O1739" i="5"/>
  <c r="O1738" i="5"/>
  <c r="O1737" i="5"/>
  <c r="O1736" i="5"/>
  <c r="O1735" i="5"/>
  <c r="O1632" i="5"/>
  <c r="O1631" i="5"/>
  <c r="O1630" i="5"/>
  <c r="O1629" i="5"/>
  <c r="O1628" i="5"/>
  <c r="O1627" i="5"/>
  <c r="O1626" i="5"/>
  <c r="O1625" i="5"/>
  <c r="O1492" i="5"/>
  <c r="O1491" i="5"/>
  <c r="O1490" i="5"/>
  <c r="O1489" i="5"/>
  <c r="O1488" i="5"/>
  <c r="O1487" i="5"/>
  <c r="O1486" i="5"/>
  <c r="O1438" i="5"/>
  <c r="O1437" i="5"/>
  <c r="O1436" i="5"/>
  <c r="O1435" i="5"/>
  <c r="O1408" i="5"/>
  <c r="O1407" i="5"/>
  <c r="O1406" i="5"/>
  <c r="O1405" i="5"/>
  <c r="O1404" i="5"/>
  <c r="O1361" i="5"/>
  <c r="O1360" i="5"/>
  <c r="O1359" i="5"/>
  <c r="O1358" i="5"/>
  <c r="O1357" i="5"/>
  <c r="O1356" i="5"/>
  <c r="O1355" i="5"/>
  <c r="O1354" i="5"/>
  <c r="O1258" i="5"/>
  <c r="O1257" i="5"/>
  <c r="O1256" i="5"/>
  <c r="O1255" i="5"/>
  <c r="O1254" i="5"/>
  <c r="O1253" i="5"/>
  <c r="O1136" i="5"/>
  <c r="O1135" i="5"/>
  <c r="O1134" i="5"/>
  <c r="O1133" i="5"/>
  <c r="O1132" i="5"/>
  <c r="O1131" i="5"/>
  <c r="O1130" i="5"/>
  <c r="O1129" i="5"/>
  <c r="O1128" i="5"/>
  <c r="O1033" i="5"/>
  <c r="O1032" i="5"/>
  <c r="O1031" i="5"/>
  <c r="O1030" i="5"/>
  <c r="O1029" i="5"/>
  <c r="O1028" i="5"/>
  <c r="O1027" i="5"/>
  <c r="O1026" i="5"/>
  <c r="O1025" i="5"/>
  <c r="O1024" i="5"/>
  <c r="O930" i="5"/>
  <c r="O915" i="5"/>
  <c r="O914" i="5"/>
  <c r="O913" i="5"/>
  <c r="O912" i="5"/>
  <c r="O911" i="5"/>
  <c r="O910" i="5"/>
  <c r="O909" i="5"/>
  <c r="O824" i="5"/>
  <c r="O823" i="5"/>
  <c r="O822" i="5"/>
  <c r="O821" i="5"/>
  <c r="O820" i="5"/>
  <c r="O819" i="5"/>
  <c r="O818" i="5"/>
  <c r="O817" i="5"/>
  <c r="O816" i="5"/>
  <c r="O815" i="5"/>
  <c r="O738" i="5"/>
  <c r="O612" i="5"/>
  <c r="O611" i="5"/>
  <c r="O565" i="5"/>
  <c r="O564" i="5"/>
  <c r="O563" i="5"/>
  <c r="O505" i="5"/>
  <c r="O504" i="5"/>
  <c r="O482" i="5"/>
  <c r="O481" i="5"/>
  <c r="O480" i="5"/>
  <c r="O440" i="5"/>
  <c r="O414" i="5"/>
  <c r="O413" i="5"/>
  <c r="O387" i="5"/>
  <c r="O386" i="5"/>
  <c r="O385" i="5"/>
  <c r="O384" i="5"/>
  <c r="O326" i="5"/>
  <c r="O325" i="5"/>
  <c r="O324" i="5"/>
  <c r="O276" i="5"/>
  <c r="O275" i="5"/>
  <c r="O112" i="5"/>
  <c r="O111" i="5"/>
  <c r="O110" i="5"/>
  <c r="O26" i="5"/>
  <c r="O3276" i="5"/>
  <c r="O3188" i="5"/>
  <c r="O2862" i="5"/>
  <c r="O2861" i="5"/>
  <c r="O2806" i="5"/>
  <c r="O2805" i="5"/>
  <c r="O2804" i="5"/>
  <c r="O2803" i="5"/>
  <c r="O2802" i="5"/>
  <c r="O2801" i="5"/>
  <c r="O2800" i="5"/>
  <c r="O2799" i="5"/>
  <c r="O2798" i="5"/>
  <c r="O2797" i="5"/>
  <c r="O2796" i="5"/>
  <c r="O2795" i="5"/>
  <c r="O2666" i="5"/>
  <c r="O2665" i="5"/>
  <c r="O2664" i="5"/>
  <c r="O2663" i="5"/>
  <c r="O2662" i="5"/>
  <c r="O2661" i="5"/>
  <c r="O2660" i="5"/>
  <c r="O2659" i="5"/>
  <c r="O2658" i="5"/>
  <c r="O2657" i="5"/>
  <c r="O2656" i="5"/>
  <c r="O2655" i="5"/>
  <c r="O2571" i="5"/>
  <c r="O2570" i="5"/>
  <c r="O2569" i="5"/>
  <c r="O2568" i="5"/>
  <c r="O2505" i="5"/>
  <c r="O2504" i="5"/>
  <c r="O2503" i="5"/>
  <c r="O2474" i="5"/>
  <c r="O2473" i="5"/>
  <c r="O2472" i="5"/>
  <c r="O2471" i="5"/>
  <c r="O2470" i="5"/>
  <c r="O2469" i="5"/>
  <c r="O2353" i="5"/>
  <c r="O2352" i="5"/>
  <c r="O2351" i="5"/>
  <c r="O2350" i="5"/>
  <c r="O2349" i="5"/>
  <c r="O2311" i="5"/>
  <c r="O2284" i="5"/>
  <c r="O2283" i="5"/>
  <c r="O2282" i="5"/>
  <c r="O2253" i="5"/>
  <c r="O2252" i="5"/>
  <c r="O2251" i="5"/>
  <c r="O2250" i="5"/>
  <c r="O2249" i="5"/>
  <c r="O2248" i="5"/>
  <c r="O2247" i="5"/>
  <c r="O2150" i="5"/>
  <c r="O2149" i="5"/>
  <c r="O2148" i="5"/>
  <c r="O2147" i="5"/>
  <c r="O2146" i="5"/>
  <c r="O2145" i="5"/>
  <c r="O2144" i="5"/>
  <c r="O2143" i="5"/>
  <c r="O2142" i="5"/>
  <c r="O2054" i="5"/>
  <c r="O2053" i="5"/>
  <c r="O2052" i="5"/>
  <c r="O2051" i="5"/>
  <c r="O2000" i="5"/>
  <c r="O1999" i="5"/>
  <c r="O1998" i="5"/>
  <c r="O1997" i="5"/>
  <c r="O1996" i="5"/>
  <c r="O1995" i="5"/>
  <c r="O1994" i="5"/>
  <c r="O1993" i="5"/>
  <c r="O1992" i="5"/>
  <c r="O1991" i="5"/>
  <c r="O1990" i="5"/>
  <c r="O1989" i="5"/>
  <c r="O1873" i="5"/>
  <c r="O1830" i="5"/>
  <c r="O1829" i="5"/>
  <c r="O1828" i="5"/>
  <c r="O1827" i="5"/>
  <c r="O1826" i="5"/>
  <c r="O1825" i="5"/>
  <c r="O1760" i="5"/>
  <c r="O1734" i="5"/>
  <c r="O1733" i="5"/>
  <c r="O1732" i="5"/>
  <c r="O1731" i="5"/>
  <c r="O1730" i="5"/>
  <c r="O1729" i="5"/>
  <c r="O1728" i="5"/>
  <c r="O1727" i="5"/>
  <c r="O1624" i="5"/>
  <c r="O1623" i="5"/>
  <c r="O1622" i="5"/>
  <c r="O1621" i="5"/>
  <c r="O1620" i="5"/>
  <c r="O1619" i="5"/>
  <c r="O1618" i="5"/>
  <c r="O1617" i="5"/>
  <c r="O1485" i="5"/>
  <c r="O1484" i="5"/>
  <c r="O1483" i="5"/>
  <c r="O1482" i="5"/>
  <c r="O1481" i="5"/>
  <c r="O1480" i="5"/>
  <c r="O1434" i="5"/>
  <c r="O1433" i="5"/>
  <c r="O1403" i="5"/>
  <c r="O1402" i="5"/>
  <c r="O1401" i="5"/>
  <c r="O1353" i="5"/>
  <c r="O1352" i="5"/>
  <c r="O1351" i="5"/>
  <c r="O1350" i="5"/>
  <c r="O1349" i="5"/>
  <c r="O1348" i="5"/>
  <c r="O1347" i="5"/>
  <c r="O1346" i="5"/>
  <c r="O1345" i="5"/>
  <c r="O1344" i="5"/>
  <c r="O1343" i="5"/>
  <c r="O1342" i="5"/>
  <c r="O1341" i="5"/>
  <c r="O1252" i="5"/>
  <c r="O1251" i="5"/>
  <c r="O1250" i="5"/>
  <c r="O1249" i="5"/>
  <c r="O1127" i="5"/>
  <c r="O1126" i="5"/>
  <c r="O1125" i="5"/>
  <c r="O1124" i="5"/>
  <c r="O1123" i="5"/>
  <c r="O1122" i="5"/>
  <c r="O1121" i="5"/>
  <c r="O1120" i="5"/>
  <c r="O1119" i="5"/>
  <c r="O1118" i="5"/>
  <c r="O1023" i="5"/>
  <c r="O1022" i="5"/>
  <c r="O1021" i="5"/>
  <c r="O1020" i="5"/>
  <c r="O1019" i="5"/>
  <c r="O1018" i="5"/>
  <c r="O1017" i="5"/>
  <c r="O1016" i="5"/>
  <c r="O1015" i="5"/>
  <c r="O1014" i="5"/>
  <c r="O1013" i="5"/>
  <c r="O929" i="5"/>
  <c r="O908" i="5"/>
  <c r="O907" i="5"/>
  <c r="O906" i="5"/>
  <c r="O905" i="5"/>
  <c r="O904" i="5"/>
  <c r="O903" i="5"/>
  <c r="O902" i="5"/>
  <c r="O901" i="5"/>
  <c r="O814" i="5"/>
  <c r="O813" i="5"/>
  <c r="O812" i="5"/>
  <c r="O811" i="5"/>
  <c r="O810" i="5"/>
  <c r="O809" i="5"/>
  <c r="O808" i="5"/>
  <c r="O807" i="5"/>
  <c r="O806" i="5"/>
  <c r="O805" i="5"/>
  <c r="O737" i="5"/>
  <c r="O736" i="5"/>
  <c r="O714" i="5"/>
  <c r="O670" i="5"/>
  <c r="O669" i="5"/>
  <c r="O668" i="5"/>
  <c r="O639" i="5"/>
  <c r="O559" i="5"/>
  <c r="O558" i="5"/>
  <c r="O557" i="5"/>
  <c r="O556" i="5"/>
  <c r="O555" i="5"/>
  <c r="O554" i="5"/>
  <c r="O553" i="5"/>
  <c r="O552" i="5"/>
  <c r="O503" i="5"/>
  <c r="O502" i="5"/>
  <c r="O501" i="5"/>
  <c r="O479" i="5"/>
  <c r="O478" i="5"/>
  <c r="O477" i="5"/>
  <c r="O476" i="5"/>
  <c r="O475" i="5"/>
  <c r="O439" i="5"/>
  <c r="O438" i="5"/>
  <c r="O437" i="5"/>
  <c r="O412" i="5"/>
  <c r="O411" i="5"/>
  <c r="O383" i="5"/>
  <c r="O382" i="5"/>
  <c r="O381" i="5"/>
  <c r="O380" i="5"/>
  <c r="O379" i="5"/>
  <c r="O323" i="5"/>
  <c r="O322" i="5"/>
  <c r="O274" i="5"/>
  <c r="O273" i="5"/>
  <c r="O272" i="5"/>
  <c r="O109" i="5"/>
  <c r="O23" i="5"/>
  <c r="O3369" i="5"/>
  <c r="O3275" i="5"/>
  <c r="O3187" i="5"/>
  <c r="O2860" i="5"/>
  <c r="O2859" i="5"/>
  <c r="O2794" i="5"/>
  <c r="O2793" i="5"/>
  <c r="O2792" i="5"/>
  <c r="O2791" i="5"/>
  <c r="O2790" i="5"/>
  <c r="O2789" i="5"/>
  <c r="O2788" i="5"/>
  <c r="O2787" i="5"/>
  <c r="O2786" i="5"/>
  <c r="O2785" i="5"/>
  <c r="O2784" i="5"/>
  <c r="O2654" i="5"/>
  <c r="O2653" i="5"/>
  <c r="O2652" i="5"/>
  <c r="O2651" i="5"/>
  <c r="O2650" i="5"/>
  <c r="O2567" i="5"/>
  <c r="O2566" i="5"/>
  <c r="O2565" i="5"/>
  <c r="O2564" i="5"/>
  <c r="O2563" i="5"/>
  <c r="O2535" i="5"/>
  <c r="O2534" i="5"/>
  <c r="O2502" i="5"/>
  <c r="O2501" i="5"/>
  <c r="O2500" i="5"/>
  <c r="O2499" i="5"/>
  <c r="O2498" i="5"/>
  <c r="O2442" i="5"/>
  <c r="O2441" i="5"/>
  <c r="O2440" i="5"/>
  <c r="O2439" i="5"/>
  <c r="O2438" i="5"/>
  <c r="O2437" i="5"/>
  <c r="O2436" i="5"/>
  <c r="O2435" i="5"/>
  <c r="O2348" i="5"/>
  <c r="O2347" i="5"/>
  <c r="O2346" i="5"/>
  <c r="O2345" i="5"/>
  <c r="O2344" i="5"/>
  <c r="O2310" i="5"/>
  <c r="O2309" i="5"/>
  <c r="O2308" i="5"/>
  <c r="O2307" i="5"/>
  <c r="O2281" i="5"/>
  <c r="O2280" i="5"/>
  <c r="O2279" i="5"/>
  <c r="O2246" i="5"/>
  <c r="O2245" i="5"/>
  <c r="O2244" i="5"/>
  <c r="O2243" i="5"/>
  <c r="O2242" i="5"/>
  <c r="O2241" i="5"/>
  <c r="O2240" i="5"/>
  <c r="O2141" i="5"/>
  <c r="O2140" i="5"/>
  <c r="O2139" i="5"/>
  <c r="O2138" i="5"/>
  <c r="O2137" i="5"/>
  <c r="O2136" i="5"/>
  <c r="O2135" i="5"/>
  <c r="O2134" i="5"/>
  <c r="O2133" i="5"/>
  <c r="O2049" i="5"/>
  <c r="O2048" i="5"/>
  <c r="O2047" i="5"/>
  <c r="O2046" i="5"/>
  <c r="O1988" i="5"/>
  <c r="O1987" i="5"/>
  <c r="O1986" i="5"/>
  <c r="O1985" i="5"/>
  <c r="O1984" i="5"/>
  <c r="O1983" i="5"/>
  <c r="O1982" i="5"/>
  <c r="O1981" i="5"/>
  <c r="O1980" i="5"/>
  <c r="O1979" i="5"/>
  <c r="O1978" i="5"/>
  <c r="O1977" i="5"/>
  <c r="O1976" i="5"/>
  <c r="O1975" i="5"/>
  <c r="O1974" i="5"/>
  <c r="O1824" i="5"/>
  <c r="O1823" i="5"/>
  <c r="O1822" i="5"/>
  <c r="O1821" i="5"/>
  <c r="O1820" i="5"/>
  <c r="O1819" i="5"/>
  <c r="O1818" i="5"/>
  <c r="O1726" i="5"/>
  <c r="O1725" i="5"/>
  <c r="O1724" i="5"/>
  <c r="O1723" i="5"/>
  <c r="O1722" i="5"/>
  <c r="O1721" i="5"/>
  <c r="O1720" i="5"/>
  <c r="O1719" i="5"/>
  <c r="O1616" i="5"/>
  <c r="O1615" i="5"/>
  <c r="O1614" i="5"/>
  <c r="O1613" i="5"/>
  <c r="O1612" i="5"/>
  <c r="O1611" i="5"/>
  <c r="O1610" i="5"/>
  <c r="O1609" i="5"/>
  <c r="O1608" i="5"/>
  <c r="O1479" i="5"/>
  <c r="O1478" i="5"/>
  <c r="O1477" i="5"/>
  <c r="O1476" i="5"/>
  <c r="O1432" i="5"/>
  <c r="O1431" i="5"/>
  <c r="O1430" i="5"/>
  <c r="O1429" i="5"/>
  <c r="O1400" i="5"/>
  <c r="O1399" i="5"/>
  <c r="O1398" i="5"/>
  <c r="O1340" i="5"/>
  <c r="O1339" i="5"/>
  <c r="O1338" i="5"/>
  <c r="O1337" i="5"/>
  <c r="O1336" i="5"/>
  <c r="O1335" i="5"/>
  <c r="O1334" i="5"/>
  <c r="O1333" i="5"/>
  <c r="O1332" i="5"/>
  <c r="O1331" i="5"/>
  <c r="O1248" i="5"/>
  <c r="O1247" i="5"/>
  <c r="O1246" i="5"/>
  <c r="O1245" i="5"/>
  <c r="O1244" i="5"/>
  <c r="O1243" i="5"/>
  <c r="O1242" i="5"/>
  <c r="O1241" i="5"/>
  <c r="O1240" i="5"/>
  <c r="O1239" i="5"/>
  <c r="O1117" i="5"/>
  <c r="O1116" i="5"/>
  <c r="O1115" i="5"/>
  <c r="O1114" i="5"/>
  <c r="O1113" i="5"/>
  <c r="O1112" i="5"/>
  <c r="O1111" i="5"/>
  <c r="O1110" i="5"/>
  <c r="O1109" i="5"/>
  <c r="O1012" i="5"/>
  <c r="O1011" i="5"/>
  <c r="O1010" i="5"/>
  <c r="O1009" i="5"/>
  <c r="O1008" i="5"/>
  <c r="O1007" i="5"/>
  <c r="O1006" i="5"/>
  <c r="O928" i="5"/>
  <c r="O900" i="5"/>
  <c r="O899" i="5"/>
  <c r="O898" i="5"/>
  <c r="O897" i="5"/>
  <c r="O896" i="5"/>
  <c r="O895" i="5"/>
  <c r="O894" i="5"/>
  <c r="O893" i="5"/>
  <c r="O892" i="5"/>
  <c r="O801" i="5"/>
  <c r="O800" i="5"/>
  <c r="O799" i="5"/>
  <c r="O798" i="5"/>
  <c r="O797" i="5"/>
  <c r="O796" i="5"/>
  <c r="O795" i="5"/>
  <c r="O794" i="5"/>
  <c r="O775" i="5"/>
  <c r="O735" i="5"/>
  <c r="O667" i="5"/>
  <c r="O666" i="5"/>
  <c r="O665" i="5"/>
  <c r="O664" i="5"/>
  <c r="O663" i="5"/>
  <c r="O662" i="5"/>
  <c r="O610" i="5"/>
  <c r="O609" i="5"/>
  <c r="O608" i="5"/>
  <c r="O607" i="5"/>
  <c r="O606" i="5"/>
  <c r="O605" i="5"/>
  <c r="O549" i="5"/>
  <c r="O548" i="5"/>
  <c r="O547" i="5"/>
  <c r="O546" i="5"/>
  <c r="O545" i="5"/>
  <c r="O544" i="5"/>
  <c r="O500" i="5"/>
  <c r="O499" i="5"/>
  <c r="O474" i="5"/>
  <c r="O473" i="5"/>
  <c r="O472" i="5"/>
  <c r="O471" i="5"/>
  <c r="O470" i="5"/>
  <c r="O436" i="5"/>
  <c r="O435" i="5"/>
  <c r="O434" i="5"/>
  <c r="O410" i="5"/>
  <c r="O409" i="5"/>
  <c r="O378" i="5"/>
  <c r="O377" i="5"/>
  <c r="O376" i="5"/>
  <c r="O375" i="5"/>
  <c r="O374" i="5"/>
  <c r="O373" i="5"/>
  <c r="O319" i="5"/>
  <c r="O321" i="5"/>
  <c r="O320" i="5"/>
  <c r="O318" i="5"/>
  <c r="O317" i="5"/>
  <c r="O316" i="5"/>
  <c r="O108" i="5"/>
  <c r="O107" i="5"/>
  <c r="O21" i="5"/>
  <c r="O3312" i="5"/>
  <c r="O3311" i="5"/>
  <c r="O3310" i="5"/>
  <c r="O3309" i="5"/>
  <c r="O3274" i="5"/>
  <c r="O2941" i="5"/>
  <c r="O2940" i="5"/>
  <c r="O2939" i="5"/>
  <c r="O2938" i="5"/>
  <c r="O2937" i="5"/>
  <c r="O2936" i="5"/>
  <c r="O2935" i="5"/>
  <c r="O2934" i="5"/>
  <c r="O2933" i="5"/>
  <c r="O2932" i="5"/>
  <c r="O2858" i="5"/>
  <c r="O2857" i="5"/>
  <c r="O2783" i="5"/>
  <c r="O2782" i="5"/>
  <c r="O2781" i="5"/>
  <c r="O2780" i="5"/>
  <c r="O2779" i="5"/>
  <c r="O2778" i="5"/>
  <c r="O2777" i="5"/>
  <c r="O2776" i="5"/>
  <c r="O2775" i="5"/>
  <c r="O2774" i="5"/>
  <c r="O2773" i="5"/>
  <c r="O2772" i="5"/>
  <c r="O2649" i="5"/>
  <c r="O2648" i="5"/>
  <c r="O2647" i="5"/>
  <c r="O2646" i="5"/>
  <c r="O2645" i="5"/>
  <c r="O2644" i="5"/>
  <c r="O2643" i="5"/>
  <c r="O2642" i="5"/>
  <c r="O2641" i="5"/>
  <c r="O2640" i="5"/>
  <c r="O2562" i="5"/>
  <c r="O2561" i="5"/>
  <c r="O2560" i="5"/>
  <c r="O2559" i="5"/>
  <c r="O2497" i="5"/>
  <c r="O2496" i="5"/>
  <c r="O2495" i="5"/>
  <c r="O2494" i="5"/>
  <c r="O2493" i="5"/>
  <c r="O2492" i="5"/>
  <c r="O2468" i="5"/>
  <c r="O2467" i="5"/>
  <c r="O2434" i="5"/>
  <c r="O2433" i="5"/>
  <c r="O2432" i="5"/>
  <c r="O2431" i="5"/>
  <c r="O2430" i="5"/>
  <c r="O2429" i="5"/>
  <c r="O2428" i="5"/>
  <c r="O2427" i="5"/>
  <c r="O2343" i="5"/>
  <c r="O2342" i="5"/>
  <c r="O2341" i="5"/>
  <c r="O2340" i="5"/>
  <c r="O2339" i="5"/>
  <c r="O2338" i="5"/>
  <c r="O2337" i="5"/>
  <c r="O2306" i="5"/>
  <c r="O2305" i="5"/>
  <c r="O2304" i="5"/>
  <c r="O2303" i="5"/>
  <c r="O2302" i="5"/>
  <c r="O2278" i="5"/>
  <c r="O2277" i="5"/>
  <c r="O2239" i="5"/>
  <c r="O2238" i="5"/>
  <c r="O2237" i="5"/>
  <c r="O2236" i="5"/>
  <c r="O2235" i="5"/>
  <c r="O2234" i="5"/>
  <c r="O2233" i="5"/>
  <c r="O2232" i="5"/>
  <c r="O2231" i="5"/>
  <c r="O2132" i="5"/>
  <c r="O2131" i="5"/>
  <c r="O2130" i="5"/>
  <c r="O2129" i="5"/>
  <c r="O2128" i="5"/>
  <c r="O2127" i="5"/>
  <c r="O2126" i="5"/>
  <c r="O2125" i="5"/>
  <c r="O2124" i="5"/>
  <c r="O2123" i="5"/>
  <c r="O2045" i="5"/>
  <c r="O2044" i="5"/>
  <c r="O2043" i="5"/>
  <c r="O1973" i="5"/>
  <c r="O1972" i="5"/>
  <c r="O1971" i="5"/>
  <c r="O1970" i="5"/>
  <c r="O1969" i="5"/>
  <c r="O1968" i="5"/>
  <c r="O1967" i="5"/>
  <c r="O1966" i="5"/>
  <c r="O1965" i="5"/>
  <c r="O1964" i="5"/>
  <c r="O1872" i="5"/>
  <c r="O1817" i="5"/>
  <c r="O1816" i="5"/>
  <c r="O1815" i="5"/>
  <c r="O1814" i="5"/>
  <c r="O1813" i="5"/>
  <c r="O1812" i="5"/>
  <c r="O1811" i="5"/>
  <c r="O1810" i="5"/>
  <c r="O1759" i="5"/>
  <c r="O1718" i="5"/>
  <c r="O1717" i="5"/>
  <c r="O1716" i="5"/>
  <c r="O1715" i="5"/>
  <c r="O1714" i="5"/>
  <c r="O1713" i="5"/>
  <c r="O1712" i="5"/>
  <c r="O1711" i="5"/>
  <c r="O1710" i="5"/>
  <c r="O1607" i="5"/>
  <c r="O1606" i="5"/>
  <c r="O1605" i="5"/>
  <c r="O1604" i="5"/>
  <c r="O1603" i="5"/>
  <c r="O1602" i="5"/>
  <c r="O1601" i="5"/>
  <c r="O1600" i="5"/>
  <c r="O1599" i="5"/>
  <c r="O1598" i="5"/>
  <c r="O1597" i="5"/>
  <c r="O1596" i="5"/>
  <c r="O1595" i="5"/>
  <c r="O1594" i="5"/>
  <c r="O1475" i="5"/>
  <c r="O1474" i="5"/>
  <c r="O1473" i="5"/>
  <c r="O1472" i="5"/>
  <c r="O1471" i="5"/>
  <c r="O1470" i="5"/>
  <c r="O1469" i="5"/>
  <c r="O1397" i="5"/>
  <c r="O1396" i="5"/>
  <c r="O1395" i="5"/>
  <c r="O1330" i="5"/>
  <c r="O1329" i="5"/>
  <c r="O1328" i="5"/>
  <c r="O1327" i="5"/>
  <c r="O1326" i="5"/>
  <c r="O1325" i="5"/>
  <c r="O1324" i="5"/>
  <c r="O1323" i="5"/>
  <c r="O1322" i="5"/>
  <c r="O1238" i="5"/>
  <c r="O1237" i="5"/>
  <c r="O1236" i="5"/>
  <c r="O1235" i="5"/>
  <c r="O1234" i="5"/>
  <c r="O1233" i="5"/>
  <c r="O1232" i="5"/>
  <c r="O1231" i="5"/>
  <c r="O1230" i="5"/>
  <c r="O1229" i="5"/>
  <c r="O1228" i="5"/>
  <c r="O1227" i="5"/>
  <c r="O1226" i="5"/>
  <c r="O1225" i="5"/>
  <c r="O1224" i="5"/>
  <c r="O1223" i="5"/>
  <c r="O1222" i="5"/>
  <c r="O1108" i="5"/>
  <c r="O1107" i="5"/>
  <c r="O1106" i="5"/>
  <c r="O1105" i="5"/>
  <c r="O1104" i="5"/>
  <c r="O1103" i="5"/>
  <c r="O1102" i="5"/>
  <c r="O1101" i="5"/>
  <c r="O1100" i="5"/>
  <c r="O1005" i="5"/>
  <c r="O1004" i="5"/>
  <c r="O1003" i="5"/>
  <c r="O1002" i="5"/>
  <c r="O1001" i="5"/>
  <c r="O1000" i="5"/>
  <c r="O999" i="5"/>
  <c r="O998" i="5"/>
  <c r="O997" i="5"/>
  <c r="O996" i="5"/>
  <c r="O995" i="5"/>
  <c r="O994" i="5"/>
  <c r="O927" i="5"/>
  <c r="O891" i="5"/>
  <c r="O890" i="5"/>
  <c r="O889" i="5"/>
  <c r="O888" i="5"/>
  <c r="O887" i="5"/>
  <c r="O886" i="5"/>
  <c r="O885" i="5"/>
  <c r="O884" i="5"/>
  <c r="O793" i="5"/>
  <c r="O792" i="5"/>
  <c r="O791" i="5"/>
  <c r="O790" i="5"/>
  <c r="O789" i="5"/>
  <c r="O788" i="5"/>
  <c r="O787" i="5"/>
  <c r="O786" i="5"/>
  <c r="O785" i="5"/>
  <c r="O734" i="5"/>
  <c r="O733" i="5"/>
  <c r="O732" i="5"/>
  <c r="O731" i="5"/>
  <c r="O730" i="5"/>
  <c r="O712" i="5"/>
  <c r="O711" i="5"/>
  <c r="O660" i="5"/>
  <c r="O659" i="5"/>
  <c r="O658" i="5"/>
  <c r="O657" i="5"/>
  <c r="O604" i="5"/>
  <c r="O603" i="5"/>
  <c r="O602" i="5"/>
  <c r="O601" i="5"/>
  <c r="O600" i="5"/>
  <c r="O541" i="5"/>
  <c r="O562" i="5"/>
  <c r="O561" i="5"/>
  <c r="O551" i="5"/>
  <c r="O540" i="5"/>
  <c r="O539" i="5"/>
  <c r="O538" i="5"/>
  <c r="O537" i="5"/>
  <c r="O498" i="5"/>
  <c r="O469" i="5"/>
  <c r="O468" i="5"/>
  <c r="O467" i="5"/>
  <c r="O426" i="5"/>
  <c r="O433" i="5"/>
  <c r="O408" i="5"/>
  <c r="O372" i="5"/>
  <c r="O371" i="5"/>
  <c r="O370" i="5"/>
  <c r="O369" i="5"/>
  <c r="O368" i="5"/>
  <c r="O367" i="5"/>
  <c r="O304" i="5"/>
  <c r="O313" i="5"/>
  <c r="O312" i="5"/>
  <c r="O311" i="5"/>
  <c r="O310" i="5"/>
  <c r="O309" i="5"/>
  <c r="O308" i="5"/>
  <c r="O307" i="5"/>
  <c r="O306" i="5"/>
  <c r="O271" i="5"/>
  <c r="O106" i="5"/>
  <c r="O105" i="5"/>
  <c r="O19" i="5"/>
  <c r="O3273" i="5"/>
  <c r="O2931" i="5"/>
  <c r="O2930" i="5"/>
  <c r="O2929" i="5"/>
  <c r="O2928" i="5"/>
  <c r="O2927" i="5"/>
  <c r="O2926" i="5"/>
  <c r="O2925" i="5"/>
  <c r="O2924" i="5"/>
  <c r="O2923" i="5"/>
  <c r="O2922" i="5"/>
  <c r="O2856" i="5"/>
  <c r="O2855" i="5"/>
  <c r="O2854" i="5"/>
  <c r="O2771" i="5"/>
  <c r="O2770" i="5"/>
  <c r="O2769" i="5"/>
  <c r="O2768" i="5"/>
  <c r="O2767" i="5"/>
  <c r="O2766" i="5"/>
  <c r="O2765" i="5"/>
  <c r="O2764" i="5"/>
  <c r="O2763" i="5"/>
  <c r="O2762" i="5"/>
  <c r="O2761" i="5"/>
  <c r="O2760" i="5"/>
  <c r="O2639" i="5"/>
  <c r="O2638" i="5"/>
  <c r="O2637" i="5"/>
  <c r="O2636" i="5"/>
  <c r="O2635" i="5"/>
  <c r="O2634" i="5"/>
  <c r="O2633" i="5"/>
  <c r="O2632" i="5"/>
  <c r="O2631" i="5"/>
  <c r="O2630" i="5"/>
  <c r="O2558" i="5"/>
  <c r="O2557" i="5"/>
  <c r="O2556" i="5"/>
  <c r="O2555" i="5"/>
  <c r="O2533" i="5"/>
  <c r="O2532" i="5"/>
  <c r="O2491" i="5"/>
  <c r="O2490" i="5"/>
  <c r="O2489" i="5"/>
  <c r="O2488" i="5"/>
  <c r="O2466" i="5"/>
  <c r="O2465" i="5"/>
  <c r="O2426" i="5"/>
  <c r="O2425" i="5"/>
  <c r="O2424" i="5"/>
  <c r="O2423" i="5"/>
  <c r="O2422" i="5"/>
  <c r="O2421" i="5"/>
  <c r="O2420" i="5"/>
  <c r="O2419" i="5"/>
  <c r="O2336" i="5"/>
  <c r="O2335" i="5"/>
  <c r="O2334" i="5"/>
  <c r="O2333" i="5"/>
  <c r="O2301" i="5"/>
  <c r="O2300" i="5"/>
  <c r="O2276" i="5"/>
  <c r="O2275" i="5"/>
  <c r="O2274" i="5"/>
  <c r="O2230" i="5"/>
  <c r="O2229" i="5"/>
  <c r="O2228" i="5"/>
  <c r="O2227" i="5"/>
  <c r="O2226" i="5"/>
  <c r="O2225" i="5"/>
  <c r="O2224" i="5"/>
  <c r="O2223" i="5"/>
  <c r="O2122" i="5"/>
  <c r="O2121" i="5"/>
  <c r="O2120" i="5"/>
  <c r="O2119" i="5"/>
  <c r="O2118" i="5"/>
  <c r="O2117" i="5"/>
  <c r="O2116" i="5"/>
  <c r="O2115" i="5"/>
  <c r="O2114" i="5"/>
  <c r="O2041" i="5"/>
  <c r="O2040" i="5"/>
  <c r="O1963" i="5"/>
  <c r="O1962" i="5"/>
  <c r="O1961" i="5"/>
  <c r="O1960" i="5"/>
  <c r="O1959" i="5"/>
  <c r="O1958" i="5"/>
  <c r="O1957" i="5"/>
  <c r="O1956" i="5"/>
  <c r="O1955" i="5"/>
  <c r="O1954" i="5"/>
  <c r="O1953" i="5"/>
  <c r="O1952" i="5"/>
  <c r="O1809" i="5"/>
  <c r="O1808" i="5"/>
  <c r="O1807" i="5"/>
  <c r="O1806" i="5"/>
  <c r="O1805" i="5"/>
  <c r="O1804" i="5"/>
  <c r="O1803" i="5"/>
  <c r="O1802" i="5"/>
  <c r="O1758" i="5"/>
  <c r="O1757" i="5"/>
  <c r="O1709" i="5"/>
  <c r="O1708" i="5"/>
  <c r="O1707" i="5"/>
  <c r="O1706" i="5"/>
  <c r="O1705" i="5"/>
  <c r="O1704" i="5"/>
  <c r="O1703" i="5"/>
  <c r="O1702" i="5"/>
  <c r="O1701" i="5"/>
  <c r="O1700" i="5"/>
  <c r="O1593" i="5"/>
  <c r="O1592" i="5"/>
  <c r="O1591" i="5"/>
  <c r="O1590" i="5"/>
  <c r="O1589" i="5"/>
  <c r="O1588" i="5"/>
  <c r="O1587" i="5"/>
  <c r="O1586" i="5"/>
  <c r="O1585" i="5"/>
  <c r="O1584" i="5"/>
  <c r="O1583" i="5"/>
  <c r="O1468" i="5"/>
  <c r="O1467" i="5"/>
  <c r="O1466" i="5"/>
  <c r="O1465" i="5"/>
  <c r="O1464" i="5"/>
  <c r="O1428" i="5"/>
  <c r="O1394" i="5"/>
  <c r="O1393" i="5"/>
  <c r="O1392" i="5"/>
  <c r="O1391" i="5"/>
  <c r="O1321" i="5"/>
  <c r="O1320" i="5"/>
  <c r="O1319" i="5"/>
  <c r="O1318" i="5"/>
  <c r="O1317" i="5"/>
  <c r="O1316" i="5"/>
  <c r="O1315" i="5"/>
  <c r="O1314" i="5"/>
  <c r="O1313" i="5"/>
  <c r="O1221" i="5"/>
  <c r="O1220" i="5"/>
  <c r="O1219" i="5"/>
  <c r="O1218" i="5"/>
  <c r="O1217" i="5"/>
  <c r="O1216" i="5"/>
  <c r="O1215" i="5"/>
  <c r="O1214" i="5"/>
  <c r="O1213" i="5"/>
  <c r="O1212" i="5"/>
  <c r="O1211" i="5"/>
  <c r="O1210" i="5"/>
  <c r="O1209" i="5"/>
  <c r="O1208" i="5"/>
  <c r="O1207" i="5"/>
  <c r="O1206" i="5"/>
  <c r="O1205" i="5"/>
  <c r="O1204" i="5"/>
  <c r="O1099" i="5"/>
  <c r="O1098" i="5"/>
  <c r="O1097" i="5"/>
  <c r="O1096" i="5"/>
  <c r="O1095" i="5"/>
  <c r="O1094" i="5"/>
  <c r="O1093" i="5"/>
  <c r="O1092" i="5"/>
  <c r="O1091" i="5"/>
  <c r="O993" i="5"/>
  <c r="O992" i="5"/>
  <c r="O991" i="5"/>
  <c r="O990" i="5"/>
  <c r="O989" i="5"/>
  <c r="O988" i="5"/>
  <c r="O987" i="5"/>
  <c r="O986" i="5"/>
  <c r="O985" i="5"/>
  <c r="O984" i="5"/>
  <c r="O926" i="5"/>
  <c r="O883" i="5"/>
  <c r="O882" i="5"/>
  <c r="O881" i="5"/>
  <c r="O880" i="5"/>
  <c r="O879" i="5"/>
  <c r="O878" i="5"/>
  <c r="O877" i="5"/>
  <c r="O876" i="5"/>
  <c r="O875" i="5"/>
  <c r="O874" i="5"/>
  <c r="O873" i="5"/>
  <c r="O872" i="5"/>
  <c r="O784" i="5"/>
  <c r="O783" i="5"/>
  <c r="O782" i="5"/>
  <c r="O781" i="5"/>
  <c r="O780" i="5"/>
  <c r="O779" i="5"/>
  <c r="O778" i="5"/>
  <c r="O777" i="5"/>
  <c r="O776" i="5"/>
  <c r="O729" i="5"/>
  <c r="O728" i="5"/>
  <c r="O727" i="5"/>
  <c r="O710" i="5"/>
  <c r="O703" i="5"/>
  <c r="O708" i="5"/>
  <c r="O709" i="5"/>
  <c r="O655" i="5"/>
  <c r="O654" i="5"/>
  <c r="O653" i="5"/>
  <c r="O652" i="5"/>
  <c r="O651" i="5"/>
  <c r="O636" i="5"/>
  <c r="O650" i="5"/>
  <c r="O649" i="5"/>
  <c r="O648" i="5"/>
  <c r="O647" i="5"/>
  <c r="O646" i="5"/>
  <c r="O645" i="5"/>
  <c r="O599" i="5"/>
  <c r="O598" i="5"/>
  <c r="O597" i="5"/>
  <c r="O596" i="5"/>
  <c r="O595" i="5"/>
  <c r="O594" i="5"/>
  <c r="O534" i="5"/>
  <c r="O536" i="5"/>
  <c r="O550" i="5"/>
  <c r="O533" i="5"/>
  <c r="O532" i="5"/>
  <c r="O531" i="5"/>
  <c r="O530" i="5"/>
  <c r="O497" i="5"/>
  <c r="O496" i="5"/>
  <c r="O466" i="5"/>
  <c r="O465" i="5"/>
  <c r="O464" i="5"/>
  <c r="O457" i="5"/>
  <c r="O463" i="5"/>
  <c r="O431" i="5"/>
  <c r="O430" i="5"/>
  <c r="O429" i="5"/>
  <c r="O407" i="5"/>
  <c r="O406" i="5"/>
  <c r="O405" i="5"/>
  <c r="O404" i="5"/>
  <c r="O403" i="5"/>
  <c r="O366" i="5"/>
  <c r="O365" i="5"/>
  <c r="O364" i="5"/>
  <c r="O363" i="5"/>
  <c r="O303" i="5"/>
  <c r="O302" i="5"/>
  <c r="O314" i="5"/>
  <c r="O270" i="5"/>
  <c r="O269" i="5"/>
  <c r="O104" i="5"/>
  <c r="O17" i="5"/>
  <c r="O3339" i="5"/>
  <c r="O3338" i="5"/>
  <c r="O3308" i="5"/>
  <c r="O3307" i="5"/>
  <c r="O3306" i="5"/>
  <c r="O3305" i="5"/>
  <c r="O3272" i="5"/>
  <c r="O2921" i="5"/>
  <c r="O2920" i="5"/>
  <c r="O2919" i="5"/>
  <c r="O2918" i="5"/>
  <c r="O2917" i="5"/>
  <c r="O2916" i="5"/>
  <c r="O2915" i="5"/>
  <c r="O2914" i="5"/>
  <c r="O2913" i="5"/>
  <c r="O2912" i="5"/>
  <c r="O2853" i="5"/>
  <c r="O2852" i="5"/>
  <c r="O2851" i="5"/>
  <c r="O2759" i="5"/>
  <c r="O2758" i="5"/>
  <c r="O2757" i="5"/>
  <c r="O2756" i="5"/>
  <c r="O2755" i="5"/>
  <c r="O2754" i="5"/>
  <c r="O2753" i="5"/>
  <c r="O2752" i="5"/>
  <c r="O2751" i="5"/>
  <c r="O2750" i="5"/>
  <c r="O2749" i="5"/>
  <c r="O2748" i="5"/>
  <c r="O2629" i="5"/>
  <c r="O2628" i="5"/>
  <c r="O2627" i="5"/>
  <c r="O2626" i="5"/>
  <c r="O2625" i="5"/>
  <c r="O2554" i="5"/>
  <c r="O2553" i="5"/>
  <c r="O2552" i="5"/>
  <c r="O2551" i="5"/>
  <c r="O2531" i="5"/>
  <c r="O2487" i="5"/>
  <c r="O2486" i="5"/>
  <c r="O2485" i="5"/>
  <c r="O2484" i="5"/>
  <c r="O2464" i="5"/>
  <c r="O2463" i="5"/>
  <c r="O2462" i="5"/>
  <c r="O2461" i="5"/>
  <c r="O2460" i="5"/>
  <c r="O2459" i="5"/>
  <c r="O2458" i="5"/>
  <c r="O2418" i="5"/>
  <c r="O2417" i="5"/>
  <c r="O2416" i="5"/>
  <c r="O2415" i="5"/>
  <c r="O2414" i="5"/>
  <c r="O2413" i="5"/>
  <c r="O2412" i="5"/>
  <c r="O2411" i="5"/>
  <c r="O2332" i="5"/>
  <c r="O2331" i="5"/>
  <c r="O2330" i="5"/>
  <c r="O2329" i="5"/>
  <c r="O2299" i="5"/>
  <c r="O2298" i="5"/>
  <c r="O2297" i="5"/>
  <c r="O2273" i="5"/>
  <c r="O2272" i="5"/>
  <c r="O2222" i="5"/>
  <c r="O2221" i="5"/>
  <c r="O2220" i="5"/>
  <c r="O2219" i="5"/>
  <c r="O2218" i="5"/>
  <c r="O2217" i="5"/>
  <c r="O2216" i="5"/>
  <c r="O2215" i="5"/>
  <c r="O2113" i="5"/>
  <c r="O2112" i="5"/>
  <c r="O2111" i="5"/>
  <c r="O2110" i="5"/>
  <c r="O2109" i="5"/>
  <c r="O2108" i="5"/>
  <c r="O2107" i="5"/>
  <c r="O2106" i="5"/>
  <c r="O2037" i="5"/>
  <c r="O2036" i="5"/>
  <c r="O2035" i="5"/>
  <c r="O2034" i="5"/>
  <c r="O1951" i="5"/>
  <c r="O1950" i="5"/>
  <c r="O1949" i="5"/>
  <c r="O1948" i="5"/>
  <c r="O1947" i="5"/>
  <c r="O1946" i="5"/>
  <c r="O1945" i="5"/>
  <c r="O1944" i="5"/>
  <c r="O1943" i="5"/>
  <c r="O1942" i="5"/>
  <c r="O1871" i="5"/>
  <c r="O1801" i="5"/>
  <c r="O1800" i="5"/>
  <c r="O1799" i="5"/>
  <c r="O1798" i="5"/>
  <c r="O1797" i="5"/>
  <c r="O1796" i="5"/>
  <c r="O1756" i="5"/>
  <c r="O1755" i="5"/>
  <c r="O1699" i="5"/>
  <c r="O1698" i="5"/>
  <c r="O1697" i="5"/>
  <c r="O1696" i="5"/>
  <c r="O1695" i="5"/>
  <c r="O1694" i="5"/>
  <c r="O1693" i="5"/>
  <c r="O1692" i="5"/>
  <c r="O1691" i="5"/>
  <c r="O1582" i="5"/>
  <c r="O1581" i="5"/>
  <c r="O1580" i="5"/>
  <c r="O1579" i="5"/>
  <c r="O1578" i="5"/>
  <c r="O1577" i="5"/>
  <c r="O1576" i="5"/>
  <c r="O1575" i="5"/>
  <c r="O1574" i="5"/>
  <c r="O1573" i="5"/>
  <c r="O1572" i="5"/>
  <c r="O1571" i="5"/>
  <c r="O1463" i="5"/>
  <c r="O1462" i="5"/>
  <c r="O1461" i="5"/>
  <c r="O1460" i="5"/>
  <c r="O1459" i="5"/>
  <c r="O1427" i="5"/>
  <c r="O1426" i="5"/>
  <c r="O1425" i="5"/>
  <c r="O1424" i="5"/>
  <c r="O1423" i="5"/>
  <c r="O1422" i="5"/>
  <c r="O1390" i="5"/>
  <c r="O1389" i="5"/>
  <c r="O1388" i="5"/>
  <c r="O1387" i="5"/>
  <c r="O1386" i="5"/>
  <c r="O1312" i="5"/>
  <c r="O1311" i="5"/>
  <c r="O1310" i="5"/>
  <c r="O1309" i="5"/>
  <c r="O1308" i="5"/>
  <c r="O1307" i="5"/>
  <c r="O1306" i="5"/>
  <c r="O1305" i="5"/>
  <c r="O1304" i="5"/>
  <c r="O1303" i="5"/>
  <c r="O1302" i="5"/>
  <c r="O1203" i="5"/>
  <c r="O1202" i="5"/>
  <c r="O1201" i="5"/>
  <c r="O1200" i="5"/>
  <c r="O1199" i="5"/>
  <c r="O1198" i="5"/>
  <c r="O1197" i="5"/>
  <c r="O1196" i="5"/>
  <c r="O1195" i="5"/>
  <c r="O1194" i="5"/>
  <c r="O1193" i="5"/>
  <c r="O1192" i="5"/>
  <c r="O1191" i="5"/>
  <c r="O1190" i="5"/>
  <c r="O1090" i="5"/>
  <c r="O1089" i="5"/>
  <c r="O1088" i="5"/>
  <c r="O1087" i="5"/>
  <c r="O1086" i="5"/>
  <c r="O1085" i="5"/>
  <c r="O1084" i="5"/>
  <c r="O1083" i="5"/>
  <c r="O1082" i="5"/>
  <c r="O983" i="5"/>
  <c r="O982" i="5"/>
  <c r="O981" i="5"/>
  <c r="O980" i="5"/>
  <c r="O979" i="5"/>
  <c r="O978" i="5"/>
  <c r="O977" i="5"/>
  <c r="O976" i="5"/>
  <c r="O975" i="5"/>
  <c r="O925" i="5"/>
  <c r="O924" i="5"/>
  <c r="O871" i="5"/>
  <c r="O870" i="5"/>
  <c r="O869" i="5"/>
  <c r="O868" i="5"/>
  <c r="O867" i="5"/>
  <c r="O866" i="5"/>
  <c r="O865" i="5"/>
  <c r="O864" i="5"/>
  <c r="O863" i="5"/>
  <c r="O862" i="5"/>
  <c r="O774" i="5"/>
  <c r="O773" i="5"/>
  <c r="O772" i="5"/>
  <c r="O771" i="5"/>
  <c r="O770" i="5"/>
  <c r="O769" i="5"/>
  <c r="O768" i="5"/>
  <c r="O724" i="5"/>
  <c r="O723" i="5"/>
  <c r="O722" i="5"/>
  <c r="O707" i="5"/>
  <c r="O706" i="5"/>
  <c r="O705" i="5"/>
  <c r="O704" i="5"/>
  <c r="O641" i="5"/>
  <c r="O640" i="5"/>
  <c r="O592" i="5"/>
  <c r="O591" i="5"/>
  <c r="O590" i="5"/>
  <c r="O528" i="5"/>
  <c r="O529" i="5"/>
  <c r="O535" i="5"/>
  <c r="O527" i="5"/>
  <c r="O526" i="5"/>
  <c r="O525" i="5"/>
  <c r="O524" i="5"/>
  <c r="O523" i="5"/>
  <c r="O522" i="5"/>
  <c r="O521" i="5"/>
  <c r="O495" i="5"/>
  <c r="O494" i="5"/>
  <c r="O462" i="5"/>
  <c r="O461" i="5"/>
  <c r="O460" i="5"/>
  <c r="O459" i="5"/>
  <c r="O458" i="5"/>
  <c r="O428" i="5"/>
  <c r="O427" i="5"/>
  <c r="O402" i="5"/>
  <c r="O401" i="5"/>
  <c r="O362" i="5"/>
  <c r="O361" i="5"/>
  <c r="O298" i="5"/>
  <c r="O297" i="5"/>
  <c r="O296" i="5"/>
  <c r="O295" i="5"/>
  <c r="O294" i="5"/>
  <c r="O293" i="5"/>
  <c r="O292" i="5"/>
  <c r="O268" i="5"/>
  <c r="O267" i="5"/>
  <c r="O103" i="5"/>
  <c r="O101" i="5"/>
  <c r="O15" i="5"/>
  <c r="O3337" i="5"/>
  <c r="O3304" i="5"/>
  <c r="O3303" i="5"/>
  <c r="O3302" i="5"/>
  <c r="O3301" i="5"/>
  <c r="O3271" i="5"/>
  <c r="O2911" i="5"/>
  <c r="O2910" i="5"/>
  <c r="O2909" i="5"/>
  <c r="O2908" i="5"/>
  <c r="O2907" i="5"/>
  <c r="O2906" i="5"/>
  <c r="O2905" i="5"/>
  <c r="O2904" i="5"/>
  <c r="O2903" i="5"/>
  <c r="O2902" i="5"/>
  <c r="O2901" i="5"/>
  <c r="O2850" i="5"/>
  <c r="O2849" i="5"/>
  <c r="O2848" i="5"/>
  <c r="O2847" i="5"/>
  <c r="O2747" i="5"/>
  <c r="O2746" i="5"/>
  <c r="O2745" i="5"/>
  <c r="O2744" i="5"/>
  <c r="O2743" i="5"/>
  <c r="O2742" i="5"/>
  <c r="O2741" i="5"/>
  <c r="O2740" i="5"/>
  <c r="O2739" i="5"/>
  <c r="O2738" i="5"/>
  <c r="O2737" i="5"/>
  <c r="O2736" i="5"/>
  <c r="O2735" i="5"/>
  <c r="O2624" i="5"/>
  <c r="O2623" i="5"/>
  <c r="O2622" i="5"/>
  <c r="O2621" i="5"/>
  <c r="O2620" i="5"/>
  <c r="O2619" i="5"/>
  <c r="O2618" i="5"/>
  <c r="O2617" i="5"/>
  <c r="O2616" i="5"/>
  <c r="O2550" i="5"/>
  <c r="O2549" i="5"/>
  <c r="O2548" i="5"/>
  <c r="O2547" i="5"/>
  <c r="O2530" i="5"/>
  <c r="O2529" i="5"/>
  <c r="O2528" i="5"/>
  <c r="O2527" i="5"/>
  <c r="O2526" i="5"/>
  <c r="O2483" i="5"/>
  <c r="O2482" i="5"/>
  <c r="O2481" i="5"/>
  <c r="O2410" i="5"/>
  <c r="O2409" i="5"/>
  <c r="O2408" i="5"/>
  <c r="O2407" i="5"/>
  <c r="O2406" i="5"/>
  <c r="O2405" i="5"/>
  <c r="O2404" i="5"/>
  <c r="O2328" i="5"/>
  <c r="O2327" i="5"/>
  <c r="O2326" i="5"/>
  <c r="O2325" i="5"/>
  <c r="O2324" i="5"/>
  <c r="O2296" i="5"/>
  <c r="O2295" i="5"/>
  <c r="O2294" i="5"/>
  <c r="O2293" i="5"/>
  <c r="O2271" i="5"/>
  <c r="O2270" i="5"/>
  <c r="O2214" i="5"/>
  <c r="O2213" i="5"/>
  <c r="O2212" i="5"/>
  <c r="O2211" i="5"/>
  <c r="O2210" i="5"/>
  <c r="O2209" i="5"/>
  <c r="O2208" i="5"/>
  <c r="O2207" i="5"/>
  <c r="O2206" i="5"/>
  <c r="O2205" i="5"/>
  <c r="O2204" i="5"/>
  <c r="O2203" i="5"/>
  <c r="O2202" i="5"/>
  <c r="O2201" i="5"/>
  <c r="O2105" i="5"/>
  <c r="O2104" i="5"/>
  <c r="O2103" i="5"/>
  <c r="O2102" i="5"/>
  <c r="O2101" i="5"/>
  <c r="O2100" i="5"/>
  <c r="O2099" i="5"/>
  <c r="O2098" i="5"/>
  <c r="O2097" i="5"/>
  <c r="O2096" i="5"/>
  <c r="O2031" i="5"/>
  <c r="O2030" i="5"/>
  <c r="O2029" i="5"/>
  <c r="O2028" i="5"/>
  <c r="O2027" i="5"/>
  <c r="O2026" i="5"/>
  <c r="O1941" i="5"/>
  <c r="O1940" i="5"/>
  <c r="O1939" i="5"/>
  <c r="O1938" i="5"/>
  <c r="O1937" i="5"/>
  <c r="O1936" i="5"/>
  <c r="O1935" i="5"/>
  <c r="O1934" i="5"/>
  <c r="O1933" i="5"/>
  <c r="O1932" i="5"/>
  <c r="O1931" i="5"/>
  <c r="O1868" i="5"/>
  <c r="O1866" i="5"/>
  <c r="O1865" i="5"/>
  <c r="O1864" i="5"/>
  <c r="O1870" i="5"/>
  <c r="O1863" i="5"/>
  <c r="O1795" i="5"/>
  <c r="O1794" i="5"/>
  <c r="O1793" i="5"/>
  <c r="O1792" i="5"/>
  <c r="O1791" i="5"/>
  <c r="O1790" i="5"/>
  <c r="O1789" i="5"/>
  <c r="O1788" i="5"/>
  <c r="O1754" i="5"/>
  <c r="O1753" i="5"/>
  <c r="O1690" i="5"/>
  <c r="O1689" i="5"/>
  <c r="O1688" i="5"/>
  <c r="O1687" i="5"/>
  <c r="O1686" i="5"/>
  <c r="O1685" i="5"/>
  <c r="O1684" i="5"/>
  <c r="O1683" i="5"/>
  <c r="O1682" i="5"/>
  <c r="O1681" i="5"/>
  <c r="O1680" i="5"/>
  <c r="O1679" i="5"/>
  <c r="O1570" i="5"/>
  <c r="O1569" i="5"/>
  <c r="O1568" i="5"/>
  <c r="O1567" i="5"/>
  <c r="O1566" i="5"/>
  <c r="O1565" i="5"/>
  <c r="O1564" i="5"/>
  <c r="O1563" i="5"/>
  <c r="O1562" i="5"/>
  <c r="O1561" i="5"/>
  <c r="O1560" i="5"/>
  <c r="O1559" i="5"/>
  <c r="O1458" i="5"/>
  <c r="O1457" i="5"/>
  <c r="O1456" i="5"/>
  <c r="O1455" i="5"/>
  <c r="O1454" i="5"/>
  <c r="O1453" i="5"/>
  <c r="O1420" i="5"/>
  <c r="O1419" i="5"/>
  <c r="O1421" i="5"/>
  <c r="O1418" i="5"/>
  <c r="O1385" i="5"/>
  <c r="O1384" i="5"/>
  <c r="O1383" i="5"/>
  <c r="O1301" i="5"/>
  <c r="O1300" i="5"/>
  <c r="O1299" i="5"/>
  <c r="O1298" i="5"/>
  <c r="O1297" i="5"/>
  <c r="O1296" i="5"/>
  <c r="O1295" i="5"/>
  <c r="O1294" i="5"/>
  <c r="O1189" i="5"/>
  <c r="O1188" i="5"/>
  <c r="O1187" i="5"/>
  <c r="O1186" i="5"/>
  <c r="O1185" i="5"/>
  <c r="O1184" i="5"/>
  <c r="O1183" i="5"/>
  <c r="O1182" i="5"/>
  <c r="O1181" i="5"/>
  <c r="O1180" i="5"/>
  <c r="O1179" i="5"/>
  <c r="O1178" i="5"/>
  <c r="O1081" i="5"/>
  <c r="O1080" i="5"/>
  <c r="O1079" i="5"/>
  <c r="O1078" i="5"/>
  <c r="O1077" i="5"/>
  <c r="O1076" i="5"/>
  <c r="O1075" i="5"/>
  <c r="O1074" i="5"/>
  <c r="O1073" i="5"/>
  <c r="O974" i="5"/>
  <c r="O973" i="5"/>
  <c r="O972" i="5"/>
  <c r="O971" i="5"/>
  <c r="O970" i="5"/>
  <c r="O969" i="5"/>
  <c r="O968" i="5"/>
  <c r="O967" i="5"/>
  <c r="O966" i="5"/>
  <c r="O965" i="5"/>
  <c r="O861" i="5"/>
  <c r="O860" i="5"/>
  <c r="O859" i="5"/>
  <c r="O858" i="5"/>
  <c r="O857" i="5"/>
  <c r="O856" i="5"/>
  <c r="O855" i="5"/>
  <c r="O854" i="5"/>
  <c r="O853" i="5"/>
  <c r="O852" i="5"/>
  <c r="O851" i="5"/>
  <c r="O767" i="5"/>
  <c r="O766" i="5"/>
  <c r="O765" i="5"/>
  <c r="O764" i="5"/>
  <c r="O763" i="5"/>
  <c r="O762" i="5"/>
  <c r="O761" i="5"/>
  <c r="O760" i="5"/>
  <c r="O759" i="5"/>
  <c r="O758" i="5"/>
  <c r="O721" i="5"/>
  <c r="O720" i="5"/>
  <c r="O719" i="5"/>
  <c r="O713" i="5"/>
  <c r="O702" i="5"/>
  <c r="O701" i="5"/>
  <c r="O700" i="5"/>
  <c r="O699" i="5"/>
  <c r="O698" i="5"/>
  <c r="O697" i="5"/>
  <c r="O696" i="5"/>
  <c r="O695" i="5"/>
  <c r="O635" i="5"/>
  <c r="O634" i="5"/>
  <c r="O661" i="5"/>
  <c r="O633" i="5"/>
  <c r="O587" i="5"/>
  <c r="O586" i="5"/>
  <c r="O585" i="5"/>
  <c r="O584" i="5"/>
  <c r="O520" i="5"/>
  <c r="O543" i="5"/>
  <c r="O542" i="5"/>
  <c r="O518" i="5"/>
  <c r="O517" i="5"/>
  <c r="O493" i="5"/>
  <c r="O492" i="5"/>
  <c r="O491" i="5"/>
  <c r="O490" i="5"/>
  <c r="O456" i="5"/>
  <c r="O455" i="5"/>
  <c r="O454" i="5"/>
  <c r="O453" i="5"/>
  <c r="O452" i="5"/>
  <c r="O451" i="5"/>
  <c r="O450" i="5"/>
  <c r="O449" i="5"/>
  <c r="O425" i="5"/>
  <c r="O424" i="5"/>
  <c r="O423" i="5"/>
  <c r="O400" i="5"/>
  <c r="O399" i="5"/>
  <c r="O398" i="5"/>
  <c r="O397" i="5"/>
  <c r="O358" i="5"/>
  <c r="O357" i="5"/>
  <c r="O356" i="5"/>
  <c r="O355" i="5"/>
  <c r="O354" i="5"/>
  <c r="O353" i="5"/>
  <c r="O352" i="5"/>
  <c r="O301" i="5"/>
  <c r="O300" i="5"/>
  <c r="O287" i="5"/>
  <c r="O286" i="5"/>
  <c r="O305" i="5"/>
  <c r="O285" i="5"/>
  <c r="O284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00" i="5"/>
  <c r="O99" i="5"/>
  <c r="O13" i="5"/>
  <c r="O12" i="5"/>
  <c r="O3336" i="5"/>
  <c r="O3335" i="5"/>
  <c r="O3334" i="5"/>
  <c r="O3333" i="5"/>
  <c r="O3300" i="5"/>
  <c r="O3299" i="5"/>
  <c r="O3298" i="5"/>
  <c r="O3297" i="5"/>
  <c r="O3269" i="5"/>
  <c r="O3268" i="5"/>
  <c r="O3267" i="5"/>
  <c r="O3213" i="5"/>
  <c r="O3212" i="5"/>
  <c r="O3211" i="5"/>
  <c r="O3210" i="5"/>
  <c r="O3209" i="5"/>
  <c r="O3208" i="5"/>
  <c r="O3207" i="5"/>
  <c r="O3206" i="5"/>
  <c r="O3205" i="5"/>
  <c r="O3200" i="5"/>
  <c r="O3198" i="5"/>
  <c r="O3197" i="5"/>
  <c r="O2900" i="5"/>
  <c r="O2899" i="5"/>
  <c r="O2898" i="5"/>
  <c r="O2897" i="5"/>
  <c r="O2896" i="5"/>
  <c r="O2895" i="5"/>
  <c r="O2894" i="5"/>
  <c r="O2893" i="5"/>
  <c r="O2892" i="5"/>
  <c r="O2846" i="5"/>
  <c r="O2845" i="5"/>
  <c r="O2844" i="5"/>
  <c r="O2843" i="5"/>
  <c r="O2734" i="5"/>
  <c r="O2733" i="5"/>
  <c r="O2732" i="5"/>
  <c r="O2731" i="5"/>
  <c r="O2730" i="5"/>
  <c r="O2729" i="5"/>
  <c r="O2728" i="5"/>
  <c r="O2727" i="5"/>
  <c r="O2726" i="5"/>
  <c r="O2725" i="5"/>
  <c r="O2724" i="5"/>
  <c r="O2723" i="5"/>
  <c r="O2722" i="5"/>
  <c r="O2615" i="5"/>
  <c r="O2614" i="5"/>
  <c r="O2613" i="5"/>
  <c r="O2612" i="5"/>
  <c r="O2611" i="5"/>
  <c r="O2610" i="5"/>
  <c r="O2609" i="5"/>
  <c r="O2608" i="5"/>
  <c r="O2607" i="5"/>
  <c r="O2606" i="5"/>
  <c r="O2605" i="5"/>
  <c r="O2604" i="5"/>
  <c r="O2603" i="5"/>
  <c r="O2546" i="5"/>
  <c r="O2545" i="5"/>
  <c r="O2544" i="5"/>
  <c r="O2543" i="5"/>
  <c r="O2525" i="5"/>
  <c r="O2524" i="5"/>
  <c r="O2480" i="5"/>
  <c r="O2479" i="5"/>
  <c r="O2457" i="5"/>
  <c r="O2456" i="5"/>
  <c r="O2403" i="5"/>
  <c r="O2402" i="5"/>
  <c r="O2401" i="5"/>
  <c r="O2400" i="5"/>
  <c r="O2399" i="5"/>
  <c r="O2398" i="5"/>
  <c r="O2397" i="5"/>
  <c r="O2396" i="5"/>
  <c r="O2395" i="5"/>
  <c r="O2364" i="5"/>
  <c r="O2363" i="5"/>
  <c r="O2323" i="5"/>
  <c r="O2322" i="5"/>
  <c r="O2321" i="5"/>
  <c r="O2320" i="5"/>
  <c r="O2319" i="5"/>
  <c r="O2292" i="5"/>
  <c r="O2291" i="5"/>
  <c r="O2290" i="5"/>
  <c r="O2200" i="5"/>
  <c r="O2199" i="5"/>
  <c r="O2198" i="5"/>
  <c r="O2197" i="5"/>
  <c r="O2196" i="5"/>
  <c r="O2195" i="5"/>
  <c r="O2095" i="5"/>
  <c r="O2094" i="5"/>
  <c r="O2093" i="5"/>
  <c r="O2092" i="5"/>
  <c r="O2091" i="5"/>
  <c r="O2090" i="5"/>
  <c r="O2089" i="5"/>
  <c r="O2088" i="5"/>
  <c r="O2087" i="5"/>
  <c r="O2086" i="5"/>
  <c r="O2025" i="5"/>
  <c r="O2024" i="5"/>
  <c r="O2023" i="5"/>
  <c r="O2022" i="5"/>
  <c r="O1930" i="5"/>
  <c r="O1929" i="5"/>
  <c r="O1928" i="5"/>
  <c r="O1927" i="5"/>
  <c r="O1926" i="5"/>
  <c r="O1925" i="5"/>
  <c r="O1924" i="5"/>
  <c r="O1923" i="5"/>
  <c r="O1922" i="5"/>
  <c r="O1921" i="5"/>
  <c r="O1920" i="5"/>
  <c r="O1919" i="5"/>
  <c r="O1918" i="5"/>
  <c r="O1917" i="5"/>
  <c r="O1916" i="5"/>
  <c r="O1861" i="5"/>
  <c r="O1862" i="5"/>
  <c r="O1860" i="5"/>
  <c r="O1859" i="5"/>
  <c r="O1869" i="5"/>
  <c r="O1858" i="5"/>
  <c r="O1857" i="5"/>
  <c r="O1856" i="5"/>
  <c r="O1855" i="5"/>
  <c r="O1787" i="5"/>
  <c r="O1786" i="5"/>
  <c r="O1785" i="5"/>
  <c r="O1784" i="5"/>
  <c r="O1783" i="5"/>
  <c r="O1782" i="5"/>
  <c r="O1781" i="5"/>
  <c r="O1677" i="5"/>
  <c r="O1676" i="5"/>
  <c r="O1675" i="5"/>
  <c r="O1678" i="5"/>
  <c r="O1674" i="5"/>
  <c r="O1673" i="5"/>
  <c r="O1672" i="5"/>
  <c r="O1671" i="5"/>
  <c r="O1670" i="5"/>
  <c r="O1669" i="5"/>
  <c r="O1668" i="5"/>
  <c r="O1667" i="5"/>
  <c r="O1666" i="5"/>
  <c r="O1558" i="5"/>
  <c r="O1557" i="5"/>
  <c r="O1556" i="5"/>
  <c r="O1555" i="5"/>
  <c r="O1554" i="5"/>
  <c r="O1553" i="5"/>
  <c r="O1552" i="5"/>
  <c r="O1551" i="5"/>
  <c r="O1550" i="5"/>
  <c r="O1549" i="5"/>
  <c r="O1548" i="5"/>
  <c r="O1547" i="5"/>
  <c r="O1546" i="5"/>
  <c r="O1545" i="5"/>
  <c r="O1544" i="5"/>
  <c r="O1543" i="5"/>
  <c r="O1542" i="5"/>
  <c r="O1541" i="5"/>
  <c r="O1451" i="5"/>
  <c r="O1452" i="5"/>
  <c r="O1450" i="5"/>
  <c r="O1449" i="5"/>
  <c r="O1448" i="5"/>
  <c r="O1447" i="5"/>
  <c r="O1417" i="5"/>
  <c r="O1416" i="5"/>
  <c r="O1415" i="5"/>
  <c r="O1382" i="5"/>
  <c r="O1381" i="5"/>
  <c r="O1380" i="5"/>
  <c r="O1379" i="5"/>
  <c r="O1378" i="5"/>
  <c r="O1377" i="5"/>
  <c r="O1376" i="5"/>
  <c r="O1293" i="5"/>
  <c r="O1292" i="5"/>
  <c r="O1291" i="5"/>
  <c r="O1290" i="5"/>
  <c r="O1289" i="5"/>
  <c r="O1288" i="5"/>
  <c r="O1287" i="5"/>
  <c r="O1286" i="5"/>
  <c r="O1285" i="5"/>
  <c r="O1175" i="5"/>
  <c r="O1177" i="5"/>
  <c r="O1174" i="5"/>
  <c r="O1173" i="5"/>
  <c r="O1172" i="5"/>
  <c r="O1171" i="5"/>
  <c r="O1170" i="5"/>
  <c r="O1169" i="5"/>
  <c r="O1168" i="5"/>
  <c r="O1167" i="5"/>
  <c r="O1166" i="5"/>
  <c r="O1176" i="5"/>
  <c r="O1165" i="5"/>
  <c r="O1072" i="5"/>
  <c r="O1071" i="5"/>
  <c r="O1070" i="5"/>
  <c r="O1069" i="5"/>
  <c r="O1068" i="5"/>
  <c r="O1067" i="5"/>
  <c r="O1066" i="5"/>
  <c r="O1065" i="5"/>
  <c r="O1064" i="5"/>
  <c r="O964" i="5"/>
  <c r="O963" i="5"/>
  <c r="O962" i="5"/>
  <c r="O961" i="5"/>
  <c r="O960" i="5"/>
  <c r="O959" i="5"/>
  <c r="O958" i="5"/>
  <c r="O957" i="5"/>
  <c r="O956" i="5"/>
  <c r="O923" i="5"/>
  <c r="O850" i="5"/>
  <c r="O849" i="5"/>
  <c r="O848" i="5"/>
  <c r="O847" i="5"/>
  <c r="O846" i="5"/>
  <c r="O845" i="5"/>
  <c r="O844" i="5"/>
  <c r="O843" i="5"/>
  <c r="O842" i="5"/>
  <c r="O756" i="5"/>
  <c r="O755" i="5"/>
  <c r="O754" i="5"/>
  <c r="O753" i="5"/>
  <c r="O752" i="5"/>
  <c r="O751" i="5"/>
  <c r="O750" i="5"/>
  <c r="O757" i="5"/>
  <c r="O749" i="5"/>
  <c r="O748" i="5"/>
  <c r="O747" i="5"/>
  <c r="O746" i="5"/>
  <c r="O726" i="5"/>
  <c r="O718" i="5"/>
  <c r="O725" i="5"/>
  <c r="O694" i="5"/>
  <c r="O693" i="5"/>
  <c r="O692" i="5"/>
  <c r="O691" i="5"/>
  <c r="O690" i="5"/>
  <c r="O689" i="5"/>
  <c r="O688" i="5"/>
  <c r="O632" i="5"/>
  <c r="O631" i="5"/>
  <c r="O630" i="5"/>
  <c r="O629" i="5"/>
  <c r="O627" i="5"/>
  <c r="O583" i="5"/>
  <c r="O582" i="5"/>
  <c r="O593" i="5"/>
  <c r="O515" i="5"/>
  <c r="O514" i="5"/>
  <c r="O516" i="5"/>
  <c r="O513" i="5"/>
  <c r="O489" i="5"/>
  <c r="O488" i="5"/>
  <c r="O487" i="5"/>
  <c r="O448" i="5"/>
  <c r="O396" i="5"/>
  <c r="O351" i="5"/>
  <c r="O350" i="5"/>
  <c r="O349" i="5"/>
  <c r="O348" i="5"/>
  <c r="O347" i="5"/>
  <c r="O346" i="5"/>
  <c r="O283" i="5"/>
  <c r="O282" i="5"/>
  <c r="O281" i="5"/>
  <c r="O266" i="5"/>
  <c r="O263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10" i="5"/>
  <c r="O9" i="5"/>
  <c r="O3315" i="5"/>
  <c r="O3296" i="5"/>
  <c r="O3295" i="5"/>
  <c r="O3294" i="5"/>
  <c r="O3293" i="5"/>
  <c r="O3292" i="5"/>
  <c r="O3291" i="5"/>
  <c r="O3290" i="5"/>
  <c r="O3289" i="5"/>
  <c r="O3288" i="5"/>
  <c r="O3287" i="5"/>
  <c r="O3266" i="5"/>
  <c r="O3265" i="5"/>
  <c r="O3249" i="5"/>
  <c r="O3248" i="5"/>
  <c r="O3247" i="5"/>
  <c r="O2891" i="5"/>
  <c r="O2890" i="5"/>
  <c r="O2889" i="5"/>
  <c r="O2888" i="5"/>
  <c r="O2887" i="5"/>
  <c r="O2886" i="5"/>
  <c r="O2885" i="5"/>
  <c r="O2884" i="5"/>
  <c r="O2883" i="5"/>
  <c r="O2882" i="5"/>
  <c r="O2881" i="5"/>
  <c r="O2880" i="5"/>
  <c r="O2879" i="5"/>
  <c r="O2878" i="5"/>
  <c r="O2877" i="5"/>
  <c r="O2876" i="5"/>
  <c r="O2842" i="5"/>
  <c r="O2841" i="5"/>
  <c r="O2840" i="5"/>
  <c r="O2839" i="5"/>
  <c r="O2721" i="5"/>
  <c r="O2720" i="5"/>
  <c r="O2719" i="5"/>
  <c r="O2718" i="5"/>
  <c r="O2717" i="5"/>
  <c r="O2716" i="5"/>
  <c r="O2715" i="5"/>
  <c r="O2714" i="5"/>
  <c r="O2713" i="5"/>
  <c r="O2712" i="5"/>
  <c r="O2711" i="5"/>
  <c r="O2710" i="5"/>
  <c r="O2709" i="5"/>
  <c r="O2708" i="5"/>
  <c r="O2602" i="5"/>
  <c r="O2601" i="5"/>
  <c r="O2600" i="5"/>
  <c r="O2599" i="5"/>
  <c r="O2598" i="5"/>
  <c r="O2597" i="5"/>
  <c r="O2542" i="5"/>
  <c r="O2541" i="5"/>
  <c r="O2540" i="5"/>
  <c r="O2523" i="5"/>
  <c r="O2522" i="5"/>
  <c r="O2521" i="5"/>
  <c r="O2520" i="5"/>
  <c r="O2519" i="5"/>
  <c r="O2478" i="5"/>
  <c r="O2455" i="5"/>
  <c r="O2454" i="5"/>
  <c r="O2453" i="5"/>
  <c r="O2452" i="5"/>
  <c r="O2451" i="5"/>
  <c r="O2450" i="5"/>
  <c r="O2449" i="5"/>
  <c r="O2394" i="5"/>
  <c r="O2393" i="5"/>
  <c r="O2392" i="5"/>
  <c r="O2391" i="5"/>
  <c r="O2390" i="5"/>
  <c r="O2389" i="5"/>
  <c r="O2362" i="5"/>
  <c r="O2318" i="5"/>
  <c r="O2317" i="5"/>
  <c r="O2316" i="5"/>
  <c r="O2315" i="5"/>
  <c r="O2289" i="5"/>
  <c r="O2288" i="5"/>
  <c r="O2287" i="5"/>
  <c r="O2286" i="5"/>
  <c r="O2285" i="5"/>
  <c r="O2269" i="5"/>
  <c r="O2194" i="5"/>
  <c r="O2193" i="5"/>
  <c r="O2192" i="5"/>
  <c r="O2191" i="5"/>
  <c r="O2190" i="5"/>
  <c r="O2189" i="5"/>
  <c r="O2188" i="5"/>
  <c r="O2187" i="5"/>
  <c r="O2186" i="5"/>
  <c r="O2185" i="5"/>
  <c r="O2184" i="5"/>
  <c r="O2183" i="5"/>
  <c r="O2182" i="5"/>
  <c r="O2181" i="5"/>
  <c r="O2180" i="5"/>
  <c r="O2085" i="5"/>
  <c r="O2084" i="5"/>
  <c r="O2083" i="5"/>
  <c r="O2082" i="5"/>
  <c r="O2081" i="5"/>
  <c r="O2080" i="5"/>
  <c r="O2079" i="5"/>
  <c r="O2078" i="5"/>
  <c r="O2077" i="5"/>
  <c r="O2076" i="5"/>
  <c r="O2075" i="5"/>
  <c r="O2021" i="5"/>
  <c r="O2020" i="5"/>
  <c r="O1915" i="5"/>
  <c r="O1914" i="5"/>
  <c r="O1913" i="5"/>
  <c r="O1912" i="5"/>
  <c r="O1911" i="5"/>
  <c r="O1910" i="5"/>
  <c r="O1909" i="5"/>
  <c r="O1908" i="5"/>
  <c r="O1907" i="5"/>
  <c r="O1906" i="5"/>
  <c r="O1905" i="5"/>
  <c r="O1904" i="5"/>
  <c r="O1903" i="5"/>
  <c r="O1902" i="5"/>
  <c r="O1854" i="5"/>
  <c r="O1853" i="5"/>
  <c r="O1852" i="5"/>
  <c r="O1851" i="5"/>
  <c r="O1780" i="5"/>
  <c r="O1779" i="5"/>
  <c r="O1778" i="5"/>
  <c r="O1777" i="5"/>
  <c r="O1776" i="5"/>
  <c r="O1775" i="5"/>
  <c r="O1774" i="5"/>
  <c r="O1752" i="5"/>
  <c r="O1751" i="5"/>
  <c r="O1750" i="5"/>
  <c r="O1749" i="5"/>
  <c r="O1665" i="5"/>
  <c r="O1664" i="5"/>
  <c r="O1663" i="5"/>
  <c r="O1662" i="5"/>
  <c r="O1661" i="5"/>
  <c r="O1660" i="5"/>
  <c r="O1659" i="5"/>
  <c r="O1658" i="5"/>
  <c r="O1657" i="5"/>
  <c r="O1656" i="5"/>
  <c r="O1655" i="5"/>
  <c r="O1540" i="5"/>
  <c r="O1539" i="5"/>
  <c r="O1538" i="5"/>
  <c r="O1537" i="5"/>
  <c r="O1536" i="5"/>
  <c r="O1535" i="5"/>
  <c r="O1534" i="5"/>
  <c r="O1533" i="5"/>
  <c r="O1532" i="5"/>
  <c r="O1531" i="5"/>
  <c r="O1530" i="5"/>
  <c r="O1529" i="5"/>
  <c r="O1528" i="5"/>
  <c r="O1527" i="5"/>
  <c r="O1526" i="5"/>
  <c r="O1525" i="5"/>
  <c r="O1524" i="5"/>
  <c r="O1523" i="5"/>
  <c r="O1522" i="5"/>
  <c r="O1446" i="5"/>
  <c r="O1445" i="5"/>
  <c r="O1444" i="5"/>
  <c r="O1443" i="5"/>
  <c r="O1375" i="5"/>
  <c r="O1374" i="5"/>
  <c r="O1373" i="5"/>
  <c r="O1372" i="5"/>
  <c r="O1371" i="5"/>
  <c r="O1370" i="5"/>
  <c r="O1369" i="5"/>
  <c r="O1368" i="5"/>
  <c r="O1367" i="5"/>
  <c r="O1284" i="5"/>
  <c r="O1283" i="5"/>
  <c r="O1282" i="5"/>
  <c r="O1281" i="5"/>
  <c r="O1280" i="5"/>
  <c r="O1279" i="5"/>
  <c r="O1278" i="5"/>
  <c r="O1277" i="5"/>
  <c r="O1276" i="5"/>
  <c r="O1164" i="5"/>
  <c r="O1063" i="5"/>
  <c r="O1062" i="5"/>
  <c r="O1061" i="5"/>
  <c r="O1060" i="5"/>
  <c r="O1059" i="5"/>
  <c r="O1058" i="5"/>
  <c r="O1057" i="5"/>
  <c r="O1056" i="5"/>
  <c r="O955" i="5"/>
  <c r="O954" i="5"/>
  <c r="O953" i="5"/>
  <c r="O952" i="5"/>
  <c r="O951" i="5"/>
  <c r="O950" i="5"/>
  <c r="O949" i="5"/>
  <c r="O948" i="5"/>
  <c r="O947" i="5"/>
  <c r="O922" i="5"/>
  <c r="O841" i="5"/>
  <c r="O840" i="5"/>
  <c r="O839" i="5"/>
  <c r="O838" i="5"/>
  <c r="O837" i="5"/>
  <c r="O745" i="5"/>
  <c r="O744" i="5"/>
  <c r="O743" i="5"/>
  <c r="O742" i="5"/>
  <c r="O741" i="5"/>
  <c r="O740" i="5"/>
  <c r="O739" i="5"/>
  <c r="O717" i="5"/>
  <c r="O716" i="5"/>
  <c r="O715" i="5"/>
  <c r="O687" i="5"/>
  <c r="O686" i="5"/>
  <c r="O685" i="5"/>
  <c r="O684" i="5"/>
  <c r="O683" i="5"/>
  <c r="O626" i="5"/>
  <c r="O625" i="5"/>
  <c r="O624" i="5"/>
  <c r="O623" i="5"/>
  <c r="O622" i="5"/>
  <c r="O621" i="5"/>
  <c r="O620" i="5"/>
  <c r="O581" i="5"/>
  <c r="O580" i="5"/>
  <c r="O579" i="5"/>
  <c r="O578" i="5"/>
  <c r="O577" i="5"/>
  <c r="O512" i="5"/>
  <c r="O511" i="5"/>
  <c r="O510" i="5"/>
  <c r="O509" i="5"/>
  <c r="O508" i="5"/>
  <c r="O486" i="5"/>
  <c r="O485" i="5"/>
  <c r="O447" i="5"/>
  <c r="O446" i="5"/>
  <c r="O445" i="5"/>
  <c r="O444" i="5"/>
  <c r="O422" i="5"/>
  <c r="O395" i="5"/>
  <c r="O394" i="5"/>
  <c r="O345" i="5"/>
  <c r="O344" i="5"/>
  <c r="O343" i="5"/>
  <c r="O342" i="5"/>
  <c r="O341" i="5"/>
  <c r="O340" i="5"/>
  <c r="O339" i="5"/>
  <c r="O280" i="5"/>
  <c r="O279" i="5"/>
  <c r="O261" i="5"/>
  <c r="O260" i="5"/>
  <c r="O259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30" i="5"/>
  <c r="O29" i="5"/>
  <c r="O28" i="5"/>
  <c r="O7" i="5"/>
  <c r="O4" i="5"/>
  <c r="O3" i="5"/>
  <c r="O3286" i="5"/>
  <c r="O3285" i="5"/>
  <c r="O3284" i="5"/>
  <c r="O3283" i="5"/>
  <c r="O3282" i="5"/>
  <c r="O3281" i="5"/>
  <c r="O3280" i="5"/>
  <c r="O3264" i="5"/>
  <c r="O3263" i="5"/>
  <c r="O3231" i="5"/>
  <c r="O3230" i="5"/>
  <c r="O3229" i="5"/>
  <c r="O2875" i="5"/>
  <c r="O2874" i="5"/>
  <c r="O2873" i="5"/>
  <c r="O2872" i="5"/>
  <c r="O2871" i="5"/>
  <c r="O2870" i="5"/>
  <c r="O2869" i="5"/>
  <c r="O2868" i="5"/>
  <c r="O2867" i="5"/>
  <c r="O2838" i="5"/>
  <c r="O2837" i="5"/>
  <c r="O2836" i="5"/>
  <c r="O2707" i="5"/>
  <c r="O2706" i="5"/>
  <c r="O2705" i="5"/>
  <c r="O2704" i="5"/>
  <c r="O2703" i="5"/>
  <c r="O2702" i="5"/>
  <c r="O2701" i="5"/>
  <c r="O2700" i="5"/>
  <c r="O2699" i="5"/>
  <c r="O2698" i="5"/>
  <c r="O2697" i="5"/>
  <c r="O2696" i="5"/>
  <c r="O2695" i="5"/>
  <c r="O2694" i="5"/>
  <c r="O2693" i="5"/>
  <c r="O2692" i="5"/>
  <c r="O2691" i="5"/>
  <c r="O2690" i="5"/>
  <c r="O2596" i="5"/>
  <c r="O2595" i="5"/>
  <c r="O2594" i="5"/>
  <c r="O2593" i="5"/>
  <c r="O2592" i="5"/>
  <c r="O2591" i="5"/>
  <c r="O2590" i="5"/>
  <c r="O2589" i="5"/>
  <c r="O2539" i="5"/>
  <c r="O2538" i="5"/>
  <c r="O2518" i="5"/>
  <c r="O2517" i="5"/>
  <c r="O2516" i="5"/>
  <c r="O2515" i="5"/>
  <c r="O2514" i="5"/>
  <c r="O2448" i="5"/>
  <c r="O2361" i="5"/>
  <c r="O2360" i="5"/>
  <c r="O2359" i="5"/>
  <c r="O2179" i="5"/>
  <c r="O2178" i="5"/>
  <c r="O2177" i="5"/>
  <c r="O2176" i="5"/>
  <c r="O2175" i="5"/>
  <c r="O2174" i="5"/>
  <c r="O2173" i="5"/>
  <c r="O2172" i="5"/>
  <c r="O2171" i="5"/>
  <c r="O2074" i="5"/>
  <c r="O2073" i="5"/>
  <c r="O2072" i="5"/>
  <c r="O2071" i="5"/>
  <c r="O2070" i="5"/>
  <c r="O2069" i="5"/>
  <c r="O2068" i="5"/>
  <c r="O2067" i="5"/>
  <c r="O2019" i="5"/>
  <c r="O1901" i="5"/>
  <c r="O1900" i="5"/>
  <c r="O1899" i="5"/>
  <c r="O1898" i="5"/>
  <c r="O1897" i="5"/>
  <c r="O1896" i="5"/>
  <c r="O1895" i="5"/>
  <c r="O1894" i="5"/>
  <c r="O1893" i="5"/>
  <c r="O1892" i="5"/>
  <c r="O1891" i="5"/>
  <c r="O1890" i="5"/>
  <c r="O1889" i="5"/>
  <c r="O1888" i="5"/>
  <c r="O1850" i="5"/>
  <c r="O1849" i="5"/>
  <c r="O1848" i="5"/>
  <c r="O1847" i="5"/>
  <c r="O1846" i="5"/>
  <c r="O1845" i="5"/>
  <c r="O1844" i="5"/>
  <c r="O1773" i="5"/>
  <c r="O1772" i="5"/>
  <c r="O1771" i="5"/>
  <c r="O1770" i="5"/>
  <c r="O1769" i="5"/>
  <c r="O1768" i="5"/>
  <c r="O1654" i="5"/>
  <c r="O1653" i="5"/>
  <c r="O1652" i="5"/>
  <c r="O1651" i="5"/>
  <c r="O1650" i="5"/>
  <c r="O1649" i="5"/>
  <c r="O1648" i="5"/>
  <c r="O1647" i="5"/>
  <c r="O1521" i="5"/>
  <c r="O1520" i="5"/>
  <c r="O1519" i="5"/>
  <c r="O1518" i="5"/>
  <c r="O1517" i="5"/>
  <c r="O1516" i="5"/>
  <c r="O1515" i="5"/>
  <c r="O1514" i="5"/>
  <c r="O1513" i="5"/>
  <c r="O1512" i="5"/>
  <c r="O1511" i="5"/>
  <c r="O1510" i="5"/>
  <c r="O1509" i="5"/>
  <c r="O1508" i="5"/>
  <c r="O1507" i="5"/>
  <c r="O1442" i="5"/>
  <c r="O1441" i="5"/>
  <c r="O1414" i="5"/>
  <c r="O1413" i="5"/>
  <c r="O1412" i="5"/>
  <c r="O1411" i="5"/>
  <c r="O1410" i="5"/>
  <c r="O1409" i="5"/>
  <c r="O1366" i="5"/>
  <c r="O1365" i="5"/>
  <c r="O1364" i="5"/>
  <c r="O1275" i="5"/>
  <c r="O1274" i="5"/>
  <c r="O1273" i="5"/>
  <c r="O1272" i="5"/>
  <c r="O1271" i="5"/>
  <c r="O1270" i="5"/>
  <c r="O1269" i="5"/>
  <c r="O1268" i="5"/>
  <c r="O1267" i="5"/>
  <c r="O1266" i="5"/>
  <c r="O1163" i="5"/>
  <c r="O1162" i="5"/>
  <c r="O1161" i="5"/>
  <c r="O1160" i="5"/>
  <c r="O1159" i="5"/>
  <c r="O1158" i="5"/>
  <c r="O1157" i="5"/>
  <c r="O1156" i="5"/>
  <c r="O1155" i="5"/>
  <c r="O1154" i="5"/>
  <c r="O1153" i="5"/>
  <c r="O1152" i="5"/>
  <c r="O1151" i="5"/>
  <c r="O1150" i="5"/>
  <c r="O1055" i="5"/>
  <c r="O1054" i="5"/>
  <c r="O1053" i="5"/>
  <c r="O1052" i="5"/>
  <c r="O1051" i="5"/>
  <c r="O1050" i="5"/>
  <c r="O1049" i="5"/>
  <c r="O1048" i="5"/>
  <c r="O1047" i="5"/>
  <c r="O946" i="5"/>
  <c r="O945" i="5"/>
  <c r="O944" i="5"/>
  <c r="O943" i="5"/>
  <c r="O942" i="5"/>
  <c r="O941" i="5"/>
  <c r="O940" i="5"/>
  <c r="O939" i="5"/>
  <c r="O836" i="5"/>
  <c r="O835" i="5"/>
  <c r="O834" i="5"/>
  <c r="O833" i="5"/>
  <c r="O832" i="5"/>
  <c r="O831" i="5"/>
  <c r="O830" i="5"/>
  <c r="O682" i="5"/>
  <c r="O681" i="5"/>
  <c r="O680" i="5"/>
  <c r="O679" i="5"/>
  <c r="O678" i="5"/>
  <c r="O677" i="5"/>
  <c r="O676" i="5"/>
  <c r="O675" i="5"/>
  <c r="O674" i="5"/>
  <c r="O673" i="5"/>
  <c r="O672" i="5"/>
  <c r="O671" i="5"/>
  <c r="O619" i="5"/>
  <c r="O618" i="5"/>
  <c r="O617" i="5"/>
  <c r="O616" i="5"/>
  <c r="O615" i="5"/>
  <c r="O614" i="5"/>
  <c r="O613" i="5"/>
  <c r="O576" i="5"/>
  <c r="O575" i="5"/>
  <c r="O574" i="5"/>
  <c r="O573" i="5"/>
  <c r="O572" i="5"/>
  <c r="O571" i="5"/>
  <c r="O570" i="5"/>
  <c r="O569" i="5"/>
  <c r="O568" i="5"/>
  <c r="O567" i="5"/>
  <c r="O507" i="5"/>
  <c r="O506" i="5"/>
  <c r="O484" i="5"/>
  <c r="O443" i="5"/>
  <c r="O442" i="5"/>
  <c r="O441" i="5"/>
  <c r="O421" i="5"/>
  <c r="O420" i="5"/>
  <c r="O419" i="5"/>
  <c r="O418" i="5"/>
  <c r="O417" i="5"/>
  <c r="O416" i="5"/>
  <c r="O393" i="5"/>
  <c r="O392" i="5"/>
  <c r="O391" i="5"/>
  <c r="O390" i="5"/>
  <c r="O338" i="5"/>
  <c r="O337" i="5"/>
  <c r="O336" i="5"/>
  <c r="O335" i="5"/>
  <c r="O334" i="5"/>
  <c r="O333" i="5"/>
  <c r="O332" i="5"/>
  <c r="O331" i="5"/>
  <c r="O330" i="5"/>
  <c r="O329" i="5"/>
  <c r="O278" i="5"/>
  <c r="O258" i="5"/>
  <c r="O257" i="5"/>
  <c r="O256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27" i="5"/>
  <c r="O3279" i="5"/>
  <c r="O3262" i="5"/>
  <c r="O3261" i="5"/>
  <c r="O2991" i="5"/>
  <c r="O2835" i="5"/>
  <c r="O2834" i="5"/>
  <c r="O2833" i="5"/>
  <c r="O2832" i="5"/>
  <c r="O2689" i="5"/>
  <c r="O2688" i="5"/>
  <c r="O2687" i="5"/>
  <c r="O2686" i="5"/>
  <c r="O2685" i="5"/>
  <c r="O2684" i="5"/>
  <c r="O2683" i="5"/>
  <c r="O2682" i="5"/>
  <c r="O2681" i="5"/>
  <c r="O2588" i="5"/>
  <c r="O2587" i="5"/>
  <c r="O2586" i="5"/>
  <c r="O2585" i="5"/>
  <c r="O2584" i="5"/>
  <c r="O2583" i="5"/>
  <c r="O2582" i="5"/>
  <c r="O2581" i="5"/>
  <c r="O2580" i="5"/>
  <c r="O2513" i="5"/>
  <c r="O2512" i="5"/>
  <c r="O2511" i="5"/>
  <c r="O2510" i="5"/>
  <c r="O2509" i="5"/>
  <c r="O2508" i="5"/>
  <c r="O2170" i="5"/>
  <c r="O2066" i="5"/>
  <c r="O2065" i="5"/>
  <c r="O2064" i="5"/>
  <c r="O2063" i="5"/>
  <c r="O2062" i="5"/>
  <c r="O2061" i="5"/>
  <c r="O2060" i="5"/>
  <c r="O2059" i="5"/>
  <c r="O2058" i="5"/>
  <c r="O1887" i="5"/>
  <c r="O1886" i="5"/>
  <c r="O1885" i="5"/>
  <c r="O1884" i="5"/>
  <c r="O1883" i="5"/>
  <c r="O1882" i="5"/>
  <c r="O1881" i="5"/>
  <c r="O1880" i="5"/>
  <c r="O1879" i="5"/>
  <c r="O1878" i="5"/>
  <c r="O1877" i="5"/>
  <c r="O1876" i="5"/>
  <c r="O1875" i="5"/>
  <c r="O1767" i="5"/>
  <c r="O1766" i="5"/>
  <c r="O1765" i="5"/>
  <c r="O1764" i="5"/>
  <c r="O1763" i="5"/>
  <c r="O1762" i="5"/>
  <c r="O1761" i="5"/>
  <c r="O1646" i="5"/>
  <c r="O1645" i="5"/>
  <c r="O1644" i="5"/>
  <c r="O1643" i="5"/>
  <c r="O1642" i="5"/>
  <c r="O1641" i="5"/>
  <c r="O1640" i="5"/>
  <c r="O1639" i="5"/>
  <c r="O1506" i="5"/>
  <c r="O1505" i="5"/>
  <c r="O1504" i="5"/>
  <c r="O1503" i="5"/>
  <c r="O1502" i="5"/>
  <c r="O1501" i="5"/>
  <c r="O1500" i="5"/>
  <c r="O1499" i="5"/>
  <c r="O1498" i="5"/>
  <c r="O1497" i="5"/>
  <c r="O1496" i="5"/>
  <c r="O1495" i="5"/>
  <c r="O1440" i="5"/>
  <c r="O1439" i="5"/>
  <c r="O1265" i="5"/>
  <c r="O1264" i="5"/>
  <c r="O1149" i="5"/>
  <c r="O1148" i="5"/>
  <c r="O1147" i="5"/>
  <c r="O1146" i="5"/>
  <c r="O1145" i="5"/>
  <c r="O1046" i="5"/>
  <c r="O1045" i="5"/>
  <c r="O1044" i="5"/>
  <c r="O1043" i="5"/>
  <c r="O1042" i="5"/>
  <c r="O1041" i="5"/>
  <c r="O1040" i="5"/>
  <c r="O1039" i="5"/>
  <c r="O938" i="5"/>
  <c r="O937" i="5"/>
  <c r="O936" i="5"/>
  <c r="O935" i="5"/>
  <c r="O934" i="5"/>
  <c r="O933" i="5"/>
  <c r="O932" i="5"/>
  <c r="O931" i="5"/>
  <c r="O829" i="5"/>
  <c r="O828" i="5"/>
  <c r="O827" i="5"/>
  <c r="O826" i="5"/>
  <c r="O825" i="5"/>
  <c r="O415" i="5"/>
  <c r="O328" i="5"/>
  <c r="O327" i="5"/>
  <c r="O255" i="5"/>
  <c r="O114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749" i="5"/>
  <c r="F749" i="5"/>
  <c r="F741" i="5"/>
  <c r="D749" i="5"/>
  <c r="B749" i="5"/>
  <c r="B741" i="5"/>
  <c r="L74" i="5" l="1"/>
  <c r="M74" i="5" s="1"/>
  <c r="L73" i="5"/>
  <c r="M73" i="5" s="1"/>
  <c r="L72" i="5"/>
  <c r="M72" i="5" s="1"/>
  <c r="L71" i="5"/>
  <c r="M71" i="5" s="1"/>
  <c r="L70" i="5"/>
  <c r="M70" i="5" s="1"/>
  <c r="L69" i="5"/>
  <c r="M69" i="5" s="1"/>
  <c r="L68" i="5"/>
  <c r="M68" i="5" s="1"/>
  <c r="L67" i="5"/>
  <c r="M67" i="5" s="1"/>
  <c r="L66" i="5"/>
  <c r="M66" i="5" s="1"/>
  <c r="L65" i="5"/>
  <c r="M65" i="5" s="1"/>
  <c r="L64" i="5"/>
  <c r="M64" i="5" s="1"/>
  <c r="L63" i="5"/>
  <c r="M63" i="5" s="1"/>
  <c r="L62" i="5"/>
  <c r="M62" i="5" s="1"/>
  <c r="L61" i="5"/>
  <c r="M61" i="5" s="1"/>
  <c r="L60" i="5"/>
  <c r="M60" i="5" s="1"/>
  <c r="L59" i="5"/>
  <c r="M59" i="5" s="1"/>
  <c r="L58" i="5"/>
  <c r="M58" i="5" s="1"/>
  <c r="L57" i="5"/>
  <c r="M57" i="5" s="1"/>
  <c r="L56" i="5"/>
  <c r="M56" i="5" s="1"/>
  <c r="L55" i="5"/>
  <c r="M55" i="5" s="1"/>
  <c r="L54" i="5"/>
  <c r="M54" i="5" s="1"/>
  <c r="L53" i="5"/>
  <c r="M53" i="5" s="1"/>
  <c r="L52" i="5"/>
  <c r="M52" i="5" s="1"/>
  <c r="L51" i="5"/>
  <c r="M51" i="5" s="1"/>
  <c r="L50" i="5"/>
  <c r="M50" i="5" s="1"/>
  <c r="L49" i="5"/>
  <c r="M49" i="5" s="1"/>
  <c r="L48" i="5"/>
  <c r="M48" i="5" s="1"/>
  <c r="L47" i="5"/>
  <c r="M47" i="5" s="1"/>
  <c r="L46" i="5"/>
  <c r="M46" i="5" s="1"/>
  <c r="L45" i="5"/>
  <c r="M45" i="5" s="1"/>
  <c r="L44" i="5"/>
  <c r="M44" i="5" s="1"/>
  <c r="L43" i="5"/>
  <c r="M43" i="5" s="1"/>
  <c r="L42" i="5"/>
  <c r="M42" i="5" s="1"/>
  <c r="L41" i="5"/>
  <c r="M41" i="5" s="1"/>
  <c r="L40" i="5"/>
  <c r="M40" i="5" s="1"/>
  <c r="L39" i="5"/>
  <c r="M39" i="5" s="1"/>
  <c r="L38" i="5"/>
  <c r="M38" i="5" s="1"/>
  <c r="L37" i="5"/>
  <c r="M37" i="5" s="1"/>
  <c r="L36" i="5"/>
  <c r="M36" i="5" s="1"/>
  <c r="L35" i="5"/>
  <c r="M35" i="5" s="1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M1862" i="5"/>
  <c r="K3370" i="5" l="1"/>
  <c r="M3269" i="5" l="1"/>
  <c r="M3268" i="5"/>
  <c r="D3268" i="5"/>
  <c r="D3269" i="5"/>
  <c r="B3268" i="5"/>
  <c r="B3269" i="5"/>
  <c r="T446" i="5" l="1"/>
  <c r="T2478" i="5"/>
  <c r="T2315" i="5"/>
  <c r="T260" i="5"/>
  <c r="T1151" i="5" l="1"/>
  <c r="T1153" i="5"/>
  <c r="T1156" i="5"/>
  <c r="T676" i="5"/>
  <c r="B74" i="5" l="1"/>
  <c r="B73" i="5"/>
  <c r="B72" i="5"/>
  <c r="B71" i="5"/>
  <c r="M3" i="5" l="1"/>
  <c r="M4" i="5"/>
  <c r="F4" i="5"/>
  <c r="F3" i="5"/>
  <c r="D4" i="5"/>
  <c r="D3" i="5"/>
  <c r="B4" i="5"/>
  <c r="B3" i="5"/>
  <c r="M1174" i="5"/>
  <c r="M1186" i="5"/>
  <c r="M1187" i="5"/>
  <c r="M1188" i="5"/>
  <c r="M1189" i="5"/>
  <c r="M1201" i="5"/>
  <c r="M1202" i="5"/>
  <c r="M1203" i="5"/>
  <c r="M1214" i="5"/>
  <c r="M1215" i="5"/>
  <c r="M1216" i="5"/>
  <c r="M1217" i="5"/>
  <c r="M1177" i="5"/>
  <c r="M1175" i="5"/>
  <c r="F1175" i="5"/>
  <c r="F1177" i="5"/>
  <c r="F1217" i="5"/>
  <c r="F1216" i="5"/>
  <c r="B1174" i="5"/>
  <c r="B1186" i="5"/>
  <c r="B1187" i="5"/>
  <c r="B1188" i="5"/>
  <c r="B1189" i="5"/>
  <c r="B1201" i="5"/>
  <c r="B1202" i="5"/>
  <c r="B1203" i="5"/>
  <c r="B1214" i="5"/>
  <c r="B1215" i="5"/>
  <c r="B1216" i="5"/>
  <c r="B1217" i="5"/>
  <c r="B1177" i="5"/>
  <c r="B1175" i="5"/>
  <c r="M30" i="5" l="1"/>
  <c r="B30" i="5"/>
  <c r="L156" i="5" l="1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M130" i="5" s="1"/>
  <c r="F1940" i="5"/>
  <c r="M584" i="5" l="1"/>
  <c r="M590" i="5"/>
  <c r="M591" i="5"/>
  <c r="M594" i="5"/>
  <c r="M595" i="5"/>
  <c r="M600" i="5"/>
  <c r="M605" i="5"/>
  <c r="M581" i="5"/>
  <c r="M3333" i="5" l="1"/>
  <c r="M3334" i="5"/>
  <c r="M3335" i="5"/>
  <c r="M3336" i="5"/>
  <c r="M3337" i="5"/>
  <c r="M3338" i="5"/>
  <c r="M3339" i="5"/>
  <c r="B3370" i="5"/>
  <c r="M3249" i="5" l="1"/>
  <c r="M3247" i="5"/>
  <c r="F3250" i="5"/>
  <c r="D3250" i="5"/>
  <c r="B3250" i="5"/>
  <c r="M1278" i="5" l="1"/>
  <c r="M1277" i="5"/>
  <c r="F1277" i="5"/>
  <c r="B1277" i="5"/>
  <c r="M1375" i="5" l="1"/>
  <c r="F1375" i="5"/>
  <c r="B1375" i="5"/>
  <c r="M1415" i="5" l="1"/>
  <c r="F1415" i="5"/>
  <c r="B1415" i="5"/>
  <c r="M775" i="5"/>
  <c r="M785" i="5"/>
  <c r="M739" i="5"/>
  <c r="L2" i="5" l="1"/>
  <c r="O6" i="5" l="1"/>
  <c r="M6" i="5"/>
  <c r="F6" i="5"/>
  <c r="D6" i="5"/>
  <c r="B6" i="5"/>
  <c r="B1164" i="5" l="1"/>
  <c r="M1164" i="5"/>
  <c r="B1165" i="5"/>
  <c r="F1165" i="5"/>
  <c r="M1165" i="5"/>
  <c r="M1185" i="5"/>
  <c r="M1198" i="5"/>
  <c r="M1199" i="5"/>
  <c r="M1200" i="5"/>
  <c r="M1218" i="5"/>
  <c r="M1219" i="5"/>
  <c r="M1220" i="5"/>
  <c r="M1221" i="5"/>
  <c r="M1235" i="5"/>
  <c r="M1236" i="5"/>
  <c r="M1237" i="5"/>
  <c r="M1238" i="5"/>
  <c r="M1244" i="5"/>
  <c r="M1245" i="5"/>
  <c r="M1246" i="5"/>
  <c r="M1247" i="5"/>
  <c r="M1248" i="5"/>
  <c r="M1251" i="5"/>
  <c r="M1252" i="5"/>
  <c r="M1254" i="5"/>
  <c r="M1255" i="5"/>
  <c r="M1256" i="5"/>
  <c r="M1257" i="5"/>
  <c r="M1258" i="5"/>
  <c r="M1259" i="5"/>
  <c r="M1260" i="5"/>
  <c r="M1261" i="5"/>
  <c r="M1262" i="5"/>
  <c r="M1263" i="5"/>
  <c r="F1185" i="5"/>
  <c r="F1198" i="5"/>
  <c r="F1199" i="5"/>
  <c r="F1200" i="5"/>
  <c r="F1218" i="5"/>
  <c r="F1219" i="5"/>
  <c r="F1220" i="5"/>
  <c r="F1221" i="5"/>
  <c r="F1235" i="5"/>
  <c r="F1236" i="5"/>
  <c r="F1237" i="5"/>
  <c r="F1238" i="5"/>
  <c r="F1244" i="5"/>
  <c r="F1245" i="5"/>
  <c r="F1246" i="5"/>
  <c r="F1247" i="5"/>
  <c r="F1248" i="5"/>
  <c r="F1251" i="5"/>
  <c r="F1252" i="5"/>
  <c r="F1254" i="5"/>
  <c r="F1255" i="5"/>
  <c r="F1256" i="5"/>
  <c r="F1257" i="5"/>
  <c r="F1258" i="5"/>
  <c r="F1259" i="5"/>
  <c r="F1260" i="5"/>
  <c r="F1261" i="5"/>
  <c r="F1262" i="5"/>
  <c r="F1263" i="5"/>
  <c r="B1185" i="5"/>
  <c r="B1198" i="5"/>
  <c r="B1199" i="5"/>
  <c r="B1200" i="5"/>
  <c r="B1218" i="5"/>
  <c r="B1219" i="5"/>
  <c r="B1220" i="5"/>
  <c r="B1221" i="5"/>
  <c r="B1235" i="5"/>
  <c r="B1236" i="5"/>
  <c r="B1237" i="5"/>
  <c r="B1238" i="5"/>
  <c r="B1244" i="5"/>
  <c r="B1245" i="5"/>
  <c r="B1246" i="5"/>
  <c r="B1247" i="5"/>
  <c r="B1248" i="5"/>
  <c r="B1251" i="5"/>
  <c r="B1252" i="5"/>
  <c r="B1254" i="5"/>
  <c r="B1255" i="5"/>
  <c r="B1256" i="5"/>
  <c r="B1257" i="5"/>
  <c r="B1258" i="5"/>
  <c r="B1259" i="5"/>
  <c r="B1260" i="5"/>
  <c r="B1261" i="5"/>
  <c r="B1262" i="5"/>
  <c r="B1263" i="5"/>
  <c r="M2004" i="5" l="1"/>
  <c r="M1915" i="5"/>
  <c r="M1900" i="5"/>
  <c r="M1875" i="5"/>
  <c r="M635" i="5" l="1"/>
  <c r="F635" i="5"/>
  <c r="D635" i="5"/>
  <c r="B635" i="5"/>
  <c r="L129" i="5" l="1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255" i="5"/>
  <c r="M261" i="5" l="1"/>
  <c r="M262" i="5"/>
  <c r="M256" i="5"/>
  <c r="F261" i="5"/>
  <c r="F256" i="5"/>
  <c r="D262" i="5"/>
  <c r="D261" i="5"/>
  <c r="D256" i="5"/>
  <c r="U178" i="8"/>
  <c r="U177" i="8"/>
  <c r="U176" i="8"/>
  <c r="U175" i="8"/>
  <c r="U174" i="8"/>
  <c r="U173" i="8"/>
  <c r="U172" i="8"/>
  <c r="U171" i="8"/>
  <c r="U170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9" i="8"/>
  <c r="U138" i="8"/>
  <c r="U137" i="8"/>
  <c r="D137" i="8"/>
  <c r="U136" i="8"/>
  <c r="D136" i="8"/>
  <c r="U135" i="8"/>
  <c r="D135" i="8"/>
  <c r="U134" i="8"/>
  <c r="D134" i="8"/>
  <c r="U133" i="8"/>
  <c r="D133" i="8"/>
  <c r="U132" i="8"/>
  <c r="D132" i="8"/>
  <c r="U131" i="8"/>
  <c r="D131" i="8"/>
  <c r="U130" i="8"/>
  <c r="D130" i="8"/>
  <c r="U129" i="8"/>
  <c r="D129" i="8"/>
  <c r="U128" i="8"/>
  <c r="D128" i="8"/>
  <c r="U127" i="8"/>
  <c r="D127" i="8"/>
  <c r="U126" i="8"/>
  <c r="D126" i="8"/>
  <c r="U125" i="8"/>
  <c r="D125" i="8"/>
  <c r="U124" i="8"/>
  <c r="D124" i="8"/>
  <c r="U123" i="8"/>
  <c r="D123" i="8"/>
  <c r="U122" i="8"/>
  <c r="D122" i="8"/>
  <c r="U121" i="8"/>
  <c r="D121" i="8"/>
  <c r="U120" i="8"/>
  <c r="T119" i="8"/>
  <c r="U119" i="8" s="1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T85" i="8"/>
  <c r="U85" i="8" s="1"/>
  <c r="U84" i="8"/>
  <c r="D84" i="8"/>
  <c r="U83" i="8"/>
  <c r="D83" i="8"/>
  <c r="U82" i="8"/>
  <c r="D82" i="8"/>
  <c r="U81" i="8"/>
  <c r="D81" i="8"/>
  <c r="U80" i="8"/>
  <c r="D80" i="8"/>
  <c r="U79" i="8"/>
  <c r="D79" i="8"/>
  <c r="U78" i="8"/>
  <c r="D78" i="8"/>
  <c r="U77" i="8"/>
  <c r="D77" i="8"/>
  <c r="U76" i="8"/>
  <c r="D76" i="8"/>
  <c r="U75" i="8"/>
  <c r="D75" i="8"/>
  <c r="U74" i="8"/>
  <c r="D74" i="8"/>
  <c r="U73" i="8"/>
  <c r="D73" i="8"/>
  <c r="U72" i="8"/>
  <c r="D72" i="8"/>
  <c r="U71" i="8"/>
  <c r="D71" i="8"/>
  <c r="U70" i="8"/>
  <c r="D70" i="8"/>
  <c r="U69" i="8"/>
  <c r="U68" i="8"/>
  <c r="U67" i="8"/>
  <c r="T66" i="8"/>
  <c r="U66" i="8" s="1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D39" i="8"/>
  <c r="U38" i="8"/>
  <c r="D38" i="8"/>
  <c r="U37" i="8"/>
  <c r="D37" i="8"/>
  <c r="U36" i="8"/>
  <c r="D36" i="8"/>
  <c r="U35" i="8"/>
  <c r="D35" i="8"/>
  <c r="U34" i="8"/>
  <c r="D34" i="8"/>
  <c r="U33" i="8"/>
  <c r="D33" i="8"/>
  <c r="U32" i="8"/>
  <c r="D32" i="8"/>
  <c r="U31" i="8"/>
  <c r="D31" i="8"/>
  <c r="U30" i="8"/>
  <c r="D30" i="8"/>
  <c r="U29" i="8"/>
  <c r="D29" i="8"/>
  <c r="U28" i="8"/>
  <c r="D28" i="8"/>
  <c r="U27" i="8"/>
  <c r="D27" i="8"/>
  <c r="T26" i="8"/>
  <c r="U26" i="8" s="1"/>
  <c r="D26" i="8"/>
  <c r="U25" i="8"/>
  <c r="D25" i="8"/>
  <c r="U24" i="8"/>
  <c r="D24" i="8"/>
  <c r="T23" i="8"/>
  <c r="U23" i="8" s="1"/>
  <c r="D23" i="8"/>
  <c r="U22" i="8"/>
  <c r="D22" i="8"/>
  <c r="U21" i="8"/>
  <c r="D21" i="8"/>
  <c r="U20" i="8"/>
  <c r="D20" i="8"/>
  <c r="U19" i="8"/>
  <c r="D19" i="8"/>
  <c r="U18" i="8"/>
  <c r="D18" i="8"/>
  <c r="U17" i="8"/>
  <c r="D17" i="8"/>
  <c r="U16" i="8"/>
  <c r="D16" i="8"/>
  <c r="U15" i="8"/>
  <c r="D15" i="8"/>
  <c r="U14" i="8"/>
  <c r="D14" i="8"/>
  <c r="U13" i="8"/>
  <c r="D13" i="8"/>
  <c r="T12" i="8"/>
  <c r="U12" i="8" s="1"/>
  <c r="D12" i="8"/>
  <c r="U11" i="8"/>
  <c r="D11" i="8"/>
  <c r="U10" i="8"/>
  <c r="D10" i="8"/>
  <c r="T9" i="8"/>
  <c r="D9" i="8"/>
  <c r="U8" i="8"/>
  <c r="D8" i="8"/>
  <c r="U7" i="8"/>
  <c r="D7" i="8"/>
  <c r="U6" i="8"/>
  <c r="D6" i="8"/>
  <c r="U5" i="8"/>
  <c r="D5" i="8"/>
  <c r="U4" i="8"/>
  <c r="D4" i="8"/>
  <c r="U3" i="8"/>
  <c r="D3" i="8"/>
  <c r="U2" i="8"/>
  <c r="D2" i="8"/>
  <c r="M258" i="5"/>
  <c r="M257" i="5"/>
  <c r="F257" i="5"/>
  <c r="F258" i="5"/>
  <c r="D257" i="5"/>
  <c r="D258" i="5"/>
  <c r="B257" i="5"/>
  <c r="B258" i="5"/>
  <c r="U9" i="8" l="1"/>
  <c r="F612" i="5" l="1"/>
  <c r="M112" i="5"/>
  <c r="M106" i="5"/>
  <c r="M27" i="5"/>
  <c r="M28" i="5"/>
  <c r="M29" i="5"/>
  <c r="M32" i="5"/>
  <c r="M33" i="5"/>
  <c r="M99" i="5"/>
  <c r="M100" i="5"/>
  <c r="M101" i="5"/>
  <c r="M103" i="5"/>
  <c r="M104" i="5"/>
  <c r="M105" i="5"/>
  <c r="M107" i="5"/>
  <c r="M108" i="5"/>
  <c r="M109" i="5"/>
  <c r="M34" i="5"/>
  <c r="M110" i="5"/>
  <c r="M111" i="5"/>
  <c r="M31" i="5"/>
  <c r="D27" i="5"/>
  <c r="B27" i="5"/>
  <c r="B28" i="5"/>
  <c r="B29" i="5"/>
  <c r="B32" i="5"/>
  <c r="B33" i="5"/>
  <c r="B99" i="5"/>
  <c r="B100" i="5"/>
  <c r="B101" i="5"/>
  <c r="B103" i="5"/>
  <c r="B104" i="5"/>
  <c r="B105" i="5"/>
  <c r="B106" i="5"/>
  <c r="B107" i="5"/>
  <c r="B108" i="5"/>
  <c r="B109" i="5"/>
  <c r="B34" i="5"/>
  <c r="B110" i="5"/>
  <c r="B111" i="5"/>
  <c r="B112" i="5"/>
  <c r="B31" i="5"/>
  <c r="B26" i="5"/>
  <c r="M3314" i="5" l="1"/>
  <c r="M3315" i="5"/>
  <c r="M3316" i="5"/>
  <c r="M3317" i="5"/>
  <c r="M3318" i="5"/>
  <c r="M3313" i="5"/>
  <c r="M500" i="5"/>
  <c r="M503" i="5"/>
  <c r="M495" i="5"/>
  <c r="F495" i="5"/>
  <c r="F503" i="5"/>
  <c r="F500" i="5"/>
  <c r="F493" i="5"/>
  <c r="M502" i="5"/>
  <c r="M505" i="5"/>
  <c r="M486" i="5"/>
  <c r="M497" i="5"/>
  <c r="M488" i="5"/>
  <c r="M489" i="5"/>
  <c r="M491" i="5"/>
  <c r="M492" i="5"/>
  <c r="M493" i="5"/>
  <c r="F492" i="5"/>
  <c r="F491" i="5"/>
  <c r="F489" i="5"/>
  <c r="F488" i="5"/>
  <c r="F497" i="5"/>
  <c r="F486" i="5"/>
  <c r="F505" i="5"/>
  <c r="F502" i="5"/>
  <c r="M501" i="5"/>
  <c r="M484" i="5"/>
  <c r="M3248" i="5"/>
  <c r="F3247" i="5"/>
  <c r="F3248" i="5"/>
  <c r="F3253" i="5"/>
  <c r="F3252" i="5"/>
  <c r="F3251" i="5"/>
  <c r="F3249" i="5"/>
  <c r="F3245" i="5"/>
  <c r="D3247" i="5"/>
  <c r="D3248" i="5"/>
  <c r="D3249" i="5"/>
  <c r="D3251" i="5"/>
  <c r="D3252" i="5"/>
  <c r="D3253" i="5"/>
  <c r="D3245" i="5"/>
  <c r="B3247" i="5"/>
  <c r="B3248" i="5"/>
  <c r="B3249" i="5"/>
  <c r="B3251" i="5"/>
  <c r="B3252" i="5"/>
  <c r="B3253" i="5"/>
  <c r="B3254" i="5"/>
  <c r="B3255" i="5"/>
  <c r="B3256" i="5"/>
  <c r="B3257" i="5"/>
  <c r="B3258" i="5"/>
  <c r="B3259" i="5"/>
  <c r="B3260" i="5"/>
  <c r="F1926" i="5" l="1"/>
  <c r="L1948" i="5" l="1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116" i="7" l="1"/>
  <c r="O113" i="5" l="1"/>
  <c r="M200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F113" i="5"/>
  <c r="B200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D113" i="5"/>
  <c r="B113" i="5"/>
  <c r="M3262" i="5"/>
  <c r="T3262" i="5" s="1"/>
  <c r="M3263" i="5"/>
  <c r="M3264" i="5"/>
  <c r="M3265" i="5"/>
  <c r="M3266" i="5"/>
  <c r="M3267" i="5"/>
  <c r="M3271" i="5"/>
  <c r="M3272" i="5"/>
  <c r="M3273" i="5"/>
  <c r="M3274" i="5"/>
  <c r="M3275" i="5"/>
  <c r="M3276" i="5"/>
  <c r="M3277" i="5"/>
  <c r="M3278" i="5"/>
  <c r="M3261" i="5"/>
  <c r="T3261" i="5" s="1"/>
  <c r="D3261" i="5"/>
  <c r="D3262" i="5"/>
  <c r="D3263" i="5"/>
  <c r="D3264" i="5"/>
  <c r="D3265" i="5"/>
  <c r="D3266" i="5"/>
  <c r="D3267" i="5"/>
  <c r="D3271" i="5"/>
  <c r="D3272" i="5"/>
  <c r="D3273" i="5"/>
  <c r="D3274" i="5"/>
  <c r="D3275" i="5"/>
  <c r="D3276" i="5"/>
  <c r="D3277" i="5"/>
  <c r="D3278" i="5"/>
  <c r="B3261" i="5" l="1"/>
  <c r="B3262" i="5"/>
  <c r="B3263" i="5"/>
  <c r="B3264" i="5"/>
  <c r="B3265" i="5"/>
  <c r="B3266" i="5"/>
  <c r="B3267" i="5"/>
  <c r="B3271" i="5"/>
  <c r="B3272" i="5"/>
  <c r="B3273" i="5"/>
  <c r="B3274" i="5"/>
  <c r="B3275" i="5"/>
  <c r="B3276" i="5"/>
  <c r="B3277" i="5"/>
  <c r="B3278" i="5"/>
  <c r="B3245" i="5"/>
  <c r="M2" i="5" l="1"/>
  <c r="M20" i="5" l="1"/>
  <c r="M11" i="5"/>
  <c r="M8" i="5"/>
  <c r="M7" i="5"/>
  <c r="M9" i="5"/>
  <c r="M10" i="5"/>
  <c r="M12" i="5"/>
  <c r="M13" i="5"/>
  <c r="M14" i="5"/>
  <c r="M15" i="5"/>
  <c r="M16" i="5"/>
  <c r="M17" i="5"/>
  <c r="M18" i="5"/>
  <c r="M19" i="5"/>
  <c r="M21" i="5"/>
  <c r="M22" i="5"/>
  <c r="M23" i="5"/>
  <c r="M24" i="5"/>
  <c r="M26" i="5"/>
  <c r="M279" i="5"/>
  <c r="M282" i="5"/>
  <c r="M286" i="5"/>
  <c r="M294" i="5"/>
  <c r="M302" i="5"/>
  <c r="M309" i="5"/>
  <c r="M317" i="5"/>
  <c r="M322" i="5"/>
  <c r="M281" i="5"/>
  <c r="M292" i="5"/>
  <c r="M307" i="5"/>
  <c r="M287" i="5"/>
  <c r="M295" i="5"/>
  <c r="M310" i="5"/>
  <c r="M318" i="5"/>
  <c r="M324" i="5"/>
  <c r="M284" i="5"/>
  <c r="M293" i="5"/>
  <c r="M300" i="5"/>
  <c r="M296" i="5"/>
  <c r="M311" i="5"/>
  <c r="M320" i="5"/>
  <c r="M325" i="5"/>
  <c r="M280" i="5"/>
  <c r="M278" i="5"/>
  <c r="M308" i="5"/>
  <c r="M301" i="5"/>
  <c r="M312" i="5"/>
  <c r="M313" i="5"/>
  <c r="M321" i="5"/>
  <c r="M326" i="5"/>
  <c r="M306" i="5"/>
  <c r="M283" i="5"/>
  <c r="M297" i="5"/>
  <c r="M319" i="5"/>
  <c r="M285" i="5"/>
  <c r="M303" i="5"/>
  <c r="M305" i="5"/>
  <c r="M314" i="5"/>
  <c r="M298" i="5"/>
  <c r="M316" i="5"/>
  <c r="M304" i="5"/>
  <c r="M323" i="5"/>
  <c r="M327" i="5"/>
  <c r="M328" i="5"/>
  <c r="T328" i="5" s="1"/>
  <c r="M329" i="5"/>
  <c r="M330" i="5"/>
  <c r="M339" i="5"/>
  <c r="M341" i="5"/>
  <c r="M342" i="5"/>
  <c r="M347" i="5"/>
  <c r="M348" i="5"/>
  <c r="M352" i="5"/>
  <c r="M353" i="5"/>
  <c r="M361" i="5"/>
  <c r="M362" i="5"/>
  <c r="M363" i="5"/>
  <c r="M367" i="5"/>
  <c r="M368" i="5"/>
  <c r="M373" i="5"/>
  <c r="M374" i="5"/>
  <c r="M379" i="5"/>
  <c r="M331" i="5"/>
  <c r="M340" i="5"/>
  <c r="M354" i="5"/>
  <c r="M364" i="5"/>
  <c r="M369" i="5"/>
  <c r="M380" i="5"/>
  <c r="M384" i="5"/>
  <c r="M332" i="5"/>
  <c r="M333" i="5"/>
  <c r="M334" i="5"/>
  <c r="M335" i="5"/>
  <c r="M346" i="5"/>
  <c r="M343" i="5"/>
  <c r="M349" i="5"/>
  <c r="M355" i="5"/>
  <c r="M356" i="5"/>
  <c r="M365" i="5"/>
  <c r="M370" i="5"/>
  <c r="M371" i="5"/>
  <c r="M375" i="5"/>
  <c r="M376" i="5"/>
  <c r="M381" i="5"/>
  <c r="M385" i="5"/>
  <c r="M386" i="5"/>
  <c r="M336" i="5"/>
  <c r="M337" i="5"/>
  <c r="M344" i="5"/>
  <c r="M350" i="5"/>
  <c r="M357" i="5"/>
  <c r="M372" i="5"/>
  <c r="M377" i="5"/>
  <c r="M382" i="5"/>
  <c r="M387" i="5"/>
  <c r="M338" i="5"/>
  <c r="M345" i="5"/>
  <c r="M351" i="5"/>
  <c r="M358" i="5"/>
  <c r="M366" i="5"/>
  <c r="M378" i="5"/>
  <c r="M389" i="5"/>
  <c r="M383" i="5"/>
  <c r="M403" i="5"/>
  <c r="M409" i="5"/>
  <c r="M390" i="5"/>
  <c r="M391" i="5"/>
  <c r="M392" i="5"/>
  <c r="M393" i="5"/>
  <c r="M397" i="5"/>
  <c r="M394" i="5"/>
  <c r="M404" i="5"/>
  <c r="M408" i="5"/>
  <c r="M411" i="5"/>
  <c r="M396" i="5"/>
  <c r="M399" i="5"/>
  <c r="M395" i="5"/>
  <c r="M400" i="5"/>
  <c r="M405" i="5"/>
  <c r="M410" i="5"/>
  <c r="M413" i="5"/>
  <c r="M401" i="5"/>
  <c r="M406" i="5"/>
  <c r="M402" i="5"/>
  <c r="M407" i="5"/>
  <c r="M412" i="5"/>
  <c r="M414" i="5"/>
  <c r="M415" i="5"/>
  <c r="M416" i="5"/>
  <c r="M422" i="5"/>
  <c r="M423" i="5"/>
  <c r="M427" i="5"/>
  <c r="M429" i="5"/>
  <c r="M433" i="5"/>
  <c r="M434" i="5"/>
  <c r="M437" i="5"/>
  <c r="M424" i="5"/>
  <c r="M428" i="5"/>
  <c r="M430" i="5"/>
  <c r="M438" i="5"/>
  <c r="M425" i="5"/>
  <c r="M431" i="5"/>
  <c r="M435" i="5"/>
  <c r="M440" i="5"/>
  <c r="M417" i="5"/>
  <c r="M418" i="5"/>
  <c r="M419" i="5"/>
  <c r="M420" i="5"/>
  <c r="M421" i="5"/>
  <c r="M426" i="5"/>
  <c r="M436" i="5"/>
  <c r="M439" i="5"/>
  <c r="M441" i="5"/>
  <c r="M444" i="5"/>
  <c r="M445" i="5"/>
  <c r="M442" i="5"/>
  <c r="M443" i="5"/>
  <c r="M446" i="5"/>
  <c r="M447" i="5"/>
  <c r="M448" i="5"/>
  <c r="M449" i="5"/>
  <c r="M450" i="5"/>
  <c r="M451" i="5"/>
  <c r="M452" i="5"/>
  <c r="M453" i="5"/>
  <c r="M454" i="5"/>
  <c r="M455" i="5"/>
  <c r="M456" i="5"/>
  <c r="M458" i="5"/>
  <c r="M459" i="5"/>
  <c r="M460" i="5"/>
  <c r="M461" i="5"/>
  <c r="M462" i="5"/>
  <c r="M463" i="5"/>
  <c r="M457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7" i="5"/>
  <c r="M490" i="5"/>
  <c r="M499" i="5"/>
  <c r="M498" i="5"/>
  <c r="M494" i="5"/>
  <c r="M496" i="5"/>
  <c r="M504" i="5"/>
  <c r="M485" i="5"/>
  <c r="M508" i="5"/>
  <c r="M509" i="5"/>
  <c r="M513" i="5"/>
  <c r="M516" i="5"/>
  <c r="M517" i="5"/>
  <c r="M521" i="5"/>
  <c r="M522" i="5"/>
  <c r="M530" i="5"/>
  <c r="M531" i="5"/>
  <c r="M537" i="5"/>
  <c r="M538" i="5"/>
  <c r="M544" i="5"/>
  <c r="M552" i="5"/>
  <c r="M553" i="5"/>
  <c r="M554" i="5"/>
  <c r="M510" i="5"/>
  <c r="M511" i="5"/>
  <c r="M514" i="5"/>
  <c r="M518" i="5"/>
  <c r="M523" i="5"/>
  <c r="M524" i="5"/>
  <c r="M525" i="5"/>
  <c r="M526" i="5"/>
  <c r="M527" i="5"/>
  <c r="M532" i="5"/>
  <c r="M533" i="5"/>
  <c r="M539" i="5"/>
  <c r="M540" i="5"/>
  <c r="M545" i="5"/>
  <c r="M546" i="5"/>
  <c r="M547" i="5"/>
  <c r="M548" i="5"/>
  <c r="M555" i="5"/>
  <c r="M556" i="5"/>
  <c r="M557" i="5"/>
  <c r="M558" i="5"/>
  <c r="M563" i="5"/>
  <c r="M564" i="5"/>
  <c r="M542" i="5"/>
  <c r="M543" i="5"/>
  <c r="M535" i="5"/>
  <c r="M529" i="5"/>
  <c r="M550" i="5"/>
  <c r="M536" i="5"/>
  <c r="M551" i="5"/>
  <c r="M561" i="5"/>
  <c r="M562" i="5"/>
  <c r="M506" i="5"/>
  <c r="T506" i="5" s="1"/>
  <c r="M507" i="5"/>
  <c r="M512" i="5"/>
  <c r="M515" i="5"/>
  <c r="M520" i="5"/>
  <c r="M528" i="5"/>
  <c r="M534" i="5"/>
  <c r="M541" i="5"/>
  <c r="M549" i="5"/>
  <c r="M559" i="5"/>
  <c r="M565" i="5"/>
  <c r="M593" i="5"/>
  <c r="M585" i="5"/>
  <c r="M586" i="5"/>
  <c r="M592" i="5"/>
  <c r="M596" i="5"/>
  <c r="M597" i="5"/>
  <c r="M606" i="5"/>
  <c r="M607" i="5"/>
  <c r="M611" i="5"/>
  <c r="M577" i="5"/>
  <c r="M578" i="5"/>
  <c r="M582" i="5"/>
  <c r="M571" i="5"/>
  <c r="M573" i="5"/>
  <c r="M598" i="5"/>
  <c r="M601" i="5"/>
  <c r="M602" i="5"/>
  <c r="M608" i="5"/>
  <c r="M609" i="5"/>
  <c r="M572" i="5"/>
  <c r="M574" i="5"/>
  <c r="M576" i="5"/>
  <c r="M579" i="5"/>
  <c r="M580" i="5"/>
  <c r="M583" i="5"/>
  <c r="M587" i="5"/>
  <c r="M599" i="5"/>
  <c r="M603" i="5"/>
  <c r="M567" i="5"/>
  <c r="M568" i="5"/>
  <c r="M569" i="5"/>
  <c r="M570" i="5"/>
  <c r="M575" i="5"/>
  <c r="M604" i="5"/>
  <c r="M610" i="5"/>
  <c r="M613" i="5"/>
  <c r="M620" i="5"/>
  <c r="M627" i="5"/>
  <c r="M633" i="5"/>
  <c r="M640" i="5"/>
  <c r="M645" i="5"/>
  <c r="M657" i="5"/>
  <c r="M662" i="5"/>
  <c r="M668" i="5"/>
  <c r="M614" i="5"/>
  <c r="M615" i="5"/>
  <c r="M621" i="5"/>
  <c r="M661" i="5"/>
  <c r="M646" i="5"/>
  <c r="M647" i="5"/>
  <c r="M648" i="5"/>
  <c r="M649" i="5"/>
  <c r="M650" i="5"/>
  <c r="M658" i="5"/>
  <c r="M663" i="5"/>
  <c r="M669" i="5"/>
  <c r="M616" i="5"/>
  <c r="M639" i="5"/>
  <c r="M634" i="5"/>
  <c r="M636" i="5"/>
  <c r="M651" i="5"/>
  <c r="M659" i="5"/>
  <c r="M664" i="5"/>
  <c r="M670" i="5"/>
  <c r="M617" i="5"/>
  <c r="M631" i="5"/>
  <c r="M632" i="5"/>
  <c r="M665" i="5"/>
  <c r="M666" i="5"/>
  <c r="M660" i="5"/>
  <c r="M652" i="5"/>
  <c r="M653" i="5"/>
  <c r="M654" i="5"/>
  <c r="M655" i="5"/>
  <c r="M618" i="5"/>
  <c r="M623" i="5"/>
  <c r="M624" i="5"/>
  <c r="M625" i="5"/>
  <c r="M626" i="5"/>
  <c r="M619" i="5"/>
  <c r="M622" i="5"/>
  <c r="M629" i="5"/>
  <c r="M667" i="5"/>
  <c r="M630" i="5"/>
  <c r="M688" i="5"/>
  <c r="M711" i="5"/>
  <c r="M695" i="5"/>
  <c r="M671" i="5"/>
  <c r="M704" i="5"/>
  <c r="M705" i="5"/>
  <c r="M709" i="5"/>
  <c r="M689" i="5"/>
  <c r="M713" i="5"/>
  <c r="M708" i="5"/>
  <c r="M706" i="5"/>
  <c r="M714" i="5"/>
  <c r="M696" i="5"/>
  <c r="M672" i="5"/>
  <c r="M694" i="5"/>
  <c r="M702" i="5"/>
  <c r="M683" i="5"/>
  <c r="M697" i="5"/>
  <c r="M712" i="5"/>
  <c r="M673" i="5"/>
  <c r="M703" i="5"/>
  <c r="M674" i="5"/>
  <c r="M684" i="5"/>
  <c r="M698" i="5"/>
  <c r="M690" i="5"/>
  <c r="M691" i="5"/>
  <c r="M710" i="5"/>
  <c r="M685" i="5"/>
  <c r="M686" i="5"/>
  <c r="M675" i="5"/>
  <c r="M707" i="5"/>
  <c r="M692" i="5"/>
  <c r="M676" i="5"/>
  <c r="M699" i="5"/>
  <c r="M687" i="5"/>
  <c r="M693" i="5"/>
  <c r="M700" i="5"/>
  <c r="M677" i="5"/>
  <c r="M701" i="5"/>
  <c r="M678" i="5"/>
  <c r="M679" i="5"/>
  <c r="M680" i="5"/>
  <c r="M681" i="5"/>
  <c r="M682" i="5"/>
  <c r="M715" i="5"/>
  <c r="M725" i="5"/>
  <c r="M719" i="5"/>
  <c r="M722" i="5"/>
  <c r="M727" i="5"/>
  <c r="M731" i="5"/>
  <c r="M730" i="5"/>
  <c r="M718" i="5"/>
  <c r="M723" i="5"/>
  <c r="M735" i="5"/>
  <c r="M736" i="5"/>
  <c r="M716" i="5"/>
  <c r="M720" i="5"/>
  <c r="M728" i="5"/>
  <c r="M732" i="5"/>
  <c r="M733" i="5"/>
  <c r="M737" i="5"/>
  <c r="M738" i="5"/>
  <c r="M717" i="5"/>
  <c r="M726" i="5"/>
  <c r="M721" i="5"/>
  <c r="M724" i="5"/>
  <c r="M729" i="5"/>
  <c r="M734" i="5"/>
  <c r="M760" i="5"/>
  <c r="M755" i="5"/>
  <c r="M784" i="5"/>
  <c r="M746" i="5"/>
  <c r="M761" i="5"/>
  <c r="M795" i="5"/>
  <c r="M764" i="5"/>
  <c r="M790" i="5"/>
  <c r="M812" i="5"/>
  <c r="M813" i="5"/>
  <c r="M793" i="5"/>
  <c r="M742" i="5"/>
  <c r="M743" i="5"/>
  <c r="M744" i="5"/>
  <c r="M745" i="5"/>
  <c r="M762" i="5"/>
  <c r="M763" i="5"/>
  <c r="M769" i="5"/>
  <c r="M776" i="5"/>
  <c r="M777" i="5"/>
  <c r="M786" i="5"/>
  <c r="M806" i="5"/>
  <c r="M807" i="5"/>
  <c r="M808" i="5"/>
  <c r="M809" i="5"/>
  <c r="M810" i="5"/>
  <c r="M815" i="5"/>
  <c r="M765" i="5"/>
  <c r="M766" i="5"/>
  <c r="M770" i="5"/>
  <c r="M789" i="5"/>
  <c r="M778" i="5"/>
  <c r="M771" i="5"/>
  <c r="M781" i="5"/>
  <c r="M772" i="5"/>
  <c r="M782" i="5"/>
  <c r="M791" i="5"/>
  <c r="M796" i="5"/>
  <c r="M797" i="5"/>
  <c r="M798" i="5"/>
  <c r="M818" i="5"/>
  <c r="M819" i="5"/>
  <c r="M820" i="5"/>
  <c r="M756" i="5"/>
  <c r="M767" i="5"/>
  <c r="M800" i="5"/>
  <c r="M801" i="5"/>
  <c r="M814" i="5"/>
  <c r="M821" i="5"/>
  <c r="M822" i="5"/>
  <c r="M823" i="5"/>
  <c r="M824" i="5"/>
  <c r="M750" i="5"/>
  <c r="M816" i="5"/>
  <c r="M773" i="5"/>
  <c r="M747" i="5"/>
  <c r="M751" i="5"/>
  <c r="M787" i="5"/>
  <c r="M788" i="5"/>
  <c r="M779" i="5"/>
  <c r="M792" i="5"/>
  <c r="M774" i="5"/>
  <c r="M758" i="5"/>
  <c r="M805" i="5"/>
  <c r="M748" i="5"/>
  <c r="M768" i="5"/>
  <c r="M740" i="5"/>
  <c r="M741" i="5"/>
  <c r="M757" i="5"/>
  <c r="M752" i="5"/>
  <c r="M759" i="5"/>
  <c r="M794" i="5"/>
  <c r="M753" i="5"/>
  <c r="M754" i="5"/>
  <c r="M817" i="5"/>
  <c r="M780" i="5"/>
  <c r="M811" i="5"/>
  <c r="M799" i="5"/>
  <c r="M783" i="5"/>
  <c r="M830" i="5"/>
  <c r="M842" i="5"/>
  <c r="M843" i="5"/>
  <c r="M851" i="5"/>
  <c r="M852" i="5"/>
  <c r="M872" i="5"/>
  <c r="M873" i="5"/>
  <c r="M884" i="5"/>
  <c r="M874" i="5"/>
  <c r="M901" i="5"/>
  <c r="M892" i="5"/>
  <c r="M871" i="5"/>
  <c r="M831" i="5"/>
  <c r="M844" i="5"/>
  <c r="M853" i="5"/>
  <c r="M862" i="5"/>
  <c r="M875" i="5"/>
  <c r="M893" i="5"/>
  <c r="M902" i="5"/>
  <c r="M909" i="5"/>
  <c r="M845" i="5"/>
  <c r="M854" i="5"/>
  <c r="M855" i="5"/>
  <c r="M863" i="5"/>
  <c r="M864" i="5"/>
  <c r="M876" i="5"/>
  <c r="M877" i="5"/>
  <c r="M885" i="5"/>
  <c r="M886" i="5"/>
  <c r="M894" i="5"/>
  <c r="M895" i="5"/>
  <c r="M903" i="5"/>
  <c r="M910" i="5"/>
  <c r="M856" i="5"/>
  <c r="M916" i="5"/>
  <c r="M865" i="5"/>
  <c r="M878" i="5"/>
  <c r="M857" i="5"/>
  <c r="M896" i="5"/>
  <c r="M904" i="5"/>
  <c r="M911" i="5"/>
  <c r="M846" i="5"/>
  <c r="M866" i="5"/>
  <c r="M879" i="5"/>
  <c r="M905" i="5"/>
  <c r="M912" i="5"/>
  <c r="M847" i="5"/>
  <c r="M867" i="5"/>
  <c r="M880" i="5"/>
  <c r="M887" i="5"/>
  <c r="M897" i="5"/>
  <c r="M906" i="5"/>
  <c r="M848" i="5"/>
  <c r="M858" i="5"/>
  <c r="M888" i="5"/>
  <c r="M907" i="5"/>
  <c r="M913" i="5"/>
  <c r="M837" i="5"/>
  <c r="M838" i="5"/>
  <c r="M839" i="5"/>
  <c r="M849" i="5"/>
  <c r="M850" i="5"/>
  <c r="M859" i="5"/>
  <c r="M860" i="5"/>
  <c r="M861" i="5"/>
  <c r="M868" i="5"/>
  <c r="M869" i="5"/>
  <c r="M870" i="5"/>
  <c r="M889" i="5"/>
  <c r="M890" i="5"/>
  <c r="M891" i="5"/>
  <c r="M898" i="5"/>
  <c r="M899" i="5"/>
  <c r="M908" i="5"/>
  <c r="M914" i="5"/>
  <c r="M915" i="5"/>
  <c r="M917" i="5"/>
  <c r="M918" i="5"/>
  <c r="M919" i="5"/>
  <c r="M825" i="5"/>
  <c r="M826" i="5"/>
  <c r="M827" i="5"/>
  <c r="M828" i="5"/>
  <c r="M829" i="5"/>
  <c r="M832" i="5"/>
  <c r="M833" i="5"/>
  <c r="M834" i="5"/>
  <c r="M835" i="5"/>
  <c r="M836" i="5"/>
  <c r="M840" i="5"/>
  <c r="M841" i="5"/>
  <c r="M881" i="5"/>
  <c r="M882" i="5"/>
  <c r="M883" i="5"/>
  <c r="M900" i="5"/>
  <c r="M920" i="5"/>
  <c r="M921" i="5"/>
  <c r="M922" i="5"/>
  <c r="M923" i="5"/>
  <c r="M924" i="5"/>
  <c r="M926" i="5"/>
  <c r="M927" i="5"/>
  <c r="M928" i="5"/>
  <c r="M929" i="5"/>
  <c r="M930" i="5"/>
  <c r="M925" i="5"/>
  <c r="M931" i="5"/>
  <c r="M939" i="5"/>
  <c r="M947" i="5"/>
  <c r="M956" i="5"/>
  <c r="M965" i="5"/>
  <c r="M975" i="5"/>
  <c r="M984" i="5"/>
  <c r="M994" i="5"/>
  <c r="M1006" i="5"/>
  <c r="M1013" i="5"/>
  <c r="M1025" i="5"/>
  <c r="M948" i="5"/>
  <c r="M957" i="5"/>
  <c r="M966" i="5"/>
  <c r="M967" i="5"/>
  <c r="M968" i="5"/>
  <c r="M976" i="5"/>
  <c r="M985" i="5"/>
  <c r="M995" i="5"/>
  <c r="M996" i="5"/>
  <c r="M997" i="5"/>
  <c r="M1007" i="5"/>
  <c r="M1014" i="5"/>
  <c r="M1026" i="5"/>
  <c r="M932" i="5"/>
  <c r="M940" i="5"/>
  <c r="M949" i="5"/>
  <c r="M958" i="5"/>
  <c r="M969" i="5"/>
  <c r="M977" i="5"/>
  <c r="M986" i="5"/>
  <c r="M998" i="5"/>
  <c r="M1008" i="5"/>
  <c r="M1015" i="5"/>
  <c r="M1027" i="5"/>
  <c r="M1034" i="5"/>
  <c r="M933" i="5"/>
  <c r="M934" i="5"/>
  <c r="M935" i="5"/>
  <c r="M936" i="5"/>
  <c r="M937" i="5"/>
  <c r="M941" i="5"/>
  <c r="M942" i="5"/>
  <c r="M943" i="5"/>
  <c r="M944" i="5"/>
  <c r="M945" i="5"/>
  <c r="M950" i="5"/>
  <c r="M951" i="5"/>
  <c r="M952" i="5"/>
  <c r="M953" i="5"/>
  <c r="M954" i="5"/>
  <c r="M959" i="5"/>
  <c r="M960" i="5"/>
  <c r="M961" i="5"/>
  <c r="M962" i="5"/>
  <c r="M963" i="5"/>
  <c r="M970" i="5"/>
  <c r="M971" i="5"/>
  <c r="M972" i="5"/>
  <c r="M973" i="5"/>
  <c r="M974" i="5"/>
  <c r="M978" i="5"/>
  <c r="M979" i="5"/>
  <c r="M980" i="5"/>
  <c r="M981" i="5"/>
  <c r="M982" i="5"/>
  <c r="M987" i="5"/>
  <c r="M988" i="5"/>
  <c r="M989" i="5"/>
  <c r="M990" i="5"/>
  <c r="M991" i="5"/>
  <c r="M992" i="5"/>
  <c r="M999" i="5"/>
  <c r="M1000" i="5"/>
  <c r="M1001" i="5"/>
  <c r="M1002" i="5"/>
  <c r="M1003" i="5"/>
  <c r="M1004" i="5"/>
  <c r="M1009" i="5"/>
  <c r="M1010" i="5"/>
  <c r="M1011" i="5"/>
  <c r="M1016" i="5"/>
  <c r="M1017" i="5"/>
  <c r="M1018" i="5"/>
  <c r="M1019" i="5"/>
  <c r="M1020" i="5"/>
  <c r="M1021" i="5"/>
  <c r="M1022" i="5"/>
  <c r="M1028" i="5"/>
  <c r="M1029" i="5"/>
  <c r="M1030" i="5"/>
  <c r="M1031" i="5"/>
  <c r="M1032" i="5"/>
  <c r="M1033" i="5"/>
  <c r="M1035" i="5"/>
  <c r="M1036" i="5"/>
  <c r="M938" i="5"/>
  <c r="M946" i="5"/>
  <c r="M1024" i="5"/>
  <c r="M964" i="5"/>
  <c r="M983" i="5"/>
  <c r="M993" i="5"/>
  <c r="M1005" i="5"/>
  <c r="M1012" i="5"/>
  <c r="M1023" i="5"/>
  <c r="M955" i="5"/>
  <c r="M1037" i="5"/>
  <c r="M1038" i="5"/>
  <c r="M1039" i="5"/>
  <c r="M1047" i="5"/>
  <c r="M1056" i="5"/>
  <c r="M1064" i="5"/>
  <c r="M1073" i="5"/>
  <c r="M1082" i="5"/>
  <c r="M1091" i="5"/>
  <c r="M1100" i="5"/>
  <c r="M1109" i="5"/>
  <c r="M1118" i="5"/>
  <c r="M1128" i="5"/>
  <c r="M1137" i="5"/>
  <c r="M1040" i="5"/>
  <c r="M1048" i="5"/>
  <c r="M1057" i="5"/>
  <c r="M1065" i="5"/>
  <c r="M1074" i="5"/>
  <c r="M1092" i="5"/>
  <c r="M1101" i="5"/>
  <c r="M1119" i="5"/>
  <c r="M1129" i="5"/>
  <c r="M1138" i="5"/>
  <c r="M1066" i="5"/>
  <c r="M1075" i="5"/>
  <c r="M1083" i="5"/>
  <c r="M1093" i="5"/>
  <c r="M1102" i="5"/>
  <c r="M1110" i="5"/>
  <c r="M1120" i="5"/>
  <c r="M1041" i="5"/>
  <c r="M1049" i="5"/>
  <c r="M1058" i="5"/>
  <c r="M1067" i="5"/>
  <c r="M1076" i="5"/>
  <c r="M1084" i="5"/>
  <c r="M1094" i="5"/>
  <c r="M1103" i="5"/>
  <c r="M1111" i="5"/>
  <c r="M1121" i="5"/>
  <c r="M1130" i="5"/>
  <c r="M1139" i="5"/>
  <c r="M1042" i="5"/>
  <c r="M1043" i="5"/>
  <c r="M1044" i="5"/>
  <c r="M1045" i="5"/>
  <c r="M1046" i="5"/>
  <c r="M1050" i="5"/>
  <c r="M1051" i="5"/>
  <c r="M1052" i="5"/>
  <c r="M1053" i="5"/>
  <c r="M1054" i="5"/>
  <c r="M1059" i="5"/>
  <c r="M1060" i="5"/>
  <c r="M1061" i="5"/>
  <c r="M1062" i="5"/>
  <c r="M1063" i="5"/>
  <c r="M1068" i="5"/>
  <c r="M1069" i="5"/>
  <c r="M1070" i="5"/>
  <c r="M1071" i="5"/>
  <c r="M1072" i="5"/>
  <c r="M1077" i="5"/>
  <c r="M1078" i="5"/>
  <c r="M1079" i="5"/>
  <c r="M1080" i="5"/>
  <c r="M1081" i="5"/>
  <c r="M1085" i="5"/>
  <c r="M1086" i="5"/>
  <c r="M1087" i="5"/>
  <c r="M1088" i="5"/>
  <c r="M1089" i="5"/>
  <c r="M1095" i="5"/>
  <c r="M1096" i="5"/>
  <c r="M1097" i="5"/>
  <c r="M1098" i="5"/>
  <c r="M1099" i="5"/>
  <c r="M1104" i="5"/>
  <c r="M1105" i="5"/>
  <c r="M1106" i="5"/>
  <c r="M1107" i="5"/>
  <c r="M1108" i="5"/>
  <c r="M1112" i="5"/>
  <c r="M1113" i="5"/>
  <c r="M1114" i="5"/>
  <c r="M1115" i="5"/>
  <c r="M1116" i="5"/>
  <c r="M1122" i="5"/>
  <c r="M1123" i="5"/>
  <c r="M1124" i="5"/>
  <c r="M1125" i="5"/>
  <c r="M1126" i="5"/>
  <c r="M1127" i="5"/>
  <c r="M1131" i="5"/>
  <c r="M1132" i="5"/>
  <c r="M1133" i="5"/>
  <c r="M1134" i="5"/>
  <c r="M1135" i="5"/>
  <c r="M1140" i="5"/>
  <c r="M1141" i="5"/>
  <c r="M1142" i="5"/>
  <c r="M1143" i="5"/>
  <c r="M1055" i="5"/>
  <c r="M1090" i="5"/>
  <c r="M1117" i="5"/>
  <c r="M1144" i="5"/>
  <c r="M1136" i="5"/>
  <c r="M1150" i="5"/>
  <c r="M1151" i="5"/>
  <c r="M1152" i="5"/>
  <c r="M1153" i="5"/>
  <c r="M1154" i="5"/>
  <c r="M1155" i="5"/>
  <c r="M1156" i="5"/>
  <c r="M1157" i="5"/>
  <c r="M1158" i="5"/>
  <c r="M1176" i="5"/>
  <c r="M1166" i="5"/>
  <c r="M1167" i="5"/>
  <c r="M1168" i="5"/>
  <c r="M1169" i="5"/>
  <c r="M1170" i="5"/>
  <c r="M1171" i="5"/>
  <c r="M1172" i="5"/>
  <c r="M1178" i="5"/>
  <c r="M1179" i="5"/>
  <c r="M1180" i="5"/>
  <c r="M1181" i="5"/>
  <c r="M1182" i="5"/>
  <c r="M1183" i="5"/>
  <c r="M1190" i="5"/>
  <c r="M1191" i="5"/>
  <c r="M1192" i="5"/>
  <c r="M1193" i="5"/>
  <c r="M1194" i="5"/>
  <c r="M1195" i="5"/>
  <c r="M1204" i="5"/>
  <c r="M1205" i="5"/>
  <c r="M1206" i="5"/>
  <c r="M1207" i="5"/>
  <c r="M1208" i="5"/>
  <c r="M1209" i="5"/>
  <c r="M1210" i="5"/>
  <c r="M1211" i="5"/>
  <c r="M1212" i="5"/>
  <c r="M1222" i="5"/>
  <c r="M1223" i="5"/>
  <c r="M1224" i="5"/>
  <c r="M1225" i="5"/>
  <c r="M1226" i="5"/>
  <c r="M1227" i="5"/>
  <c r="M1228" i="5"/>
  <c r="M1229" i="5"/>
  <c r="M1230" i="5"/>
  <c r="M1231" i="5"/>
  <c r="M1232" i="5"/>
  <c r="M1239" i="5"/>
  <c r="M1240" i="5"/>
  <c r="M1241" i="5"/>
  <c r="M1184" i="5"/>
  <c r="M1196" i="5"/>
  <c r="M1213" i="5"/>
  <c r="M1233" i="5"/>
  <c r="M1242" i="5"/>
  <c r="M1249" i="5"/>
  <c r="M1253" i="5"/>
  <c r="M1145" i="5"/>
  <c r="M1146" i="5"/>
  <c r="M1147" i="5"/>
  <c r="M1148" i="5"/>
  <c r="M1149" i="5"/>
  <c r="M1159" i="5"/>
  <c r="M1160" i="5"/>
  <c r="M1161" i="5"/>
  <c r="M1162" i="5"/>
  <c r="M1163" i="5"/>
  <c r="M1173" i="5"/>
  <c r="M1197" i="5"/>
  <c r="M1234" i="5"/>
  <c r="M1243" i="5"/>
  <c r="M1250" i="5"/>
  <c r="M1266" i="5"/>
  <c r="M1276" i="5"/>
  <c r="M1285" i="5"/>
  <c r="M1302" i="5"/>
  <c r="M1313" i="5"/>
  <c r="M1331" i="5"/>
  <c r="M1341" i="5"/>
  <c r="M1354" i="5"/>
  <c r="M1362" i="5"/>
  <c r="M1294" i="5"/>
  <c r="M1303" i="5"/>
  <c r="M1322" i="5"/>
  <c r="M1332" i="5"/>
  <c r="M1342" i="5"/>
  <c r="M1355" i="5"/>
  <c r="M1286" i="5"/>
  <c r="M1287" i="5"/>
  <c r="M1288" i="5"/>
  <c r="M1295" i="5"/>
  <c r="M1296" i="5"/>
  <c r="M1304" i="5"/>
  <c r="M1305" i="5"/>
  <c r="M1306" i="5"/>
  <c r="M1314" i="5"/>
  <c r="M1315" i="5"/>
  <c r="M1316" i="5"/>
  <c r="M1323" i="5"/>
  <c r="M1324" i="5"/>
  <c r="M1325" i="5"/>
  <c r="M1333" i="5"/>
  <c r="M1334" i="5"/>
  <c r="M1335" i="5"/>
  <c r="M1343" i="5"/>
  <c r="M1344" i="5"/>
  <c r="M1345" i="5"/>
  <c r="M1264" i="5"/>
  <c r="M1265" i="5"/>
  <c r="M1267" i="5"/>
  <c r="M1268" i="5"/>
  <c r="M1269" i="5"/>
  <c r="M1270" i="5"/>
  <c r="M1271" i="5"/>
  <c r="M1272" i="5"/>
  <c r="M1273" i="5"/>
  <c r="M1274" i="5"/>
  <c r="M1279" i="5"/>
  <c r="M1280" i="5"/>
  <c r="M1281" i="5"/>
  <c r="M1282" i="5"/>
  <c r="M1283" i="5"/>
  <c r="M1289" i="5"/>
  <c r="M1290" i="5"/>
  <c r="M1291" i="5"/>
  <c r="M1292" i="5"/>
  <c r="M1293" i="5"/>
  <c r="M1297" i="5"/>
  <c r="M1298" i="5"/>
  <c r="M1299" i="5"/>
  <c r="M1300" i="5"/>
  <c r="M1301" i="5"/>
  <c r="M1307" i="5"/>
  <c r="M1308" i="5"/>
  <c r="M1309" i="5"/>
  <c r="M1310" i="5"/>
  <c r="M1311" i="5"/>
  <c r="M1317" i="5"/>
  <c r="M1318" i="5"/>
  <c r="M1319" i="5"/>
  <c r="M1320" i="5"/>
  <c r="M1321" i="5"/>
  <c r="M1326" i="5"/>
  <c r="M1327" i="5"/>
  <c r="M1328" i="5"/>
  <c r="M1329" i="5"/>
  <c r="M1330" i="5"/>
  <c r="M1336" i="5"/>
  <c r="M1337" i="5"/>
  <c r="M1338" i="5"/>
  <c r="M1339" i="5"/>
  <c r="M1340" i="5"/>
  <c r="M1346" i="5"/>
  <c r="M1347" i="5"/>
  <c r="M1348" i="5"/>
  <c r="M1349" i="5"/>
  <c r="M1350" i="5"/>
  <c r="M1351" i="5"/>
  <c r="M1352" i="5"/>
  <c r="M1353" i="5"/>
  <c r="M1356" i="5"/>
  <c r="M1357" i="5"/>
  <c r="M1358" i="5"/>
  <c r="M1359" i="5"/>
  <c r="M1360" i="5"/>
  <c r="M1361" i="5"/>
  <c r="M1363" i="5"/>
  <c r="M1275" i="5"/>
  <c r="M1284" i="5"/>
  <c r="M1312" i="5"/>
  <c r="M1386" i="5"/>
  <c r="M1383" i="5"/>
  <c r="M1391" i="5"/>
  <c r="M1401" i="5"/>
  <c r="M1398" i="5"/>
  <c r="M1404" i="5"/>
  <c r="M1387" i="5"/>
  <c r="M1382" i="5"/>
  <c r="M1392" i="5"/>
  <c r="M1399" i="5"/>
  <c r="M1395" i="5"/>
  <c r="M1402" i="5"/>
  <c r="M1376" i="5"/>
  <c r="M1388" i="5"/>
  <c r="M1393" i="5"/>
  <c r="M1400" i="5"/>
  <c r="M1384" i="5"/>
  <c r="M1396" i="5"/>
  <c r="M1389" i="5"/>
  <c r="M1377" i="5"/>
  <c r="M1394" i="5"/>
  <c r="M1378" i="5"/>
  <c r="M1385" i="5"/>
  <c r="M1390" i="5"/>
  <c r="M1379" i="5"/>
  <c r="M1397" i="5"/>
  <c r="M1403" i="5"/>
  <c r="M1367" i="5"/>
  <c r="M1368" i="5"/>
  <c r="M1369" i="5"/>
  <c r="M1370" i="5"/>
  <c r="M1364" i="5"/>
  <c r="M1371" i="5"/>
  <c r="M1405" i="5"/>
  <c r="M1406" i="5"/>
  <c r="M1407" i="5"/>
  <c r="M1408" i="5"/>
  <c r="M1372" i="5"/>
  <c r="M1380" i="5"/>
  <c r="M1381" i="5"/>
  <c r="M1373" i="5"/>
  <c r="M1374" i="5"/>
  <c r="M1365" i="5"/>
  <c r="M1366" i="5"/>
  <c r="M1409" i="5"/>
  <c r="M1410" i="5"/>
  <c r="M1411" i="5"/>
  <c r="M1412" i="5"/>
  <c r="M1413" i="5"/>
  <c r="M1414" i="5"/>
  <c r="M1418" i="5"/>
  <c r="M1416" i="5"/>
  <c r="M1417" i="5"/>
  <c r="M1421" i="5"/>
  <c r="M1419" i="5"/>
  <c r="M1420" i="5"/>
  <c r="M1422" i="5"/>
  <c r="M1423" i="5"/>
  <c r="M1424" i="5"/>
  <c r="M1425" i="5"/>
  <c r="M1426" i="5"/>
  <c r="M1427" i="5"/>
  <c r="M1428" i="5"/>
  <c r="M1429" i="5"/>
  <c r="M1430" i="5"/>
  <c r="M1431" i="5"/>
  <c r="M1435" i="5"/>
  <c r="M1432" i="5"/>
  <c r="M1433" i="5"/>
  <c r="M1434" i="5"/>
  <c r="M1436" i="5"/>
  <c r="M1437" i="5"/>
  <c r="M1438" i="5"/>
  <c r="M1439" i="5"/>
  <c r="M1441" i="5"/>
  <c r="M1443" i="5"/>
  <c r="M1447" i="5"/>
  <c r="M1453" i="5"/>
  <c r="M1459" i="5"/>
  <c r="M1464" i="5"/>
  <c r="M1469" i="5"/>
  <c r="M1476" i="5"/>
  <c r="M1480" i="5"/>
  <c r="M1486" i="5"/>
  <c r="M1440" i="5"/>
  <c r="M1442" i="5"/>
  <c r="M1444" i="5"/>
  <c r="M1448" i="5"/>
  <c r="M1454" i="5"/>
  <c r="M1460" i="5"/>
  <c r="M1465" i="5"/>
  <c r="M1470" i="5"/>
  <c r="M1477" i="5"/>
  <c r="M1481" i="5"/>
  <c r="M1487" i="5"/>
  <c r="M1488" i="5"/>
  <c r="M1493" i="5"/>
  <c r="M1449" i="5"/>
  <c r="M1450" i="5"/>
  <c r="M1455" i="5"/>
  <c r="M1456" i="5"/>
  <c r="M1461" i="5"/>
  <c r="M1466" i="5"/>
  <c r="M1471" i="5"/>
  <c r="M1472" i="5"/>
  <c r="M1482" i="5"/>
  <c r="M1483" i="5"/>
  <c r="M1489" i="5"/>
  <c r="M1490" i="5"/>
  <c r="M1452" i="5"/>
  <c r="M1491" i="5"/>
  <c r="M1445" i="5"/>
  <c r="M1457" i="5"/>
  <c r="M1462" i="5"/>
  <c r="M1467" i="5"/>
  <c r="M1473" i="5"/>
  <c r="M1484" i="5"/>
  <c r="M1446" i="5"/>
  <c r="M1451" i="5"/>
  <c r="M1458" i="5"/>
  <c r="M1463" i="5"/>
  <c r="M1468" i="5"/>
  <c r="M1474" i="5"/>
  <c r="M1475" i="5"/>
  <c r="M1478" i="5"/>
  <c r="M1479" i="5"/>
  <c r="M1485" i="5"/>
  <c r="M1492" i="5"/>
  <c r="M1495" i="5"/>
  <c r="M1507" i="5"/>
  <c r="M1522" i="5"/>
  <c r="M1523" i="5"/>
  <c r="M1541" i="5"/>
  <c r="M1542" i="5"/>
  <c r="M1543" i="5"/>
  <c r="M1559" i="5"/>
  <c r="M1560" i="5"/>
  <c r="M1571" i="5"/>
  <c r="M1572" i="5"/>
  <c r="M1583" i="5"/>
  <c r="M1584" i="5"/>
  <c r="M1594" i="5"/>
  <c r="M1608" i="5"/>
  <c r="M1617" i="5"/>
  <c r="M1618" i="5"/>
  <c r="M1625" i="5"/>
  <c r="M1633" i="5"/>
  <c r="M1496" i="5"/>
  <c r="M1544" i="5"/>
  <c r="M1585" i="5"/>
  <c r="M1619" i="5"/>
  <c r="M1497" i="5"/>
  <c r="M1498" i="5"/>
  <c r="M1499" i="5"/>
  <c r="M1500" i="5"/>
  <c r="M1501" i="5"/>
  <c r="M1502" i="5"/>
  <c r="M1508" i="5"/>
  <c r="M1509" i="5"/>
  <c r="M1510" i="5"/>
  <c r="M1511" i="5"/>
  <c r="M1512" i="5"/>
  <c r="M1513" i="5"/>
  <c r="M1524" i="5"/>
  <c r="M1525" i="5"/>
  <c r="M1526" i="5"/>
  <c r="M1527" i="5"/>
  <c r="M1528" i="5"/>
  <c r="M1529" i="5"/>
  <c r="M1545" i="5"/>
  <c r="M1546" i="5"/>
  <c r="M1547" i="5"/>
  <c r="M1548" i="5"/>
  <c r="M1561" i="5"/>
  <c r="M1562" i="5"/>
  <c r="M1563" i="5"/>
  <c r="M1564" i="5"/>
  <c r="M1573" i="5"/>
  <c r="M1574" i="5"/>
  <c r="M1575" i="5"/>
  <c r="M1576" i="5"/>
  <c r="M1586" i="5"/>
  <c r="M1587" i="5"/>
  <c r="M1588" i="5"/>
  <c r="M1589" i="5"/>
  <c r="M1595" i="5"/>
  <c r="M1596" i="5"/>
  <c r="M1597" i="5"/>
  <c r="M1598" i="5"/>
  <c r="M1609" i="5"/>
  <c r="M1610" i="5"/>
  <c r="M1611" i="5"/>
  <c r="M1612" i="5"/>
  <c r="M1620" i="5"/>
  <c r="M1621" i="5"/>
  <c r="M1622" i="5"/>
  <c r="M1623" i="5"/>
  <c r="M1626" i="5"/>
  <c r="M1627" i="5"/>
  <c r="M1628" i="5"/>
  <c r="M1629" i="5"/>
  <c r="M1634" i="5"/>
  <c r="M1635" i="5"/>
  <c r="M1636" i="5"/>
  <c r="M1637" i="5"/>
  <c r="M1514" i="5"/>
  <c r="M1530" i="5"/>
  <c r="M1549" i="5"/>
  <c r="M1613" i="5"/>
  <c r="M1565" i="5"/>
  <c r="M1577" i="5"/>
  <c r="M1578" i="5"/>
  <c r="M1590" i="5"/>
  <c r="M1599" i="5"/>
  <c r="M1614" i="5"/>
  <c r="M1531" i="5"/>
  <c r="M1532" i="5"/>
  <c r="M1550" i="5"/>
  <c r="M1579" i="5"/>
  <c r="M1566" i="5"/>
  <c r="M1567" i="5"/>
  <c r="M1580" i="5"/>
  <c r="M1551" i="5"/>
  <c r="M1591" i="5"/>
  <c r="M1592" i="5"/>
  <c r="M1600" i="5"/>
  <c r="M1601" i="5"/>
  <c r="M1615" i="5"/>
  <c r="M1503" i="5"/>
  <c r="M1504" i="5"/>
  <c r="M1505" i="5"/>
  <c r="M1515" i="5"/>
  <c r="M1516" i="5"/>
  <c r="M1533" i="5"/>
  <c r="M1534" i="5"/>
  <c r="M1552" i="5"/>
  <c r="M1568" i="5"/>
  <c r="M1581" i="5"/>
  <c r="M1630" i="5"/>
  <c r="M1631" i="5"/>
  <c r="M1506" i="5"/>
  <c r="M1517" i="5"/>
  <c r="M1535" i="5"/>
  <c r="M1553" i="5"/>
  <c r="M1554" i="5"/>
  <c r="M1569" i="5"/>
  <c r="M1570" i="5"/>
  <c r="M1582" i="5"/>
  <c r="M1593" i="5"/>
  <c r="M1602" i="5"/>
  <c r="M1616" i="5"/>
  <c r="M1624" i="5"/>
  <c r="M1632" i="5"/>
  <c r="M1536" i="5"/>
  <c r="M1537" i="5"/>
  <c r="M1538" i="5"/>
  <c r="M1539" i="5"/>
  <c r="M1540" i="5"/>
  <c r="M1603" i="5"/>
  <c r="M1604" i="5"/>
  <c r="M1605" i="5"/>
  <c r="M1606" i="5"/>
  <c r="M1607" i="5"/>
  <c r="M1555" i="5"/>
  <c r="M1556" i="5"/>
  <c r="M1557" i="5"/>
  <c r="M1558" i="5"/>
  <c r="M1518" i="5"/>
  <c r="M1519" i="5"/>
  <c r="M1520" i="5"/>
  <c r="M1521" i="5"/>
  <c r="M1639" i="5"/>
  <c r="M1640" i="5"/>
  <c r="M1641" i="5"/>
  <c r="M1642" i="5"/>
  <c r="M1643" i="5"/>
  <c r="M1644" i="5"/>
  <c r="M1645" i="5"/>
  <c r="M1646" i="5"/>
  <c r="M1647" i="5"/>
  <c r="M1648" i="5"/>
  <c r="M1649" i="5"/>
  <c r="M1650" i="5"/>
  <c r="M1651" i="5"/>
  <c r="M1652" i="5"/>
  <c r="M1653" i="5"/>
  <c r="M1654" i="5"/>
  <c r="M1655" i="5"/>
  <c r="M1656" i="5"/>
  <c r="M1657" i="5"/>
  <c r="M1658" i="5"/>
  <c r="M1659" i="5"/>
  <c r="M1660" i="5"/>
  <c r="M1661" i="5"/>
  <c r="M1662" i="5"/>
  <c r="M1663" i="5"/>
  <c r="M1666" i="5"/>
  <c r="M1664" i="5"/>
  <c r="M1665" i="5"/>
  <c r="M1667" i="5"/>
  <c r="M1668" i="5"/>
  <c r="M1669" i="5"/>
  <c r="M1670" i="5"/>
  <c r="M1671" i="5"/>
  <c r="M1672" i="5"/>
  <c r="M1673" i="5"/>
  <c r="M1674" i="5"/>
  <c r="M1678" i="5"/>
  <c r="M1675" i="5"/>
  <c r="M1676" i="5"/>
  <c r="M1677" i="5"/>
  <c r="M1679" i="5"/>
  <c r="M1680" i="5"/>
  <c r="M1681" i="5"/>
  <c r="M1682" i="5"/>
  <c r="M1683" i="5"/>
  <c r="M1684" i="5"/>
  <c r="M1685" i="5"/>
  <c r="M1686" i="5"/>
  <c r="M1687" i="5"/>
  <c r="M1688" i="5"/>
  <c r="M1689" i="5"/>
  <c r="M1690" i="5"/>
  <c r="M1691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M1715" i="5"/>
  <c r="M1716" i="5"/>
  <c r="M1717" i="5"/>
  <c r="M1718" i="5"/>
  <c r="M1719" i="5"/>
  <c r="M1720" i="5"/>
  <c r="M1721" i="5"/>
  <c r="M1722" i="5"/>
  <c r="M1723" i="5"/>
  <c r="M1724" i="5"/>
  <c r="M1725" i="5"/>
  <c r="M1726" i="5"/>
  <c r="M1727" i="5"/>
  <c r="M1728" i="5"/>
  <c r="M1729" i="5"/>
  <c r="M1730" i="5"/>
  <c r="M1731" i="5"/>
  <c r="M1732" i="5"/>
  <c r="M1733" i="5"/>
  <c r="M1734" i="5"/>
  <c r="M1735" i="5"/>
  <c r="M1736" i="5"/>
  <c r="M1737" i="5"/>
  <c r="M1738" i="5"/>
  <c r="M1739" i="5"/>
  <c r="M1740" i="5"/>
  <c r="M1741" i="5"/>
  <c r="M1742" i="5"/>
  <c r="M1743" i="5"/>
  <c r="M1744" i="5"/>
  <c r="M1745" i="5"/>
  <c r="M1746" i="5"/>
  <c r="M1747" i="5"/>
  <c r="M1748" i="5"/>
  <c r="M1749" i="5"/>
  <c r="M1750" i="5"/>
  <c r="M1751" i="5"/>
  <c r="M1752" i="5"/>
  <c r="M1753" i="5"/>
  <c r="M1754" i="5"/>
  <c r="M1755" i="5"/>
  <c r="M1756" i="5"/>
  <c r="M1757" i="5"/>
  <c r="M1758" i="5"/>
  <c r="M1760" i="5"/>
  <c r="M1774" i="5"/>
  <c r="M1775" i="5"/>
  <c r="M1776" i="5"/>
  <c r="M1781" i="5"/>
  <c r="M1788" i="5"/>
  <c r="M1789" i="5"/>
  <c r="M1796" i="5"/>
  <c r="M1802" i="5"/>
  <c r="M1818" i="5"/>
  <c r="M1825" i="5"/>
  <c r="M1831" i="5"/>
  <c r="M1761" i="5"/>
  <c r="M1762" i="5"/>
  <c r="M1763" i="5"/>
  <c r="M1764" i="5"/>
  <c r="M1765" i="5"/>
  <c r="M1768" i="5"/>
  <c r="M1769" i="5"/>
  <c r="M1770" i="5"/>
  <c r="M1771" i="5"/>
  <c r="M1777" i="5"/>
  <c r="M1778" i="5"/>
  <c r="M1782" i="5"/>
  <c r="M1783" i="5"/>
  <c r="M1784" i="5"/>
  <c r="M1785" i="5"/>
  <c r="M1790" i="5"/>
  <c r="M1791" i="5"/>
  <c r="M1792" i="5"/>
  <c r="M1797" i="5"/>
  <c r="M1798" i="5"/>
  <c r="M1803" i="5"/>
  <c r="M1804" i="5"/>
  <c r="M1805" i="5"/>
  <c r="M1806" i="5"/>
  <c r="M1807" i="5"/>
  <c r="M1810" i="5"/>
  <c r="M1811" i="5"/>
  <c r="M1812" i="5"/>
  <c r="M1813" i="5"/>
  <c r="M1814" i="5"/>
  <c r="M1819" i="5"/>
  <c r="M1820" i="5"/>
  <c r="M1821" i="5"/>
  <c r="M1826" i="5"/>
  <c r="M1827" i="5"/>
  <c r="M1828" i="5"/>
  <c r="M1832" i="5"/>
  <c r="M1833" i="5"/>
  <c r="M1834" i="5"/>
  <c r="M1835" i="5"/>
  <c r="M1838" i="5"/>
  <c r="M1839" i="5"/>
  <c r="M1840" i="5"/>
  <c r="M1841" i="5"/>
  <c r="M1793" i="5"/>
  <c r="M1766" i="5"/>
  <c r="M1772" i="5"/>
  <c r="M1779" i="5"/>
  <c r="M1786" i="5"/>
  <c r="M1794" i="5"/>
  <c r="M1799" i="5"/>
  <c r="M1808" i="5"/>
  <c r="M1815" i="5"/>
  <c r="M1822" i="5"/>
  <c r="M1829" i="5"/>
  <c r="M1836" i="5"/>
  <c r="M1842" i="5"/>
  <c r="M1800" i="5"/>
  <c r="M1816" i="5"/>
  <c r="M1823" i="5"/>
  <c r="M1767" i="5"/>
  <c r="M1773" i="5"/>
  <c r="M1780" i="5"/>
  <c r="M1787" i="5"/>
  <c r="M1795" i="5"/>
  <c r="M1801" i="5"/>
  <c r="M1809" i="5"/>
  <c r="M1817" i="5"/>
  <c r="M1824" i="5"/>
  <c r="M1830" i="5"/>
  <c r="M1837" i="5"/>
  <c r="M1843" i="5"/>
  <c r="M1844" i="5"/>
  <c r="M1845" i="5"/>
  <c r="M1846" i="5"/>
  <c r="M1847" i="5"/>
  <c r="M1848" i="5"/>
  <c r="M1849" i="5"/>
  <c r="M1850" i="5"/>
  <c r="M1851" i="5"/>
  <c r="M1852" i="5"/>
  <c r="M1853" i="5"/>
  <c r="M1854" i="5"/>
  <c r="M1863" i="5"/>
  <c r="M1855" i="5"/>
  <c r="M1856" i="5"/>
  <c r="M1857" i="5"/>
  <c r="M1858" i="5"/>
  <c r="M1869" i="5"/>
  <c r="M1859" i="5"/>
  <c r="M1860" i="5"/>
  <c r="M1861" i="5"/>
  <c r="M1870" i="5"/>
  <c r="M1864" i="5"/>
  <c r="M1865" i="5"/>
  <c r="M1866" i="5"/>
  <c r="M1868" i="5"/>
  <c r="M1871" i="5"/>
  <c r="M1872" i="5"/>
  <c r="M1873" i="5"/>
  <c r="M1874" i="5"/>
  <c r="M1876" i="5"/>
  <c r="M1964" i="5"/>
  <c r="M1974" i="5"/>
  <c r="M1902" i="5"/>
  <c r="M1916" i="5"/>
  <c r="M1932" i="5"/>
  <c r="M1933" i="5"/>
  <c r="M1925" i="5"/>
  <c r="M1943" i="5"/>
  <c r="M1944" i="5"/>
  <c r="M1952" i="5"/>
  <c r="M1953" i="5"/>
  <c r="M1966" i="5"/>
  <c r="M1901" i="5"/>
  <c r="M1975" i="5"/>
  <c r="M1990" i="5"/>
  <c r="M1991" i="5"/>
  <c r="M2003" i="5"/>
  <c r="M2010" i="5"/>
  <c r="M2011" i="5"/>
  <c r="M1877" i="5"/>
  <c r="M1878" i="5"/>
  <c r="M1879" i="5"/>
  <c r="M1880" i="5"/>
  <c r="M1881" i="5"/>
  <c r="M1888" i="5"/>
  <c r="M1889" i="5"/>
  <c r="M1890" i="5"/>
  <c r="M1891" i="5"/>
  <c r="M1892" i="5"/>
  <c r="M1903" i="5"/>
  <c r="M1904" i="5"/>
  <c r="M1905" i="5"/>
  <c r="M1906" i="5"/>
  <c r="M1907" i="5"/>
  <c r="M1917" i="5"/>
  <c r="M1918" i="5"/>
  <c r="M1919" i="5"/>
  <c r="M1942" i="5"/>
  <c r="M1934" i="5"/>
  <c r="M1935" i="5"/>
  <c r="M1936" i="5"/>
  <c r="M1937" i="5"/>
  <c r="M1928" i="5"/>
  <c r="M1945" i="5"/>
  <c r="M1929" i="5"/>
  <c r="M1946" i="5"/>
  <c r="M1947" i="5"/>
  <c r="M1954" i="5"/>
  <c r="M1955" i="5"/>
  <c r="M1956" i="5"/>
  <c r="M1957" i="5"/>
  <c r="M1958" i="5"/>
  <c r="M1967" i="5"/>
  <c r="M1968" i="5"/>
  <c r="M1969" i="5"/>
  <c r="M1976" i="5"/>
  <c r="M1977" i="5"/>
  <c r="M1978" i="5"/>
  <c r="M1979" i="5"/>
  <c r="M1980" i="5"/>
  <c r="M1992" i="5"/>
  <c r="M1993" i="5"/>
  <c r="M1994" i="5"/>
  <c r="M1995" i="5"/>
  <c r="M2005" i="5"/>
  <c r="M2006" i="5"/>
  <c r="M2007" i="5"/>
  <c r="M2008" i="5"/>
  <c r="M2012" i="5"/>
  <c r="M2013" i="5"/>
  <c r="M2014" i="5"/>
  <c r="M2015" i="5"/>
  <c r="M2016" i="5"/>
  <c r="M1882" i="5"/>
  <c r="M1883" i="5"/>
  <c r="M1884" i="5"/>
  <c r="M1885" i="5"/>
  <c r="M1893" i="5"/>
  <c r="M1894" i="5"/>
  <c r="M1895" i="5"/>
  <c r="M1908" i="5"/>
  <c r="M1909" i="5"/>
  <c r="M1920" i="5"/>
  <c r="M1921" i="5"/>
  <c r="M1926" i="5"/>
  <c r="M1948" i="5"/>
  <c r="M1959" i="5"/>
  <c r="M1981" i="5"/>
  <c r="M1982" i="5"/>
  <c r="M1996" i="5"/>
  <c r="M1997" i="5"/>
  <c r="M1896" i="5"/>
  <c r="M1910" i="5"/>
  <c r="M1922" i="5"/>
  <c r="M1923" i="5"/>
  <c r="M1938" i="5"/>
  <c r="M1960" i="5"/>
  <c r="M1970" i="5"/>
  <c r="M1971" i="5"/>
  <c r="M1983" i="5"/>
  <c r="M1984" i="5"/>
  <c r="M1886" i="5"/>
  <c r="M1887" i="5"/>
  <c r="M2009" i="5"/>
  <c r="M1897" i="5"/>
  <c r="M1898" i="5"/>
  <c r="M1931" i="5"/>
  <c r="M1911" i="5"/>
  <c r="M1912" i="5"/>
  <c r="M1913" i="5"/>
  <c r="M1914" i="5"/>
  <c r="M1924" i="5"/>
  <c r="M1989" i="5"/>
  <c r="M1965" i="5"/>
  <c r="M1939" i="5"/>
  <c r="M1899" i="5"/>
  <c r="M2001" i="5"/>
  <c r="M1940" i="5"/>
  <c r="M1949" i="5"/>
  <c r="M1950" i="5"/>
  <c r="M1951" i="5"/>
  <c r="M1961" i="5"/>
  <c r="M1962" i="5"/>
  <c r="M2002" i="5"/>
  <c r="M1972" i="5"/>
  <c r="M1927" i="5"/>
  <c r="M1973" i="5"/>
  <c r="M1985" i="5"/>
  <c r="M1986" i="5"/>
  <c r="M1987" i="5"/>
  <c r="M1988" i="5"/>
  <c r="M1998" i="5"/>
  <c r="M1930" i="5"/>
  <c r="M1999" i="5"/>
  <c r="M2000" i="5"/>
  <c r="M1941" i="5"/>
  <c r="M1963" i="5"/>
  <c r="M2018" i="5"/>
  <c r="M2034" i="5"/>
  <c r="M2046" i="5"/>
  <c r="M2022" i="5"/>
  <c r="M2026" i="5"/>
  <c r="M2027" i="5"/>
  <c r="M2028" i="5"/>
  <c r="M2035" i="5"/>
  <c r="M2043" i="5"/>
  <c r="M2047" i="5"/>
  <c r="M2051" i="5"/>
  <c r="M2052" i="5"/>
  <c r="M2055" i="5"/>
  <c r="M2019" i="5"/>
  <c r="M2021" i="5"/>
  <c r="M2025" i="5"/>
  <c r="M2031" i="5"/>
  <c r="M2037" i="5"/>
  <c r="M2041" i="5"/>
  <c r="M2045" i="5"/>
  <c r="M2049" i="5"/>
  <c r="M2054" i="5"/>
  <c r="M2057" i="5"/>
  <c r="M2058" i="5"/>
  <c r="M2059" i="5"/>
  <c r="M2060" i="5"/>
  <c r="M2061" i="5"/>
  <c r="M2062" i="5"/>
  <c r="M2063" i="5"/>
  <c r="M2064" i="5"/>
  <c r="M2065" i="5"/>
  <c r="M2066" i="5"/>
  <c r="M2067" i="5"/>
  <c r="M2068" i="5"/>
  <c r="M2069" i="5"/>
  <c r="M2070" i="5"/>
  <c r="M2071" i="5"/>
  <c r="M2072" i="5"/>
  <c r="M2073" i="5"/>
  <c r="M2075" i="5"/>
  <c r="M2074" i="5"/>
  <c r="M2076" i="5"/>
  <c r="M2077" i="5"/>
  <c r="M2078" i="5"/>
  <c r="M2079" i="5"/>
  <c r="M2080" i="5"/>
  <c r="M2081" i="5"/>
  <c r="M2082" i="5"/>
  <c r="M2083" i="5"/>
  <c r="M2084" i="5"/>
  <c r="M2085" i="5"/>
  <c r="M2086" i="5"/>
  <c r="M2087" i="5"/>
  <c r="M2088" i="5"/>
  <c r="M2089" i="5"/>
  <c r="M2090" i="5"/>
  <c r="M2091" i="5"/>
  <c r="M2092" i="5"/>
  <c r="M2093" i="5"/>
  <c r="M2094" i="5"/>
  <c r="M2095" i="5"/>
  <c r="M2096" i="5"/>
  <c r="M2097" i="5"/>
  <c r="M2098" i="5"/>
  <c r="M2099" i="5"/>
  <c r="M2100" i="5"/>
  <c r="M2101" i="5"/>
  <c r="M2102" i="5"/>
  <c r="M2103" i="5"/>
  <c r="M2104" i="5"/>
  <c r="M2105" i="5"/>
  <c r="M2106" i="5"/>
  <c r="M2107" i="5"/>
  <c r="M2108" i="5"/>
  <c r="M2109" i="5"/>
  <c r="M2110" i="5"/>
  <c r="M2111" i="5"/>
  <c r="M2112" i="5"/>
  <c r="M2113" i="5"/>
  <c r="M2114" i="5"/>
  <c r="M2115" i="5"/>
  <c r="M2116" i="5"/>
  <c r="M2117" i="5"/>
  <c r="M2118" i="5"/>
  <c r="M2119" i="5"/>
  <c r="M2120" i="5"/>
  <c r="M2121" i="5"/>
  <c r="M2122" i="5"/>
  <c r="M2123" i="5"/>
  <c r="M2124" i="5"/>
  <c r="M2125" i="5"/>
  <c r="M2126" i="5"/>
  <c r="M2127" i="5"/>
  <c r="M2128" i="5"/>
  <c r="M2129" i="5"/>
  <c r="M2130" i="5"/>
  <c r="M2131" i="5"/>
  <c r="M2132" i="5"/>
  <c r="M2133" i="5"/>
  <c r="M2134" i="5"/>
  <c r="M2135" i="5"/>
  <c r="M2136" i="5"/>
  <c r="M2137" i="5"/>
  <c r="M2138" i="5"/>
  <c r="M2139" i="5"/>
  <c r="M2140" i="5"/>
  <c r="M2141" i="5"/>
  <c r="M2142" i="5"/>
  <c r="M2143" i="5"/>
  <c r="M2144" i="5"/>
  <c r="M2145" i="5"/>
  <c r="M2146" i="5"/>
  <c r="M2147" i="5"/>
  <c r="M2148" i="5"/>
  <c r="M2149" i="5"/>
  <c r="M2150" i="5"/>
  <c r="M2151" i="5"/>
  <c r="M2152" i="5"/>
  <c r="M2153" i="5"/>
  <c r="M2154" i="5"/>
  <c r="M2155" i="5"/>
  <c r="M2156" i="5"/>
  <c r="M2157" i="5"/>
  <c r="M2158" i="5"/>
  <c r="M2159" i="5"/>
  <c r="M2160" i="5"/>
  <c r="M2161" i="5"/>
  <c r="M2162" i="5"/>
  <c r="M2163" i="5"/>
  <c r="M2164" i="5"/>
  <c r="M2165" i="5"/>
  <c r="M2166" i="5"/>
  <c r="M2167" i="5"/>
  <c r="M2168" i="5"/>
  <c r="M2169" i="5"/>
  <c r="M2171" i="5"/>
  <c r="M2172" i="5"/>
  <c r="M2173" i="5"/>
  <c r="M2174" i="5"/>
  <c r="M2175" i="5"/>
  <c r="M2176" i="5"/>
  <c r="M2177" i="5"/>
  <c r="M2178" i="5"/>
  <c r="M2170" i="5"/>
  <c r="M2179" i="5"/>
  <c r="M2180" i="5"/>
  <c r="M2181" i="5"/>
  <c r="M2182" i="5"/>
  <c r="M2183" i="5"/>
  <c r="M2184" i="5"/>
  <c r="M2185" i="5"/>
  <c r="M2186" i="5"/>
  <c r="M2187" i="5"/>
  <c r="M2188" i="5"/>
  <c r="M2189" i="5"/>
  <c r="M2190" i="5"/>
  <c r="M2191" i="5"/>
  <c r="M2192" i="5"/>
  <c r="M2193" i="5"/>
  <c r="M2194" i="5"/>
  <c r="M2195" i="5"/>
  <c r="M2196" i="5"/>
  <c r="M2197" i="5"/>
  <c r="M2198" i="5"/>
  <c r="M2199" i="5"/>
  <c r="M2200" i="5"/>
  <c r="M2201" i="5"/>
  <c r="M2202" i="5"/>
  <c r="M2203" i="5"/>
  <c r="M2204" i="5"/>
  <c r="M2205" i="5"/>
  <c r="M2206" i="5"/>
  <c r="M2207" i="5"/>
  <c r="M2208" i="5"/>
  <c r="M2209" i="5"/>
  <c r="M2210" i="5"/>
  <c r="M2211" i="5"/>
  <c r="M2212" i="5"/>
  <c r="M2213" i="5"/>
  <c r="M2214" i="5"/>
  <c r="M2215" i="5"/>
  <c r="M2216" i="5"/>
  <c r="M2217" i="5"/>
  <c r="M2218" i="5"/>
  <c r="M2219" i="5"/>
  <c r="M2220" i="5"/>
  <c r="M2221" i="5"/>
  <c r="M2222" i="5"/>
  <c r="M2223" i="5"/>
  <c r="M2224" i="5"/>
  <c r="M2225" i="5"/>
  <c r="M2226" i="5"/>
  <c r="M2227" i="5"/>
  <c r="M2228" i="5"/>
  <c r="M2229" i="5"/>
  <c r="M2230" i="5"/>
  <c r="M2231" i="5"/>
  <c r="M2232" i="5"/>
  <c r="M2233" i="5"/>
  <c r="M2234" i="5"/>
  <c r="M2235" i="5"/>
  <c r="M2236" i="5"/>
  <c r="M2237" i="5"/>
  <c r="M2238" i="5"/>
  <c r="M2239" i="5"/>
  <c r="M2240" i="5"/>
  <c r="M2241" i="5"/>
  <c r="M2242" i="5"/>
  <c r="M2243" i="5"/>
  <c r="M2244" i="5"/>
  <c r="M2245" i="5"/>
  <c r="M2246" i="5"/>
  <c r="M2247" i="5"/>
  <c r="M2249" i="5"/>
  <c r="M2250" i="5"/>
  <c r="M2251" i="5"/>
  <c r="M2252" i="5"/>
  <c r="M2253" i="5"/>
  <c r="M2254" i="5"/>
  <c r="M2255" i="5"/>
  <c r="M2256" i="5"/>
  <c r="M2257" i="5"/>
  <c r="M2258" i="5"/>
  <c r="M2259" i="5"/>
  <c r="M2260" i="5"/>
  <c r="M2261" i="5"/>
  <c r="M2262" i="5"/>
  <c r="M2263" i="5"/>
  <c r="M2264" i="5"/>
  <c r="M2265" i="5"/>
  <c r="M2266" i="5"/>
  <c r="M2267" i="5"/>
  <c r="M2268" i="5"/>
  <c r="M2269" i="5"/>
  <c r="M2270" i="5"/>
  <c r="M2271" i="5"/>
  <c r="M2272" i="5"/>
  <c r="M2273" i="5"/>
  <c r="M2274" i="5"/>
  <c r="M2275" i="5"/>
  <c r="M2276" i="5"/>
  <c r="M2277" i="5"/>
  <c r="M2278" i="5"/>
  <c r="M2279" i="5"/>
  <c r="M2280" i="5"/>
  <c r="M2281" i="5"/>
  <c r="M2282" i="5"/>
  <c r="M2283" i="5"/>
  <c r="M2284" i="5"/>
  <c r="M2314" i="5"/>
  <c r="M2293" i="5"/>
  <c r="M2294" i="5"/>
  <c r="M2295" i="5"/>
  <c r="M2290" i="5"/>
  <c r="M2291" i="5"/>
  <c r="M2297" i="5"/>
  <c r="M2285" i="5"/>
  <c r="M2286" i="5"/>
  <c r="M2287" i="5"/>
  <c r="M2302" i="5"/>
  <c r="M2303" i="5"/>
  <c r="M2304" i="5"/>
  <c r="M2307" i="5"/>
  <c r="M2308" i="5"/>
  <c r="M2311" i="5"/>
  <c r="M2309" i="5"/>
  <c r="M2312" i="5"/>
  <c r="M2313" i="5"/>
  <c r="M2288" i="5"/>
  <c r="M2289" i="5"/>
  <c r="M2298" i="5"/>
  <c r="M2300" i="5"/>
  <c r="M2305" i="5"/>
  <c r="M2310" i="5"/>
  <c r="M2292" i="5"/>
  <c r="M2296" i="5"/>
  <c r="M2299" i="5"/>
  <c r="M2301" i="5"/>
  <c r="M2306" i="5"/>
  <c r="M2329" i="5"/>
  <c r="M2337" i="5"/>
  <c r="M2338" i="5"/>
  <c r="M2349" i="5"/>
  <c r="M2339" i="5"/>
  <c r="M2330" i="5"/>
  <c r="M2333" i="5"/>
  <c r="M2324" i="5"/>
  <c r="M2354" i="5"/>
  <c r="M2319" i="5"/>
  <c r="M2315" i="5"/>
  <c r="M2344" i="5"/>
  <c r="M2355" i="5"/>
  <c r="M2345" i="5"/>
  <c r="M2316" i="5"/>
  <c r="M2340" i="5"/>
  <c r="M2341" i="5"/>
  <c r="M2317" i="5"/>
  <c r="M2346" i="5"/>
  <c r="M2334" i="5"/>
  <c r="M2320" i="5"/>
  <c r="M2331" i="5"/>
  <c r="M2356" i="5"/>
  <c r="M2350" i="5"/>
  <c r="M2347" i="5"/>
  <c r="M2325" i="5"/>
  <c r="M2351" i="5"/>
  <c r="M2342" i="5"/>
  <c r="M2335" i="5"/>
  <c r="M2352" i="5"/>
  <c r="M2326" i="5"/>
  <c r="M2321" i="5"/>
  <c r="M2322" i="5"/>
  <c r="M2327" i="5"/>
  <c r="M2318" i="5"/>
  <c r="M2323" i="5"/>
  <c r="M2328" i="5"/>
  <c r="M2332" i="5"/>
  <c r="M2336" i="5"/>
  <c r="M2343" i="5"/>
  <c r="M2348" i="5"/>
  <c r="M2353" i="5"/>
  <c r="M2357" i="5"/>
  <c r="M2358" i="5"/>
  <c r="M2359" i="5"/>
  <c r="M2362" i="5"/>
  <c r="M2360" i="5"/>
  <c r="M2361" i="5"/>
  <c r="M2363" i="5"/>
  <c r="M2364" i="5"/>
  <c r="M2389" i="5"/>
  <c r="M2395" i="5"/>
  <c r="M2404" i="5"/>
  <c r="M2411" i="5"/>
  <c r="M2419" i="5"/>
  <c r="M2427" i="5"/>
  <c r="M2435" i="5"/>
  <c r="M2390" i="5"/>
  <c r="M2396" i="5"/>
  <c r="M2397" i="5"/>
  <c r="M2405" i="5"/>
  <c r="M2412" i="5"/>
  <c r="M2413" i="5"/>
  <c r="M2420" i="5"/>
  <c r="M2428" i="5"/>
  <c r="M2429" i="5"/>
  <c r="M2436" i="5"/>
  <c r="M2437" i="5"/>
  <c r="M2391" i="5"/>
  <c r="M2392" i="5"/>
  <c r="M2398" i="5"/>
  <c r="M2399" i="5"/>
  <c r="M2400" i="5"/>
  <c r="M2406" i="5"/>
  <c r="M2407" i="5"/>
  <c r="M2414" i="5"/>
  <c r="M2415" i="5"/>
  <c r="M2421" i="5"/>
  <c r="M2422" i="5"/>
  <c r="M2430" i="5"/>
  <c r="M2431" i="5"/>
  <c r="M2432" i="5"/>
  <c r="M2438" i="5"/>
  <c r="M2439" i="5"/>
  <c r="M2416" i="5"/>
  <c r="M2443" i="5"/>
  <c r="M2423" i="5"/>
  <c r="M2444" i="5"/>
  <c r="M2433" i="5"/>
  <c r="M2445" i="5"/>
  <c r="M2440" i="5"/>
  <c r="M2446" i="5"/>
  <c r="M2401" i="5"/>
  <c r="M2402" i="5"/>
  <c r="M2408" i="5"/>
  <c r="M2409" i="5"/>
  <c r="M2424" i="5"/>
  <c r="M2434" i="5"/>
  <c r="M2441" i="5"/>
  <c r="M2393" i="5"/>
  <c r="M2394" i="5"/>
  <c r="M2403" i="5"/>
  <c r="M2410" i="5"/>
  <c r="M2417" i="5"/>
  <c r="M2418" i="5"/>
  <c r="M2425" i="5"/>
  <c r="M2426" i="5"/>
  <c r="M2447" i="5"/>
  <c r="M2442" i="5"/>
  <c r="M2449" i="5"/>
  <c r="M2450" i="5"/>
  <c r="M2458" i="5"/>
  <c r="M2459" i="5"/>
  <c r="M2469" i="5"/>
  <c r="M2470" i="5"/>
  <c r="M2451" i="5"/>
  <c r="M2456" i="5"/>
  <c r="M2465" i="5"/>
  <c r="M2467" i="5"/>
  <c r="M2475" i="5"/>
  <c r="M2476" i="5"/>
  <c r="M2452" i="5"/>
  <c r="M2453" i="5"/>
  <c r="M2448" i="5"/>
  <c r="M2460" i="5"/>
  <c r="M2461" i="5"/>
  <c r="M2466" i="5"/>
  <c r="M2471" i="5"/>
  <c r="M2472" i="5"/>
  <c r="M2477" i="5"/>
  <c r="M2454" i="5"/>
  <c r="M2455" i="5"/>
  <c r="M2462" i="5"/>
  <c r="M2463" i="5"/>
  <c r="M2473" i="5"/>
  <c r="M2474" i="5"/>
  <c r="M2457" i="5"/>
  <c r="M2464" i="5"/>
  <c r="M2468" i="5"/>
  <c r="M2479" i="5"/>
  <c r="M2480" i="5"/>
  <c r="M2481" i="5"/>
  <c r="M2484" i="5"/>
  <c r="M2488" i="5"/>
  <c r="M2492" i="5"/>
  <c r="M2493" i="5"/>
  <c r="M2498" i="5"/>
  <c r="M2499" i="5"/>
  <c r="M2503" i="5"/>
  <c r="M2504" i="5"/>
  <c r="M2506" i="5"/>
  <c r="M2482" i="5"/>
  <c r="M2485" i="5"/>
  <c r="M2494" i="5"/>
  <c r="M2500" i="5"/>
  <c r="M2501" i="5"/>
  <c r="M2478" i="5"/>
  <c r="M2489" i="5"/>
  <c r="M2505" i="5"/>
  <c r="M2483" i="5"/>
  <c r="M2486" i="5"/>
  <c r="M2490" i="5"/>
  <c r="M2495" i="5"/>
  <c r="M2496" i="5"/>
  <c r="M2502" i="5"/>
  <c r="M2487" i="5"/>
  <c r="M2491" i="5"/>
  <c r="M2497" i="5"/>
  <c r="M2508" i="5"/>
  <c r="M2509" i="5"/>
  <c r="M2519" i="5"/>
  <c r="M2520" i="5"/>
  <c r="M2526" i="5"/>
  <c r="M2527" i="5"/>
  <c r="M2532" i="5"/>
  <c r="M2533" i="5"/>
  <c r="M2534" i="5"/>
  <c r="M2535" i="5"/>
  <c r="M2536" i="5"/>
  <c r="M2537" i="5"/>
  <c r="M2510" i="5"/>
  <c r="M2514" i="5"/>
  <c r="M2521" i="5"/>
  <c r="M2524" i="5"/>
  <c r="M2528" i="5"/>
  <c r="M2531" i="5"/>
  <c r="M2522" i="5"/>
  <c r="M2511" i="5"/>
  <c r="M2515" i="5"/>
  <c r="M2516" i="5"/>
  <c r="M2523" i="5"/>
  <c r="M2525" i="5"/>
  <c r="M2512" i="5"/>
  <c r="M2529" i="5"/>
  <c r="M2513" i="5"/>
  <c r="M2517" i="5"/>
  <c r="M2530" i="5"/>
  <c r="M2518" i="5"/>
  <c r="M2538" i="5"/>
  <c r="M2540" i="5"/>
  <c r="M2543" i="5"/>
  <c r="M2547" i="5"/>
  <c r="M2551" i="5"/>
  <c r="M2555" i="5"/>
  <c r="M2559" i="5"/>
  <c r="M2563" i="5"/>
  <c r="M2568" i="5"/>
  <c r="M2572" i="5"/>
  <c r="M2576" i="5"/>
  <c r="M2539" i="5"/>
  <c r="M2541" i="5"/>
  <c r="M2544" i="5"/>
  <c r="M2548" i="5"/>
  <c r="M2552" i="5"/>
  <c r="M2556" i="5"/>
  <c r="M2560" i="5"/>
  <c r="M2564" i="5"/>
  <c r="M2569" i="5"/>
  <c r="M2573" i="5"/>
  <c r="M2577" i="5"/>
  <c r="M2545" i="5"/>
  <c r="M2549" i="5"/>
  <c r="M2553" i="5"/>
  <c r="M2557" i="5"/>
  <c r="M2561" i="5"/>
  <c r="M2565" i="5"/>
  <c r="M2566" i="5"/>
  <c r="M2570" i="5"/>
  <c r="M2574" i="5"/>
  <c r="M2578" i="5"/>
  <c r="M2542" i="5"/>
  <c r="M2546" i="5"/>
  <c r="M2550" i="5"/>
  <c r="M2554" i="5"/>
  <c r="M2558" i="5"/>
  <c r="M2562" i="5"/>
  <c r="M2567" i="5"/>
  <c r="M2571" i="5"/>
  <c r="M2575" i="5"/>
  <c r="M2579" i="5"/>
  <c r="M2597" i="5"/>
  <c r="M2625" i="5"/>
  <c r="M2650" i="5"/>
  <c r="M2679" i="5"/>
  <c r="M2589" i="5"/>
  <c r="M2603" i="5"/>
  <c r="M2626" i="5"/>
  <c r="M2640" i="5"/>
  <c r="M2655" i="5"/>
  <c r="M2680" i="5"/>
  <c r="M2580" i="5"/>
  <c r="M2581" i="5"/>
  <c r="M2582" i="5"/>
  <c r="M2583" i="5"/>
  <c r="M2584" i="5"/>
  <c r="M2585" i="5"/>
  <c r="M2586" i="5"/>
  <c r="M2587" i="5"/>
  <c r="M2588" i="5"/>
  <c r="M2590" i="5"/>
  <c r="M2591" i="5"/>
  <c r="M2592" i="5"/>
  <c r="M2593" i="5"/>
  <c r="M2598" i="5"/>
  <c r="M2599" i="5"/>
  <c r="M2604" i="5"/>
  <c r="M2605" i="5"/>
  <c r="M2606" i="5"/>
  <c r="M2607" i="5"/>
  <c r="M2608" i="5"/>
  <c r="M2609" i="5"/>
  <c r="M2610" i="5"/>
  <c r="M2611" i="5"/>
  <c r="M2612" i="5"/>
  <c r="M2616" i="5"/>
  <c r="M2617" i="5"/>
  <c r="M2618" i="5"/>
  <c r="M2619" i="5"/>
  <c r="M2620" i="5"/>
  <c r="M2621" i="5"/>
  <c r="M2630" i="5"/>
  <c r="M2631" i="5"/>
  <c r="M2632" i="5"/>
  <c r="M2633" i="5"/>
  <c r="M2634" i="5"/>
  <c r="M2635" i="5"/>
  <c r="M2636" i="5"/>
  <c r="M2637" i="5"/>
  <c r="M2638" i="5"/>
  <c r="M2639" i="5"/>
  <c r="M2641" i="5"/>
  <c r="M2642" i="5"/>
  <c r="M2643" i="5"/>
  <c r="M2644" i="5"/>
  <c r="M2645" i="5"/>
  <c r="M2656" i="5"/>
  <c r="M2657" i="5"/>
  <c r="M2658" i="5"/>
  <c r="M2659" i="5"/>
  <c r="M2660" i="5"/>
  <c r="M2661" i="5"/>
  <c r="M2662" i="5"/>
  <c r="M2667" i="5"/>
  <c r="M2668" i="5"/>
  <c r="M2669" i="5"/>
  <c r="M2670" i="5"/>
  <c r="M2671" i="5"/>
  <c r="M2672" i="5"/>
  <c r="M2673" i="5"/>
  <c r="M2674" i="5"/>
  <c r="M2675" i="5"/>
  <c r="M2594" i="5"/>
  <c r="M2595" i="5"/>
  <c r="M2596" i="5"/>
  <c r="M2600" i="5"/>
  <c r="M2601" i="5"/>
  <c r="M2602" i="5"/>
  <c r="M2613" i="5"/>
  <c r="M2614" i="5"/>
  <c r="M2615" i="5"/>
  <c r="M2622" i="5"/>
  <c r="M2623" i="5"/>
  <c r="M2624" i="5"/>
  <c r="M2627" i="5"/>
  <c r="M2628" i="5"/>
  <c r="M2629" i="5"/>
  <c r="M2646" i="5"/>
  <c r="M2647" i="5"/>
  <c r="M2648" i="5"/>
  <c r="M2649" i="5"/>
  <c r="M2651" i="5"/>
  <c r="M2652" i="5"/>
  <c r="M2653" i="5"/>
  <c r="M2654" i="5"/>
  <c r="M2663" i="5"/>
  <c r="M2664" i="5"/>
  <c r="M2665" i="5"/>
  <c r="M2666" i="5"/>
  <c r="M2676" i="5"/>
  <c r="M2677" i="5"/>
  <c r="M2678" i="5"/>
  <c r="M2681" i="5"/>
  <c r="M2682" i="5"/>
  <c r="M2683" i="5"/>
  <c r="M2690" i="5"/>
  <c r="M2691" i="5"/>
  <c r="M2692" i="5"/>
  <c r="M2693" i="5"/>
  <c r="M2694" i="5"/>
  <c r="M2695" i="5"/>
  <c r="M2708" i="5"/>
  <c r="M2709" i="5"/>
  <c r="M2710" i="5"/>
  <c r="M2711" i="5"/>
  <c r="M2712" i="5"/>
  <c r="M2713" i="5"/>
  <c r="M2722" i="5"/>
  <c r="M2723" i="5"/>
  <c r="M2724" i="5"/>
  <c r="M2725" i="5"/>
  <c r="M2726" i="5"/>
  <c r="M2735" i="5"/>
  <c r="M2736" i="5"/>
  <c r="M2737" i="5"/>
  <c r="M2738" i="5"/>
  <c r="M2739" i="5"/>
  <c r="M2748" i="5"/>
  <c r="M2749" i="5"/>
  <c r="M2750" i="5"/>
  <c r="M2751" i="5"/>
  <c r="M2752" i="5"/>
  <c r="M2760" i="5"/>
  <c r="M2761" i="5"/>
  <c r="M2762" i="5"/>
  <c r="M2763" i="5"/>
  <c r="M2764" i="5"/>
  <c r="M2772" i="5"/>
  <c r="M2773" i="5"/>
  <c r="M2774" i="5"/>
  <c r="M2775" i="5"/>
  <c r="M2776" i="5"/>
  <c r="M2784" i="5"/>
  <c r="M2785" i="5"/>
  <c r="M2786" i="5"/>
  <c r="M2787" i="5"/>
  <c r="M2788" i="5"/>
  <c r="M2795" i="5"/>
  <c r="M2796" i="5"/>
  <c r="M2797" i="5"/>
  <c r="M2798" i="5"/>
  <c r="M2799" i="5"/>
  <c r="M2807" i="5"/>
  <c r="M2808" i="5"/>
  <c r="M2809" i="5"/>
  <c r="M2810" i="5"/>
  <c r="M2811" i="5"/>
  <c r="M2820" i="5"/>
  <c r="M2821" i="5"/>
  <c r="M2822" i="5"/>
  <c r="M2823" i="5"/>
  <c r="M2824" i="5"/>
  <c r="M2696" i="5"/>
  <c r="M2697" i="5"/>
  <c r="M2714" i="5"/>
  <c r="M2727" i="5"/>
  <c r="M2740" i="5"/>
  <c r="M2684" i="5"/>
  <c r="M2685" i="5"/>
  <c r="M2698" i="5"/>
  <c r="M2699" i="5"/>
  <c r="M2715" i="5"/>
  <c r="M2728" i="5"/>
  <c r="M2729" i="5"/>
  <c r="M2741" i="5"/>
  <c r="M2742" i="5"/>
  <c r="M2753" i="5"/>
  <c r="M2765" i="5"/>
  <c r="M2766" i="5"/>
  <c r="M2777" i="5"/>
  <c r="M2778" i="5"/>
  <c r="M2789" i="5"/>
  <c r="M2800" i="5"/>
  <c r="M2801" i="5"/>
  <c r="M2812" i="5"/>
  <c r="M2813" i="5"/>
  <c r="M2825" i="5"/>
  <c r="M2686" i="5"/>
  <c r="M2687" i="5"/>
  <c r="M2700" i="5"/>
  <c r="M2701" i="5"/>
  <c r="M2716" i="5"/>
  <c r="M2717" i="5"/>
  <c r="M2730" i="5"/>
  <c r="M2731" i="5"/>
  <c r="M2743" i="5"/>
  <c r="M2744" i="5"/>
  <c r="M2754" i="5"/>
  <c r="M2755" i="5"/>
  <c r="M2767" i="5"/>
  <c r="M2768" i="5"/>
  <c r="M2779" i="5"/>
  <c r="M2780" i="5"/>
  <c r="M2790" i="5"/>
  <c r="M2791" i="5"/>
  <c r="M2802" i="5"/>
  <c r="M2803" i="5"/>
  <c r="M2814" i="5"/>
  <c r="M2815" i="5"/>
  <c r="M2826" i="5"/>
  <c r="M2756" i="5"/>
  <c r="M2827" i="5"/>
  <c r="M2702" i="5"/>
  <c r="M2718" i="5"/>
  <c r="M2703" i="5"/>
  <c r="M2757" i="5"/>
  <c r="M2745" i="5"/>
  <c r="M2732" i="5"/>
  <c r="M2781" i="5"/>
  <c r="M2792" i="5"/>
  <c r="M2769" i="5"/>
  <c r="M2828" i="5"/>
  <c r="M2816" i="5"/>
  <c r="M2804" i="5"/>
  <c r="M2688" i="5"/>
  <c r="M2704" i="5"/>
  <c r="M2719" i="5"/>
  <c r="M2817" i="5"/>
  <c r="M2829" i="5"/>
  <c r="M2689" i="5"/>
  <c r="M2705" i="5"/>
  <c r="M2720" i="5"/>
  <c r="M2733" i="5"/>
  <c r="M2746" i="5"/>
  <c r="M2758" i="5"/>
  <c r="M2770" i="5"/>
  <c r="M2782" i="5"/>
  <c r="M2793" i="5"/>
  <c r="M2805" i="5"/>
  <c r="M2818" i="5"/>
  <c r="M2830" i="5"/>
  <c r="M2706" i="5"/>
  <c r="M2707" i="5"/>
  <c r="M2721" i="5"/>
  <c r="M2734" i="5"/>
  <c r="M2747" i="5"/>
  <c r="M2759" i="5"/>
  <c r="M2771" i="5"/>
  <c r="M2783" i="5"/>
  <c r="M2794" i="5"/>
  <c r="M2806" i="5"/>
  <c r="M2819" i="5"/>
  <c r="M2831" i="5"/>
  <c r="M2832" i="5"/>
  <c r="M2836" i="5"/>
  <c r="M2839" i="5"/>
  <c r="M2843" i="5"/>
  <c r="M2847" i="5"/>
  <c r="M2851" i="5"/>
  <c r="M2837" i="5"/>
  <c r="M2840" i="5"/>
  <c r="M2844" i="5"/>
  <c r="M2848" i="5"/>
  <c r="M2852" i="5"/>
  <c r="M2854" i="5"/>
  <c r="M2857" i="5"/>
  <c r="M2859" i="5"/>
  <c r="M2861" i="5"/>
  <c r="M2863" i="5"/>
  <c r="M2833" i="5"/>
  <c r="M2841" i="5"/>
  <c r="M2845" i="5"/>
  <c r="M2849" i="5"/>
  <c r="M2855" i="5"/>
  <c r="M2865" i="5"/>
  <c r="M2834" i="5"/>
  <c r="M2835" i="5"/>
  <c r="M2838" i="5"/>
  <c r="M2842" i="5"/>
  <c r="M2846" i="5"/>
  <c r="M2850" i="5"/>
  <c r="M2853" i="5"/>
  <c r="M2856" i="5"/>
  <c r="M2858" i="5"/>
  <c r="M2860" i="5"/>
  <c r="M2862" i="5"/>
  <c r="M2864" i="5"/>
  <c r="M2866" i="5"/>
  <c r="M2867" i="5"/>
  <c r="M2876" i="5"/>
  <c r="M2877" i="5"/>
  <c r="M2955" i="5"/>
  <c r="M2903" i="5"/>
  <c r="M2912" i="5"/>
  <c r="M2923" i="5"/>
  <c r="M2932" i="5"/>
  <c r="M2976" i="5"/>
  <c r="M2868" i="5"/>
  <c r="M2869" i="5"/>
  <c r="M2870" i="5"/>
  <c r="M2871" i="5"/>
  <c r="M2872" i="5"/>
  <c r="M2873" i="5"/>
  <c r="M2878" i="5"/>
  <c r="M2879" i="5"/>
  <c r="M2880" i="5"/>
  <c r="M2881" i="5"/>
  <c r="M2952" i="5"/>
  <c r="M2953" i="5"/>
  <c r="M2954" i="5"/>
  <c r="M2882" i="5"/>
  <c r="M2883" i="5"/>
  <c r="M2892" i="5"/>
  <c r="M2893" i="5"/>
  <c r="M2901" i="5"/>
  <c r="M2889" i="5"/>
  <c r="M2902" i="5"/>
  <c r="M2898" i="5"/>
  <c r="M2899" i="5"/>
  <c r="M2904" i="5"/>
  <c r="M2905" i="5"/>
  <c r="M2906" i="5"/>
  <c r="M2913" i="5"/>
  <c r="M2914" i="5"/>
  <c r="M2915" i="5"/>
  <c r="M2916" i="5"/>
  <c r="M2917" i="5"/>
  <c r="M2900" i="5"/>
  <c r="M2924" i="5"/>
  <c r="M2925" i="5"/>
  <c r="M2926" i="5"/>
  <c r="M2927" i="5"/>
  <c r="M2933" i="5"/>
  <c r="M2934" i="5"/>
  <c r="M2935" i="5"/>
  <c r="M2936" i="5"/>
  <c r="M2937" i="5"/>
  <c r="M2890" i="5"/>
  <c r="M2957" i="5"/>
  <c r="M2891" i="5"/>
  <c r="M2958" i="5"/>
  <c r="M2959" i="5"/>
  <c r="M2965" i="5"/>
  <c r="M2966" i="5"/>
  <c r="M2967" i="5"/>
  <c r="M2911" i="5"/>
  <c r="M2968" i="5"/>
  <c r="M2969" i="5"/>
  <c r="M2970" i="5"/>
  <c r="M2971" i="5"/>
  <c r="M2977" i="5"/>
  <c r="M2978" i="5"/>
  <c r="M2979" i="5"/>
  <c r="M2980" i="5"/>
  <c r="M2981" i="5"/>
  <c r="M2982" i="5"/>
  <c r="M2983" i="5"/>
  <c r="M2884" i="5"/>
  <c r="M2885" i="5"/>
  <c r="M2894" i="5"/>
  <c r="M2895" i="5"/>
  <c r="M2907" i="5"/>
  <c r="M2908" i="5"/>
  <c r="M2918" i="5"/>
  <c r="M2928" i="5"/>
  <c r="M2929" i="5"/>
  <c r="M2938" i="5"/>
  <c r="M2939" i="5"/>
  <c r="M2960" i="5"/>
  <c r="M2961" i="5"/>
  <c r="M2972" i="5"/>
  <c r="M2973" i="5"/>
  <c r="M2984" i="5"/>
  <c r="M2985" i="5"/>
  <c r="M2989" i="5"/>
  <c r="M2940" i="5"/>
  <c r="M2941" i="5"/>
  <c r="M2942" i="5"/>
  <c r="M2943" i="5"/>
  <c r="M2944" i="5"/>
  <c r="M2945" i="5"/>
  <c r="M2946" i="5"/>
  <c r="M2947" i="5"/>
  <c r="M2948" i="5"/>
  <c r="M2874" i="5"/>
  <c r="M2922" i="5"/>
  <c r="M2886" i="5"/>
  <c r="M2887" i="5"/>
  <c r="M2888" i="5"/>
  <c r="M2956" i="5"/>
  <c r="M2896" i="5"/>
  <c r="M2897" i="5"/>
  <c r="M2909" i="5"/>
  <c r="M2910" i="5"/>
  <c r="M2919" i="5"/>
  <c r="M2920" i="5"/>
  <c r="M2921" i="5"/>
  <c r="M2930" i="5"/>
  <c r="M2875" i="5"/>
  <c r="M2931" i="5"/>
  <c r="M2949" i="5"/>
  <c r="M2950" i="5"/>
  <c r="M2951" i="5"/>
  <c r="M2962" i="5"/>
  <c r="M2963" i="5"/>
  <c r="M2964" i="5"/>
  <c r="M2974" i="5"/>
  <c r="M2975" i="5"/>
  <c r="M2986" i="5"/>
  <c r="M2987" i="5"/>
  <c r="M2990" i="5"/>
  <c r="M2988" i="5"/>
  <c r="M2991" i="5"/>
  <c r="M2992" i="5"/>
  <c r="M2993" i="5"/>
  <c r="M2994" i="5"/>
  <c r="M2999" i="5"/>
  <c r="M3000" i="5"/>
  <c r="M3001" i="5"/>
  <c r="M3002" i="5"/>
  <c r="M3003" i="5"/>
  <c r="M3004" i="5"/>
  <c r="M3005" i="5"/>
  <c r="M3006" i="5"/>
  <c r="M3019" i="5"/>
  <c r="M3020" i="5"/>
  <c r="M3021" i="5"/>
  <c r="M3022" i="5"/>
  <c r="M3023" i="5"/>
  <c r="M3041" i="5"/>
  <c r="M3042" i="5"/>
  <c r="M3043" i="5"/>
  <c r="M3044" i="5"/>
  <c r="M3045" i="5"/>
  <c r="M3056" i="5"/>
  <c r="M3057" i="5"/>
  <c r="M3058" i="5"/>
  <c r="M3059" i="5"/>
  <c r="M3060" i="5"/>
  <c r="M3070" i="5"/>
  <c r="M3071" i="5"/>
  <c r="M3072" i="5"/>
  <c r="M3073" i="5"/>
  <c r="M3074" i="5"/>
  <c r="M3088" i="5"/>
  <c r="M3089" i="5"/>
  <c r="M3090" i="5"/>
  <c r="M3091" i="5"/>
  <c r="M3092" i="5"/>
  <c r="M3093" i="5"/>
  <c r="M3094" i="5"/>
  <c r="M3095" i="5"/>
  <c r="M3106" i="5"/>
  <c r="M3107" i="5"/>
  <c r="M3108" i="5"/>
  <c r="M3109" i="5"/>
  <c r="M3110" i="5"/>
  <c r="M3121" i="5"/>
  <c r="M3122" i="5"/>
  <c r="M3123" i="5"/>
  <c r="M3124" i="5"/>
  <c r="M3125" i="5"/>
  <c r="M3140" i="5"/>
  <c r="M3141" i="5"/>
  <c r="M3142" i="5"/>
  <c r="M3143" i="5"/>
  <c r="M3144" i="5"/>
  <c r="M3154" i="5"/>
  <c r="M3155" i="5"/>
  <c r="M3156" i="5"/>
  <c r="M3157" i="5"/>
  <c r="M3158" i="5"/>
  <c r="M3167" i="5"/>
  <c r="M3168" i="5"/>
  <c r="M3169" i="5"/>
  <c r="M3170" i="5"/>
  <c r="M3007" i="5"/>
  <c r="M3008" i="5"/>
  <c r="M3009" i="5"/>
  <c r="M3010" i="5"/>
  <c r="M3011" i="5"/>
  <c r="M3012" i="5"/>
  <c r="M3013" i="5"/>
  <c r="M3024" i="5"/>
  <c r="M3025" i="5"/>
  <c r="M3026" i="5"/>
  <c r="M3027" i="5"/>
  <c r="M3028" i="5"/>
  <c r="M3029" i="5"/>
  <c r="M3030" i="5"/>
  <c r="M3031" i="5"/>
  <c r="M3046" i="5"/>
  <c r="M3047" i="5"/>
  <c r="M3048" i="5"/>
  <c r="M3049" i="5"/>
  <c r="M3050" i="5"/>
  <c r="M3061" i="5"/>
  <c r="M3062" i="5"/>
  <c r="M3063" i="5"/>
  <c r="M3064" i="5"/>
  <c r="M3065" i="5"/>
  <c r="M3075" i="5"/>
  <c r="M3076" i="5"/>
  <c r="M3077" i="5"/>
  <c r="M3078" i="5"/>
  <c r="M3079" i="5"/>
  <c r="M3096" i="5"/>
  <c r="M3097" i="5"/>
  <c r="M3098" i="5"/>
  <c r="M3099" i="5"/>
  <c r="M3100" i="5"/>
  <c r="M3111" i="5"/>
  <c r="M3112" i="5"/>
  <c r="M3113" i="5"/>
  <c r="M3114" i="5"/>
  <c r="M3115" i="5"/>
  <c r="M3126" i="5"/>
  <c r="M3127" i="5"/>
  <c r="M3128" i="5"/>
  <c r="M3129" i="5"/>
  <c r="M3130" i="5"/>
  <c r="M3145" i="5"/>
  <c r="M3146" i="5"/>
  <c r="M3147" i="5"/>
  <c r="M3148" i="5"/>
  <c r="M3149" i="5"/>
  <c r="M3159" i="5"/>
  <c r="M3160" i="5"/>
  <c r="M3161" i="5"/>
  <c r="M3162" i="5"/>
  <c r="M3032" i="5"/>
  <c r="M3051" i="5"/>
  <c r="M3014" i="5"/>
  <c r="M3116" i="5"/>
  <c r="M3131" i="5"/>
  <c r="M3101" i="5"/>
  <c r="M2995" i="5"/>
  <c r="M3015" i="5"/>
  <c r="M3033" i="5"/>
  <c r="M3052" i="5"/>
  <c r="M3066" i="5"/>
  <c r="M3080" i="5"/>
  <c r="M3102" i="5"/>
  <c r="M3117" i="5"/>
  <c r="M3132" i="5"/>
  <c r="M3150" i="5"/>
  <c r="M3163" i="5"/>
  <c r="M3171" i="5"/>
  <c r="M2996" i="5"/>
  <c r="M3016" i="5"/>
  <c r="M3034" i="5"/>
  <c r="M3053" i="5"/>
  <c r="M3067" i="5"/>
  <c r="M3081" i="5"/>
  <c r="M3103" i="5"/>
  <c r="M3118" i="5"/>
  <c r="M3133" i="5"/>
  <c r="M3151" i="5"/>
  <c r="M3164" i="5"/>
  <c r="M3172" i="5"/>
  <c r="M2997" i="5"/>
  <c r="M3017" i="5"/>
  <c r="M3035" i="5"/>
  <c r="M3054" i="5"/>
  <c r="M3068" i="5"/>
  <c r="M3082" i="5"/>
  <c r="M3104" i="5"/>
  <c r="M3119" i="5"/>
  <c r="M3134" i="5"/>
  <c r="M3152" i="5"/>
  <c r="M3165" i="5"/>
  <c r="M3173" i="5"/>
  <c r="M3036" i="5"/>
  <c r="M3083" i="5"/>
  <c r="M3135" i="5"/>
  <c r="M3174" i="5"/>
  <c r="M3037" i="5"/>
  <c r="M3084" i="5"/>
  <c r="M3136" i="5"/>
  <c r="M3175" i="5"/>
  <c r="M2998" i="5"/>
  <c r="M3018" i="5"/>
  <c r="M3038" i="5"/>
  <c r="M3055" i="5"/>
  <c r="M3069" i="5"/>
  <c r="M3085" i="5"/>
  <c r="M3105" i="5"/>
  <c r="M3120" i="5"/>
  <c r="M3137" i="5"/>
  <c r="M3153" i="5"/>
  <c r="M3166" i="5"/>
  <c r="M3176" i="5"/>
  <c r="M3039" i="5"/>
  <c r="M3086" i="5"/>
  <c r="M3138" i="5"/>
  <c r="M3177" i="5"/>
  <c r="M3040" i="5"/>
  <c r="M3087" i="5"/>
  <c r="M3139" i="5"/>
  <c r="M3178" i="5"/>
  <c r="M3179" i="5"/>
  <c r="M3180" i="5"/>
  <c r="M3181" i="5"/>
  <c r="M3183" i="5"/>
  <c r="M3182" i="5"/>
  <c r="M3184" i="5"/>
  <c r="M3185" i="5"/>
  <c r="M3186" i="5"/>
  <c r="M3187" i="5"/>
  <c r="M3188" i="5"/>
  <c r="M3229" i="5"/>
  <c r="M3230" i="5"/>
  <c r="M3231" i="5"/>
  <c r="F3332" i="5"/>
  <c r="D3332" i="5"/>
  <c r="B3332" i="5"/>
  <c r="F3331" i="5"/>
  <c r="D3331" i="5"/>
  <c r="B3331" i="5"/>
  <c r="F3324" i="5"/>
  <c r="D3324" i="5"/>
  <c r="B3324" i="5"/>
  <c r="F3313" i="5"/>
  <c r="D3313" i="5"/>
  <c r="B3313" i="5"/>
  <c r="F3328" i="5"/>
  <c r="D3328" i="5"/>
  <c r="B3328" i="5"/>
  <c r="F3320" i="5"/>
  <c r="D3320" i="5"/>
  <c r="B3320" i="5"/>
  <c r="F3325" i="5"/>
  <c r="D3325" i="5"/>
  <c r="B3325" i="5"/>
  <c r="F3319" i="5"/>
  <c r="D3319" i="5"/>
  <c r="B3319" i="5"/>
  <c r="F3318" i="5"/>
  <c r="D3318" i="5"/>
  <c r="B3318" i="5"/>
  <c r="F3323" i="5"/>
  <c r="D3323" i="5"/>
  <c r="B3323" i="5"/>
  <c r="F3317" i="5"/>
  <c r="D3317" i="5"/>
  <c r="B3317" i="5"/>
  <c r="F3316" i="5"/>
  <c r="D3316" i="5"/>
  <c r="B3316" i="5"/>
  <c r="F3322" i="5"/>
  <c r="D3322" i="5"/>
  <c r="B3322" i="5"/>
  <c r="F3321" i="5"/>
  <c r="D3321" i="5"/>
  <c r="B3321" i="5"/>
  <c r="F3315" i="5"/>
  <c r="D3315" i="5"/>
  <c r="B3315" i="5"/>
  <c r="F3327" i="5"/>
  <c r="D3327" i="5"/>
  <c r="B3327" i="5"/>
  <c r="F3314" i="5"/>
  <c r="D3314" i="5"/>
  <c r="B3314" i="5"/>
  <c r="F3326" i="5"/>
  <c r="D3326" i="5"/>
  <c r="B3326" i="5"/>
  <c r="L3312" i="5"/>
  <c r="M3312" i="5" s="1"/>
  <c r="F3312" i="5"/>
  <c r="D3312" i="5"/>
  <c r="B3312" i="5"/>
  <c r="L3311" i="5"/>
  <c r="M3311" i="5" s="1"/>
  <c r="F3311" i="5"/>
  <c r="D3311" i="5"/>
  <c r="B3311" i="5"/>
  <c r="L3310" i="5"/>
  <c r="M3310" i="5" s="1"/>
  <c r="F3310" i="5"/>
  <c r="D3310" i="5"/>
  <c r="B3310" i="5"/>
  <c r="L3309" i="5"/>
  <c r="M3309" i="5" s="1"/>
  <c r="F3309" i="5"/>
  <c r="D3309" i="5"/>
  <c r="B3309" i="5"/>
  <c r="L3308" i="5"/>
  <c r="M3308" i="5" s="1"/>
  <c r="F3308" i="5"/>
  <c r="D3308" i="5"/>
  <c r="B3308" i="5"/>
  <c r="L3307" i="5"/>
  <c r="M3307" i="5" s="1"/>
  <c r="F3307" i="5"/>
  <c r="D3307" i="5"/>
  <c r="B3307" i="5"/>
  <c r="L3306" i="5"/>
  <c r="M3306" i="5" s="1"/>
  <c r="F3306" i="5"/>
  <c r="D3306" i="5"/>
  <c r="B3306" i="5"/>
  <c r="L3305" i="5"/>
  <c r="M3305" i="5" s="1"/>
  <c r="F3305" i="5"/>
  <c r="D3305" i="5"/>
  <c r="B3305" i="5"/>
  <c r="L3304" i="5"/>
  <c r="M3304" i="5" s="1"/>
  <c r="F3304" i="5"/>
  <c r="D3304" i="5"/>
  <c r="B3304" i="5"/>
  <c r="L3303" i="5"/>
  <c r="M3303" i="5" s="1"/>
  <c r="F3303" i="5"/>
  <c r="D3303" i="5"/>
  <c r="B3303" i="5"/>
  <c r="L3302" i="5"/>
  <c r="M3302" i="5" s="1"/>
  <c r="F3302" i="5"/>
  <c r="D3302" i="5"/>
  <c r="B3302" i="5"/>
  <c r="L3301" i="5"/>
  <c r="M3301" i="5" s="1"/>
  <c r="F3301" i="5"/>
  <c r="D3301" i="5"/>
  <c r="B3301" i="5"/>
  <c r="L3300" i="5"/>
  <c r="M3300" i="5" s="1"/>
  <c r="F3300" i="5"/>
  <c r="D3300" i="5"/>
  <c r="B3300" i="5"/>
  <c r="L3299" i="5"/>
  <c r="M3299" i="5" s="1"/>
  <c r="F3299" i="5"/>
  <c r="D3299" i="5"/>
  <c r="B3299" i="5"/>
  <c r="L3298" i="5"/>
  <c r="M3298" i="5" s="1"/>
  <c r="F3298" i="5"/>
  <c r="D3298" i="5"/>
  <c r="B3298" i="5"/>
  <c r="L3297" i="5"/>
  <c r="M3297" i="5" s="1"/>
  <c r="F3297" i="5"/>
  <c r="D3297" i="5"/>
  <c r="B3297" i="5"/>
  <c r="L3296" i="5"/>
  <c r="M3296" i="5" s="1"/>
  <c r="F3296" i="5"/>
  <c r="D3296" i="5"/>
  <c r="B3296" i="5"/>
  <c r="L3295" i="5"/>
  <c r="M3295" i="5" s="1"/>
  <c r="F3295" i="5"/>
  <c r="D3295" i="5"/>
  <c r="B3295" i="5"/>
  <c r="L3294" i="5"/>
  <c r="M3294" i="5" s="1"/>
  <c r="F3294" i="5"/>
  <c r="D3294" i="5"/>
  <c r="B3294" i="5"/>
  <c r="L3293" i="5"/>
  <c r="M3293" i="5" s="1"/>
  <c r="F3293" i="5"/>
  <c r="D3293" i="5"/>
  <c r="B3293" i="5"/>
  <c r="L3292" i="5"/>
  <c r="M3292" i="5" s="1"/>
  <c r="F3292" i="5"/>
  <c r="D3292" i="5"/>
  <c r="B3292" i="5"/>
  <c r="L3291" i="5"/>
  <c r="M3291" i="5" s="1"/>
  <c r="F3291" i="5"/>
  <c r="D3291" i="5"/>
  <c r="B3291" i="5"/>
  <c r="L3290" i="5"/>
  <c r="M3290" i="5" s="1"/>
  <c r="F3290" i="5"/>
  <c r="D3290" i="5"/>
  <c r="B3290" i="5"/>
  <c r="L3289" i="5"/>
  <c r="M3289" i="5" s="1"/>
  <c r="F3289" i="5"/>
  <c r="D3289" i="5"/>
  <c r="B3289" i="5"/>
  <c r="L3288" i="5"/>
  <c r="M3288" i="5" s="1"/>
  <c r="F3288" i="5"/>
  <c r="D3288" i="5"/>
  <c r="B3288" i="5"/>
  <c r="L3287" i="5"/>
  <c r="M3287" i="5" s="1"/>
  <c r="F3287" i="5"/>
  <c r="D3287" i="5"/>
  <c r="B3287" i="5"/>
  <c r="L3286" i="5"/>
  <c r="M3286" i="5" s="1"/>
  <c r="F3286" i="5"/>
  <c r="D3286" i="5"/>
  <c r="B3286" i="5"/>
  <c r="L3285" i="5"/>
  <c r="M3285" i="5" s="1"/>
  <c r="F3285" i="5"/>
  <c r="D3285" i="5"/>
  <c r="B3285" i="5"/>
  <c r="L3284" i="5"/>
  <c r="M3284" i="5" s="1"/>
  <c r="F3284" i="5"/>
  <c r="D3284" i="5"/>
  <c r="B3284" i="5"/>
  <c r="L3283" i="5"/>
  <c r="M3283" i="5" s="1"/>
  <c r="F3283" i="5"/>
  <c r="D3283" i="5"/>
  <c r="B3283" i="5"/>
  <c r="L3282" i="5"/>
  <c r="M3282" i="5" s="1"/>
  <c r="F3282" i="5"/>
  <c r="D3282" i="5"/>
  <c r="B3282" i="5"/>
  <c r="L3281" i="5"/>
  <c r="M3281" i="5" s="1"/>
  <c r="F3281" i="5"/>
  <c r="D3281" i="5"/>
  <c r="B3281" i="5"/>
  <c r="M3280" i="5"/>
  <c r="F3280" i="5"/>
  <c r="D3280" i="5"/>
  <c r="B3280" i="5"/>
  <c r="L3279" i="5"/>
  <c r="M3279" i="5" s="1"/>
  <c r="T3279" i="5" s="1"/>
  <c r="F3279" i="5"/>
  <c r="D3279" i="5"/>
  <c r="B3279" i="5"/>
  <c r="F3244" i="5"/>
  <c r="D3244" i="5"/>
  <c r="B3244" i="5"/>
  <c r="F3243" i="5"/>
  <c r="D3243" i="5"/>
  <c r="B3243" i="5"/>
  <c r="F3242" i="5"/>
  <c r="D3242" i="5"/>
  <c r="B3242" i="5"/>
  <c r="F3241" i="5"/>
  <c r="D3241" i="5"/>
  <c r="B3241" i="5"/>
  <c r="F3240" i="5"/>
  <c r="D3240" i="5"/>
  <c r="B3240" i="5"/>
  <c r="F3239" i="5"/>
  <c r="D3239" i="5"/>
  <c r="B3239" i="5"/>
  <c r="F3238" i="5"/>
  <c r="D3238" i="5"/>
  <c r="B3238" i="5"/>
  <c r="F3237" i="5"/>
  <c r="D3237" i="5"/>
  <c r="B3237" i="5"/>
  <c r="F3236" i="5"/>
  <c r="D3236" i="5"/>
  <c r="B3236" i="5"/>
  <c r="F3235" i="5"/>
  <c r="D3235" i="5"/>
  <c r="B3235" i="5"/>
  <c r="F3234" i="5"/>
  <c r="D3234" i="5"/>
  <c r="B3234" i="5"/>
  <c r="F3233" i="5"/>
  <c r="D3233" i="5"/>
  <c r="B3233" i="5"/>
  <c r="F3232" i="5"/>
  <c r="D3232" i="5"/>
  <c r="B3232" i="5"/>
  <c r="F3231" i="5"/>
  <c r="D3231" i="5"/>
  <c r="B3231" i="5"/>
  <c r="F3230" i="5"/>
  <c r="D3230" i="5"/>
  <c r="B3230" i="5"/>
  <c r="F3229" i="5"/>
  <c r="D3229" i="5"/>
  <c r="B3229" i="5"/>
  <c r="L3213" i="5"/>
  <c r="M3213" i="5" s="1"/>
  <c r="F3213" i="5"/>
  <c r="D3213" i="5"/>
  <c r="B3213" i="5"/>
  <c r="L3212" i="5"/>
  <c r="M3212" i="5" s="1"/>
  <c r="F3212" i="5"/>
  <c r="D3212" i="5"/>
  <c r="B3212" i="5"/>
  <c r="L3211" i="5"/>
  <c r="M3211" i="5" s="1"/>
  <c r="F3211" i="5"/>
  <c r="D3211" i="5"/>
  <c r="B3211" i="5"/>
  <c r="L3210" i="5"/>
  <c r="M3210" i="5" s="1"/>
  <c r="F3210" i="5"/>
  <c r="D3210" i="5"/>
  <c r="B3210" i="5"/>
  <c r="L3209" i="5"/>
  <c r="M3209" i="5" s="1"/>
  <c r="F3209" i="5"/>
  <c r="D3209" i="5"/>
  <c r="B3209" i="5"/>
  <c r="L3208" i="5"/>
  <c r="M3208" i="5" s="1"/>
  <c r="F3208" i="5"/>
  <c r="D3208" i="5"/>
  <c r="B3208" i="5"/>
  <c r="L3207" i="5"/>
  <c r="M3207" i="5" s="1"/>
  <c r="F3207" i="5"/>
  <c r="D3207" i="5"/>
  <c r="B3207" i="5"/>
  <c r="L3206" i="5"/>
  <c r="M3206" i="5" s="1"/>
  <c r="F3206" i="5"/>
  <c r="D3206" i="5"/>
  <c r="B3206" i="5"/>
  <c r="L3205" i="5"/>
  <c r="M3205" i="5" s="1"/>
  <c r="F3205" i="5"/>
  <c r="D3205" i="5"/>
  <c r="B3205" i="5"/>
  <c r="M3200" i="5"/>
  <c r="D3200" i="5"/>
  <c r="B3200" i="5"/>
  <c r="M3198" i="5"/>
  <c r="D3198" i="5"/>
  <c r="B3198" i="5"/>
  <c r="D3197" i="5"/>
  <c r="B3197" i="5"/>
  <c r="F3190" i="5"/>
  <c r="B3190" i="5"/>
  <c r="F3188" i="5"/>
  <c r="B3188" i="5"/>
  <c r="F3187" i="5"/>
  <c r="B3187" i="5"/>
  <c r="F3186" i="5"/>
  <c r="B3186" i="5"/>
  <c r="F3185" i="5"/>
  <c r="B3185" i="5"/>
  <c r="F3184" i="5"/>
  <c r="B3184" i="5"/>
  <c r="F3182" i="5"/>
  <c r="B3182" i="5"/>
  <c r="F3183" i="5"/>
  <c r="B3183" i="5"/>
  <c r="F3181" i="5"/>
  <c r="B3181" i="5"/>
  <c r="F3180" i="5"/>
  <c r="B3180" i="5"/>
  <c r="F3179" i="5"/>
  <c r="D3179" i="5"/>
  <c r="B3179" i="5"/>
  <c r="F3178" i="5"/>
  <c r="B3178" i="5"/>
  <c r="F3139" i="5"/>
  <c r="B3139" i="5"/>
  <c r="F3087" i="5"/>
  <c r="B3087" i="5"/>
  <c r="F3040" i="5"/>
  <c r="B3040" i="5"/>
  <c r="F3177" i="5"/>
  <c r="B3177" i="5"/>
  <c r="F3138" i="5"/>
  <c r="B3138" i="5"/>
  <c r="F3086" i="5"/>
  <c r="B3086" i="5"/>
  <c r="F3039" i="5"/>
  <c r="B3039" i="5"/>
  <c r="F3176" i="5"/>
  <c r="B3176" i="5"/>
  <c r="F3166" i="5"/>
  <c r="B3166" i="5"/>
  <c r="F3153" i="5"/>
  <c r="B3153" i="5"/>
  <c r="F3137" i="5"/>
  <c r="B3137" i="5"/>
  <c r="F3120" i="5"/>
  <c r="B3120" i="5"/>
  <c r="F3105" i="5"/>
  <c r="B3105" i="5"/>
  <c r="F3085" i="5"/>
  <c r="B3085" i="5"/>
  <c r="F3069" i="5"/>
  <c r="B3069" i="5"/>
  <c r="F3055" i="5"/>
  <c r="B3055" i="5"/>
  <c r="F3038" i="5"/>
  <c r="B3038" i="5"/>
  <c r="F3018" i="5"/>
  <c r="B3018" i="5"/>
  <c r="F2998" i="5"/>
  <c r="B2998" i="5"/>
  <c r="F3175" i="5"/>
  <c r="B3175" i="5"/>
  <c r="F3136" i="5"/>
  <c r="B3136" i="5"/>
  <c r="F3084" i="5"/>
  <c r="B3084" i="5"/>
  <c r="F3037" i="5"/>
  <c r="B3037" i="5"/>
  <c r="F3174" i="5"/>
  <c r="B3174" i="5"/>
  <c r="F3135" i="5"/>
  <c r="B3135" i="5"/>
  <c r="F3083" i="5"/>
  <c r="B3083" i="5"/>
  <c r="F3036" i="5"/>
  <c r="B3036" i="5"/>
  <c r="F3173" i="5"/>
  <c r="B3173" i="5"/>
  <c r="F3165" i="5"/>
  <c r="B3165" i="5"/>
  <c r="F3152" i="5"/>
  <c r="B3152" i="5"/>
  <c r="F3134" i="5"/>
  <c r="B3134" i="5"/>
  <c r="F3119" i="5"/>
  <c r="B3119" i="5"/>
  <c r="F3104" i="5"/>
  <c r="B3104" i="5"/>
  <c r="F3082" i="5"/>
  <c r="B3082" i="5"/>
  <c r="F3068" i="5"/>
  <c r="B3068" i="5"/>
  <c r="F3054" i="5"/>
  <c r="B3054" i="5"/>
  <c r="F3035" i="5"/>
  <c r="B3035" i="5"/>
  <c r="F3017" i="5"/>
  <c r="B3017" i="5"/>
  <c r="F2997" i="5"/>
  <c r="B2997" i="5"/>
  <c r="B3172" i="5"/>
  <c r="B3164" i="5"/>
  <c r="B3151" i="5"/>
  <c r="B3133" i="5"/>
  <c r="B3118" i="5"/>
  <c r="B3103" i="5"/>
  <c r="B3081" i="5"/>
  <c r="B3067" i="5"/>
  <c r="B3053" i="5"/>
  <c r="B3034" i="5"/>
  <c r="B3016" i="5"/>
  <c r="B2996" i="5"/>
  <c r="B3171" i="5"/>
  <c r="B3163" i="5"/>
  <c r="B3150" i="5"/>
  <c r="B3132" i="5"/>
  <c r="B3117" i="5"/>
  <c r="B3102" i="5"/>
  <c r="B3080" i="5"/>
  <c r="B3066" i="5"/>
  <c r="B3052" i="5"/>
  <c r="B3033" i="5"/>
  <c r="B3015" i="5"/>
  <c r="B2995" i="5"/>
  <c r="F3101" i="5"/>
  <c r="B3101" i="5"/>
  <c r="F3131" i="5"/>
  <c r="B3131" i="5"/>
  <c r="F3116" i="5"/>
  <c r="B3116" i="5"/>
  <c r="F3014" i="5"/>
  <c r="B3014" i="5"/>
  <c r="F3051" i="5"/>
  <c r="B3051" i="5"/>
  <c r="F3032" i="5"/>
  <c r="B3032" i="5"/>
  <c r="F3162" i="5"/>
  <c r="B3162" i="5"/>
  <c r="F3161" i="5"/>
  <c r="B3161" i="5"/>
  <c r="F3160" i="5"/>
  <c r="B3160" i="5"/>
  <c r="F3159" i="5"/>
  <c r="B3159" i="5"/>
  <c r="F3149" i="5"/>
  <c r="B3149" i="5"/>
  <c r="F3148" i="5"/>
  <c r="B3148" i="5"/>
  <c r="F3147" i="5"/>
  <c r="B3147" i="5"/>
  <c r="F3146" i="5"/>
  <c r="B3146" i="5"/>
  <c r="F3145" i="5"/>
  <c r="B3145" i="5"/>
  <c r="F3130" i="5"/>
  <c r="B3130" i="5"/>
  <c r="F3129" i="5"/>
  <c r="B3129" i="5"/>
  <c r="F3128" i="5"/>
  <c r="B3128" i="5"/>
  <c r="F3127" i="5"/>
  <c r="B3127" i="5"/>
  <c r="F3126" i="5"/>
  <c r="B3126" i="5"/>
  <c r="F3115" i="5"/>
  <c r="B3115" i="5"/>
  <c r="F3114" i="5"/>
  <c r="B3114" i="5"/>
  <c r="F3113" i="5"/>
  <c r="B3113" i="5"/>
  <c r="F3112" i="5"/>
  <c r="B3112" i="5"/>
  <c r="F3111" i="5"/>
  <c r="B3111" i="5"/>
  <c r="F3100" i="5"/>
  <c r="B3100" i="5"/>
  <c r="F3099" i="5"/>
  <c r="B3099" i="5"/>
  <c r="F3098" i="5"/>
  <c r="B3098" i="5"/>
  <c r="F3097" i="5"/>
  <c r="B3097" i="5"/>
  <c r="F3096" i="5"/>
  <c r="B3096" i="5"/>
  <c r="F3079" i="5"/>
  <c r="B3079" i="5"/>
  <c r="F3078" i="5"/>
  <c r="B3078" i="5"/>
  <c r="F3077" i="5"/>
  <c r="B3077" i="5"/>
  <c r="F3076" i="5"/>
  <c r="B3076" i="5"/>
  <c r="F3075" i="5"/>
  <c r="B3075" i="5"/>
  <c r="F3065" i="5"/>
  <c r="B3065" i="5"/>
  <c r="F3064" i="5"/>
  <c r="B3064" i="5"/>
  <c r="F3063" i="5"/>
  <c r="B3063" i="5"/>
  <c r="F3062" i="5"/>
  <c r="B3062" i="5"/>
  <c r="F3061" i="5"/>
  <c r="B3061" i="5"/>
  <c r="F3050" i="5"/>
  <c r="B3050" i="5"/>
  <c r="F3049" i="5"/>
  <c r="B3049" i="5"/>
  <c r="F3048" i="5"/>
  <c r="B3048" i="5"/>
  <c r="F3047" i="5"/>
  <c r="B3047" i="5"/>
  <c r="F3046" i="5"/>
  <c r="B3046" i="5"/>
  <c r="F3031" i="5"/>
  <c r="B3031" i="5"/>
  <c r="F3030" i="5"/>
  <c r="B3030" i="5"/>
  <c r="F3029" i="5"/>
  <c r="B3029" i="5"/>
  <c r="F3028" i="5"/>
  <c r="B3028" i="5"/>
  <c r="F3027" i="5"/>
  <c r="B3027" i="5"/>
  <c r="F3026" i="5"/>
  <c r="B3026" i="5"/>
  <c r="F3025" i="5"/>
  <c r="B3025" i="5"/>
  <c r="F3024" i="5"/>
  <c r="B3024" i="5"/>
  <c r="F3013" i="5"/>
  <c r="B3013" i="5"/>
  <c r="F3012" i="5"/>
  <c r="B3012" i="5"/>
  <c r="F3011" i="5"/>
  <c r="B3011" i="5"/>
  <c r="F3010" i="5"/>
  <c r="B3010" i="5"/>
  <c r="F3009" i="5"/>
  <c r="B3009" i="5"/>
  <c r="F3008" i="5"/>
  <c r="B3008" i="5"/>
  <c r="F3007" i="5"/>
  <c r="B3007" i="5"/>
  <c r="F3170" i="5"/>
  <c r="B3170" i="5"/>
  <c r="F3169" i="5"/>
  <c r="B3169" i="5"/>
  <c r="F3168" i="5"/>
  <c r="B3168" i="5"/>
  <c r="F3167" i="5"/>
  <c r="B3167" i="5"/>
  <c r="F3158" i="5"/>
  <c r="B3158" i="5"/>
  <c r="F3157" i="5"/>
  <c r="B3157" i="5"/>
  <c r="F3156" i="5"/>
  <c r="B3156" i="5"/>
  <c r="F3155" i="5"/>
  <c r="B3155" i="5"/>
  <c r="F3154" i="5"/>
  <c r="B3154" i="5"/>
  <c r="F3144" i="5"/>
  <c r="B3144" i="5"/>
  <c r="F3143" i="5"/>
  <c r="B3143" i="5"/>
  <c r="F3142" i="5"/>
  <c r="B3142" i="5"/>
  <c r="F3141" i="5"/>
  <c r="B3141" i="5"/>
  <c r="F3140" i="5"/>
  <c r="B3140" i="5"/>
  <c r="F3125" i="5"/>
  <c r="B3125" i="5"/>
  <c r="F3124" i="5"/>
  <c r="B3124" i="5"/>
  <c r="F3123" i="5"/>
  <c r="B3123" i="5"/>
  <c r="F3122" i="5"/>
  <c r="B3122" i="5"/>
  <c r="F3121" i="5"/>
  <c r="B3121" i="5"/>
  <c r="F3110" i="5"/>
  <c r="B3110" i="5"/>
  <c r="F3109" i="5"/>
  <c r="B3109" i="5"/>
  <c r="F3108" i="5"/>
  <c r="B3108" i="5"/>
  <c r="F3107" i="5"/>
  <c r="B3107" i="5"/>
  <c r="F3106" i="5"/>
  <c r="B3106" i="5"/>
  <c r="F3095" i="5"/>
  <c r="B3095" i="5"/>
  <c r="F3094" i="5"/>
  <c r="B3094" i="5"/>
  <c r="F3093" i="5"/>
  <c r="B3093" i="5"/>
  <c r="F3092" i="5"/>
  <c r="B3092" i="5"/>
  <c r="F3091" i="5"/>
  <c r="B3091" i="5"/>
  <c r="F3090" i="5"/>
  <c r="B3090" i="5"/>
  <c r="F3089" i="5"/>
  <c r="B3089" i="5"/>
  <c r="F3088" i="5"/>
  <c r="B3088" i="5"/>
  <c r="F3074" i="5"/>
  <c r="B3074" i="5"/>
  <c r="F3073" i="5"/>
  <c r="B3073" i="5"/>
  <c r="F3072" i="5"/>
  <c r="B3072" i="5"/>
  <c r="F3071" i="5"/>
  <c r="B3071" i="5"/>
  <c r="F3070" i="5"/>
  <c r="B3070" i="5"/>
  <c r="F3060" i="5"/>
  <c r="B3060" i="5"/>
  <c r="F3059" i="5"/>
  <c r="B3059" i="5"/>
  <c r="F3058" i="5"/>
  <c r="B3058" i="5"/>
  <c r="F3057" i="5"/>
  <c r="B3057" i="5"/>
  <c r="F3056" i="5"/>
  <c r="B3056" i="5"/>
  <c r="F3045" i="5"/>
  <c r="B3045" i="5"/>
  <c r="F3044" i="5"/>
  <c r="B3044" i="5"/>
  <c r="F3043" i="5"/>
  <c r="B3043" i="5"/>
  <c r="F3042" i="5"/>
  <c r="B3042" i="5"/>
  <c r="F3041" i="5"/>
  <c r="B3041" i="5"/>
  <c r="F3023" i="5"/>
  <c r="B3023" i="5"/>
  <c r="F3022" i="5"/>
  <c r="B3022" i="5"/>
  <c r="F3021" i="5"/>
  <c r="B3021" i="5"/>
  <c r="F3020" i="5"/>
  <c r="B3020" i="5"/>
  <c r="F3019" i="5"/>
  <c r="B3019" i="5"/>
  <c r="F3006" i="5"/>
  <c r="B3006" i="5"/>
  <c r="F3005" i="5"/>
  <c r="B3005" i="5"/>
  <c r="F3004" i="5"/>
  <c r="B3004" i="5"/>
  <c r="F3003" i="5"/>
  <c r="B3003" i="5"/>
  <c r="F3002" i="5"/>
  <c r="B3002" i="5"/>
  <c r="F3001" i="5"/>
  <c r="B3001" i="5"/>
  <c r="F3000" i="5"/>
  <c r="B3000" i="5"/>
  <c r="F2999" i="5"/>
  <c r="B2999" i="5"/>
  <c r="F2994" i="5"/>
  <c r="B2994" i="5"/>
  <c r="F2993" i="5"/>
  <c r="B2993" i="5"/>
  <c r="F2992" i="5"/>
  <c r="B2992" i="5"/>
  <c r="F2991" i="5"/>
  <c r="B2991" i="5"/>
  <c r="F2988" i="5"/>
  <c r="B2988" i="5"/>
  <c r="F2990" i="5"/>
  <c r="D2990" i="5"/>
  <c r="B2990" i="5"/>
  <c r="B2987" i="5"/>
  <c r="B2986" i="5"/>
  <c r="F2975" i="5"/>
  <c r="B2975" i="5"/>
  <c r="B2974" i="5"/>
  <c r="F2964" i="5"/>
  <c r="B2964" i="5"/>
  <c r="B2963" i="5"/>
  <c r="B2962" i="5"/>
  <c r="F2951" i="5"/>
  <c r="B2951" i="5"/>
  <c r="B2950" i="5"/>
  <c r="B2949" i="5"/>
  <c r="F2931" i="5"/>
  <c r="B2931" i="5"/>
  <c r="B2875" i="5"/>
  <c r="B2930" i="5"/>
  <c r="F2921" i="5"/>
  <c r="B2921" i="5"/>
  <c r="B2920" i="5"/>
  <c r="B2919" i="5"/>
  <c r="F2910" i="5"/>
  <c r="B2910" i="5"/>
  <c r="B2909" i="5"/>
  <c r="F2897" i="5"/>
  <c r="B2897" i="5"/>
  <c r="B2896" i="5"/>
  <c r="B2956" i="5"/>
  <c r="F2888" i="5"/>
  <c r="B2888" i="5"/>
  <c r="B2887" i="5"/>
  <c r="B2886" i="5"/>
  <c r="B2922" i="5"/>
  <c r="B2874" i="5"/>
  <c r="F2948" i="5"/>
  <c r="B2948" i="5"/>
  <c r="F2947" i="5"/>
  <c r="B2947" i="5"/>
  <c r="F2946" i="5"/>
  <c r="B2946" i="5"/>
  <c r="F2945" i="5"/>
  <c r="B2945" i="5"/>
  <c r="F2944" i="5"/>
  <c r="B2944" i="5"/>
  <c r="F2943" i="5"/>
  <c r="B2943" i="5"/>
  <c r="F2942" i="5"/>
  <c r="B2942" i="5"/>
  <c r="F2941" i="5"/>
  <c r="B2941" i="5"/>
  <c r="F2940" i="5"/>
  <c r="B2940" i="5"/>
  <c r="F2989" i="5"/>
  <c r="B2989" i="5"/>
  <c r="F2985" i="5"/>
  <c r="B2985" i="5"/>
  <c r="F2984" i="5"/>
  <c r="B2984" i="5"/>
  <c r="F2973" i="5"/>
  <c r="B2973" i="5"/>
  <c r="F2972" i="5"/>
  <c r="B2972" i="5"/>
  <c r="F2961" i="5"/>
  <c r="B2961" i="5"/>
  <c r="F2960" i="5"/>
  <c r="B2960" i="5"/>
  <c r="F2939" i="5"/>
  <c r="B2939" i="5"/>
  <c r="F2938" i="5"/>
  <c r="B2938" i="5"/>
  <c r="F2929" i="5"/>
  <c r="B2929" i="5"/>
  <c r="F2928" i="5"/>
  <c r="B2928" i="5"/>
  <c r="F2918" i="5"/>
  <c r="B2918" i="5"/>
  <c r="F2908" i="5"/>
  <c r="B2908" i="5"/>
  <c r="F2907" i="5"/>
  <c r="B2907" i="5"/>
  <c r="F2895" i="5"/>
  <c r="B2895" i="5"/>
  <c r="F2894" i="5"/>
  <c r="B2894" i="5"/>
  <c r="F2885" i="5"/>
  <c r="B2885" i="5"/>
  <c r="F2884" i="5"/>
  <c r="B2884" i="5"/>
  <c r="F2983" i="5"/>
  <c r="B2983" i="5"/>
  <c r="F2982" i="5"/>
  <c r="B2982" i="5"/>
  <c r="F2981" i="5"/>
  <c r="B2981" i="5"/>
  <c r="F2980" i="5"/>
  <c r="B2980" i="5"/>
  <c r="F2979" i="5"/>
  <c r="B2979" i="5"/>
  <c r="F2978" i="5"/>
  <c r="B2978" i="5"/>
  <c r="F2977" i="5"/>
  <c r="B2977" i="5"/>
  <c r="F2971" i="5"/>
  <c r="B2971" i="5"/>
  <c r="F2970" i="5"/>
  <c r="B2970" i="5"/>
  <c r="F2969" i="5"/>
  <c r="B2969" i="5"/>
  <c r="F2968" i="5"/>
  <c r="B2968" i="5"/>
  <c r="F2911" i="5"/>
  <c r="B2911" i="5"/>
  <c r="F2967" i="5"/>
  <c r="B2967" i="5"/>
  <c r="F2966" i="5"/>
  <c r="B2966" i="5"/>
  <c r="F2965" i="5"/>
  <c r="B2965" i="5"/>
  <c r="F2959" i="5"/>
  <c r="B2959" i="5"/>
  <c r="F2958" i="5"/>
  <c r="B2958" i="5"/>
  <c r="F2891" i="5"/>
  <c r="B2891" i="5"/>
  <c r="F2957" i="5"/>
  <c r="B2957" i="5"/>
  <c r="F2890" i="5"/>
  <c r="B2890" i="5"/>
  <c r="F2937" i="5"/>
  <c r="B2937" i="5"/>
  <c r="F2936" i="5"/>
  <c r="B2936" i="5"/>
  <c r="F2935" i="5"/>
  <c r="B2935" i="5"/>
  <c r="F2934" i="5"/>
  <c r="B2934" i="5"/>
  <c r="F2933" i="5"/>
  <c r="B2933" i="5"/>
  <c r="F2927" i="5"/>
  <c r="B2927" i="5"/>
  <c r="F2926" i="5"/>
  <c r="B2926" i="5"/>
  <c r="F2925" i="5"/>
  <c r="B2925" i="5"/>
  <c r="F2924" i="5"/>
  <c r="B2924" i="5"/>
  <c r="F2900" i="5"/>
  <c r="B2900" i="5"/>
  <c r="F2917" i="5"/>
  <c r="B2917" i="5"/>
  <c r="F2916" i="5"/>
  <c r="B2916" i="5"/>
  <c r="F2915" i="5"/>
  <c r="B2915" i="5"/>
  <c r="F2914" i="5"/>
  <c r="B2914" i="5"/>
  <c r="F2913" i="5"/>
  <c r="B2913" i="5"/>
  <c r="F2906" i="5"/>
  <c r="B2906" i="5"/>
  <c r="F2905" i="5"/>
  <c r="B2905" i="5"/>
  <c r="F2904" i="5"/>
  <c r="B2904" i="5"/>
  <c r="F2899" i="5"/>
  <c r="B2899" i="5"/>
  <c r="F2898" i="5"/>
  <c r="B2898" i="5"/>
  <c r="F2902" i="5"/>
  <c r="B2902" i="5"/>
  <c r="F2889" i="5"/>
  <c r="B2889" i="5"/>
  <c r="F2901" i="5"/>
  <c r="B2901" i="5"/>
  <c r="F2893" i="5"/>
  <c r="B2893" i="5"/>
  <c r="F2892" i="5"/>
  <c r="B2892" i="5"/>
  <c r="F2883" i="5"/>
  <c r="B2883" i="5"/>
  <c r="F2882" i="5"/>
  <c r="B2882" i="5"/>
  <c r="F2954" i="5"/>
  <c r="B2954" i="5"/>
  <c r="F2953" i="5"/>
  <c r="B2953" i="5"/>
  <c r="F2952" i="5"/>
  <c r="B2952" i="5"/>
  <c r="F2881" i="5"/>
  <c r="B2881" i="5"/>
  <c r="F2880" i="5"/>
  <c r="B2880" i="5"/>
  <c r="F2879" i="5"/>
  <c r="B2879" i="5"/>
  <c r="F2878" i="5"/>
  <c r="B2878" i="5"/>
  <c r="F2873" i="5"/>
  <c r="B2873" i="5"/>
  <c r="F2872" i="5"/>
  <c r="B2872" i="5"/>
  <c r="F2871" i="5"/>
  <c r="B2871" i="5"/>
  <c r="F2870" i="5"/>
  <c r="B2870" i="5"/>
  <c r="F2869" i="5"/>
  <c r="B2869" i="5"/>
  <c r="F2868" i="5"/>
  <c r="B2868" i="5"/>
  <c r="F2976" i="5"/>
  <c r="B2976" i="5"/>
  <c r="F2932" i="5"/>
  <c r="B2932" i="5"/>
  <c r="F2923" i="5"/>
  <c r="B2923" i="5"/>
  <c r="F2912" i="5"/>
  <c r="B2912" i="5"/>
  <c r="F2903" i="5"/>
  <c r="B2903" i="5"/>
  <c r="F2955" i="5"/>
  <c r="B2955" i="5"/>
  <c r="F2877" i="5"/>
  <c r="B2877" i="5"/>
  <c r="F2876" i="5"/>
  <c r="B2876" i="5"/>
  <c r="F2867" i="5"/>
  <c r="B2867" i="5"/>
  <c r="F2866" i="5"/>
  <c r="B2866" i="5"/>
  <c r="F2864" i="5"/>
  <c r="B2864" i="5"/>
  <c r="F2862" i="5"/>
  <c r="B2862" i="5"/>
  <c r="F2860" i="5"/>
  <c r="B2860" i="5"/>
  <c r="F2858" i="5"/>
  <c r="B2858" i="5"/>
  <c r="F2856" i="5"/>
  <c r="B2856" i="5"/>
  <c r="F2853" i="5"/>
  <c r="B2853" i="5"/>
  <c r="F2850" i="5"/>
  <c r="B2850" i="5"/>
  <c r="F2846" i="5"/>
  <c r="B2846" i="5"/>
  <c r="F2842" i="5"/>
  <c r="B2842" i="5"/>
  <c r="F2838" i="5"/>
  <c r="B2838" i="5"/>
  <c r="F2835" i="5"/>
  <c r="B2835" i="5"/>
  <c r="F2834" i="5"/>
  <c r="B2834" i="5"/>
  <c r="F2865" i="5"/>
  <c r="B2865" i="5"/>
  <c r="F2855" i="5"/>
  <c r="B2855" i="5"/>
  <c r="F2849" i="5"/>
  <c r="B2849" i="5"/>
  <c r="B2845" i="5"/>
  <c r="B2841" i="5"/>
  <c r="B2833" i="5"/>
  <c r="F2863" i="5"/>
  <c r="B2863" i="5"/>
  <c r="F2861" i="5"/>
  <c r="B2861" i="5"/>
  <c r="F2859" i="5"/>
  <c r="B2859" i="5"/>
  <c r="F2857" i="5"/>
  <c r="B2857" i="5"/>
  <c r="F2854" i="5"/>
  <c r="B2854" i="5"/>
  <c r="F2852" i="5"/>
  <c r="B2852" i="5"/>
  <c r="F2848" i="5"/>
  <c r="B2848" i="5"/>
  <c r="F2844" i="5"/>
  <c r="B2844" i="5"/>
  <c r="F2840" i="5"/>
  <c r="B2840" i="5"/>
  <c r="F2837" i="5"/>
  <c r="B2837" i="5"/>
  <c r="F2851" i="5"/>
  <c r="B2851" i="5"/>
  <c r="F2847" i="5"/>
  <c r="B2847" i="5"/>
  <c r="F2843" i="5"/>
  <c r="B2843" i="5"/>
  <c r="F2839" i="5"/>
  <c r="B2839" i="5"/>
  <c r="F2836" i="5"/>
  <c r="B2836" i="5"/>
  <c r="F2832" i="5"/>
  <c r="B2832" i="5"/>
  <c r="F2831" i="5"/>
  <c r="D2831" i="5"/>
  <c r="B2831" i="5"/>
  <c r="F2819" i="5"/>
  <c r="D2819" i="5"/>
  <c r="B2819" i="5"/>
  <c r="F2806" i="5"/>
  <c r="D2806" i="5"/>
  <c r="B2806" i="5"/>
  <c r="F2794" i="5"/>
  <c r="D2794" i="5"/>
  <c r="B2794" i="5"/>
  <c r="F2783" i="5"/>
  <c r="D2783" i="5"/>
  <c r="B2783" i="5"/>
  <c r="F2771" i="5"/>
  <c r="D2771" i="5"/>
  <c r="B2771" i="5"/>
  <c r="F2759" i="5"/>
  <c r="D2759" i="5"/>
  <c r="B2759" i="5"/>
  <c r="F2747" i="5"/>
  <c r="D2747" i="5"/>
  <c r="B2747" i="5"/>
  <c r="F2734" i="5"/>
  <c r="D2734" i="5"/>
  <c r="B2734" i="5"/>
  <c r="F2721" i="5"/>
  <c r="D2721" i="5"/>
  <c r="B2721" i="5"/>
  <c r="F2707" i="5"/>
  <c r="D2707" i="5"/>
  <c r="B2707" i="5"/>
  <c r="F2706" i="5"/>
  <c r="D2706" i="5"/>
  <c r="B2706" i="5"/>
  <c r="F2830" i="5"/>
  <c r="B2830" i="5"/>
  <c r="F2818" i="5"/>
  <c r="B2818" i="5"/>
  <c r="F2805" i="5"/>
  <c r="B2805" i="5"/>
  <c r="F2793" i="5"/>
  <c r="B2793" i="5"/>
  <c r="F2782" i="5"/>
  <c r="B2782" i="5"/>
  <c r="F2770" i="5"/>
  <c r="B2770" i="5"/>
  <c r="F2758" i="5"/>
  <c r="B2758" i="5"/>
  <c r="F2746" i="5"/>
  <c r="B2746" i="5"/>
  <c r="F2733" i="5"/>
  <c r="B2733" i="5"/>
  <c r="F2720" i="5"/>
  <c r="B2720" i="5"/>
  <c r="F2705" i="5"/>
  <c r="B2705" i="5"/>
  <c r="F2689" i="5"/>
  <c r="B2689" i="5"/>
  <c r="F2829" i="5"/>
  <c r="B2829" i="5"/>
  <c r="F2817" i="5"/>
  <c r="B2817" i="5"/>
  <c r="F2719" i="5"/>
  <c r="B2719" i="5"/>
  <c r="F2704" i="5"/>
  <c r="B2704" i="5"/>
  <c r="F2688" i="5"/>
  <c r="B2688" i="5"/>
  <c r="F2804" i="5"/>
  <c r="B2804" i="5"/>
  <c r="F2816" i="5"/>
  <c r="B2816" i="5"/>
  <c r="F2828" i="5"/>
  <c r="B2828" i="5"/>
  <c r="F2769" i="5"/>
  <c r="B2769" i="5"/>
  <c r="F2792" i="5"/>
  <c r="B2792" i="5"/>
  <c r="F2781" i="5"/>
  <c r="B2781" i="5"/>
  <c r="F2732" i="5"/>
  <c r="B2732" i="5"/>
  <c r="F2745" i="5"/>
  <c r="B2745" i="5"/>
  <c r="F2757" i="5"/>
  <c r="B2757" i="5"/>
  <c r="F2703" i="5"/>
  <c r="B2703" i="5"/>
  <c r="F2718" i="5"/>
  <c r="B2718" i="5"/>
  <c r="F2702" i="5"/>
  <c r="B2702" i="5"/>
  <c r="F2827" i="5"/>
  <c r="B2827" i="5"/>
  <c r="F2756" i="5"/>
  <c r="D2756" i="5"/>
  <c r="B2756" i="5"/>
  <c r="F2826" i="5"/>
  <c r="B2826" i="5"/>
  <c r="F2815" i="5"/>
  <c r="B2815" i="5"/>
  <c r="F2814" i="5"/>
  <c r="B2814" i="5"/>
  <c r="F2803" i="5"/>
  <c r="B2803" i="5"/>
  <c r="F2802" i="5"/>
  <c r="B2802" i="5"/>
  <c r="F2791" i="5"/>
  <c r="B2791" i="5"/>
  <c r="F2790" i="5"/>
  <c r="B2790" i="5"/>
  <c r="F2780" i="5"/>
  <c r="B2780" i="5"/>
  <c r="F2779" i="5"/>
  <c r="B2779" i="5"/>
  <c r="F2768" i="5"/>
  <c r="B2768" i="5"/>
  <c r="F2767" i="5"/>
  <c r="B2767" i="5"/>
  <c r="F2755" i="5"/>
  <c r="B2755" i="5"/>
  <c r="F2754" i="5"/>
  <c r="B2754" i="5"/>
  <c r="F2744" i="5"/>
  <c r="B2744" i="5"/>
  <c r="F2743" i="5"/>
  <c r="B2743" i="5"/>
  <c r="F2731" i="5"/>
  <c r="B2731" i="5"/>
  <c r="F2730" i="5"/>
  <c r="B2730" i="5"/>
  <c r="F2717" i="5"/>
  <c r="B2717" i="5"/>
  <c r="F2716" i="5"/>
  <c r="B2716" i="5"/>
  <c r="F2701" i="5"/>
  <c r="B2701" i="5"/>
  <c r="F2700" i="5"/>
  <c r="B2700" i="5"/>
  <c r="F2687" i="5"/>
  <c r="B2687" i="5"/>
  <c r="F2686" i="5"/>
  <c r="B2686" i="5"/>
  <c r="B2825" i="5"/>
  <c r="B2813" i="5"/>
  <c r="B2812" i="5"/>
  <c r="B2801" i="5"/>
  <c r="B2800" i="5"/>
  <c r="B2789" i="5"/>
  <c r="B2778" i="5"/>
  <c r="B2777" i="5"/>
  <c r="B2766" i="5"/>
  <c r="B2765" i="5"/>
  <c r="B2753" i="5"/>
  <c r="B2742" i="5"/>
  <c r="B2741" i="5"/>
  <c r="B2729" i="5"/>
  <c r="B2728" i="5"/>
  <c r="B2715" i="5"/>
  <c r="B2699" i="5"/>
  <c r="B2698" i="5"/>
  <c r="B2685" i="5"/>
  <c r="B2684" i="5"/>
  <c r="B2740" i="5"/>
  <c r="B2727" i="5"/>
  <c r="B2714" i="5"/>
  <c r="B2697" i="5"/>
  <c r="B2696" i="5"/>
  <c r="F2824" i="5"/>
  <c r="B2824" i="5"/>
  <c r="F2823" i="5"/>
  <c r="B2823" i="5"/>
  <c r="F2822" i="5"/>
  <c r="B2822" i="5"/>
  <c r="F2821" i="5"/>
  <c r="B2821" i="5"/>
  <c r="F2820" i="5"/>
  <c r="B2820" i="5"/>
  <c r="F2811" i="5"/>
  <c r="B2811" i="5"/>
  <c r="F2810" i="5"/>
  <c r="B2810" i="5"/>
  <c r="F2809" i="5"/>
  <c r="B2809" i="5"/>
  <c r="F2808" i="5"/>
  <c r="B2808" i="5"/>
  <c r="F2807" i="5"/>
  <c r="B2807" i="5"/>
  <c r="F2799" i="5"/>
  <c r="B2799" i="5"/>
  <c r="F2798" i="5"/>
  <c r="B2798" i="5"/>
  <c r="F2797" i="5"/>
  <c r="B2797" i="5"/>
  <c r="F2796" i="5"/>
  <c r="B2796" i="5"/>
  <c r="F2795" i="5"/>
  <c r="B2795" i="5"/>
  <c r="F2788" i="5"/>
  <c r="B2788" i="5"/>
  <c r="F2787" i="5"/>
  <c r="B2787" i="5"/>
  <c r="F2786" i="5"/>
  <c r="B2786" i="5"/>
  <c r="F2785" i="5"/>
  <c r="B2785" i="5"/>
  <c r="F2784" i="5"/>
  <c r="B2784" i="5"/>
  <c r="F2776" i="5"/>
  <c r="B2776" i="5"/>
  <c r="F2775" i="5"/>
  <c r="B2775" i="5"/>
  <c r="F2774" i="5"/>
  <c r="B2774" i="5"/>
  <c r="F2773" i="5"/>
  <c r="B2773" i="5"/>
  <c r="F2772" i="5"/>
  <c r="B2772" i="5"/>
  <c r="F2764" i="5"/>
  <c r="B2764" i="5"/>
  <c r="F2763" i="5"/>
  <c r="B2763" i="5"/>
  <c r="F2762" i="5"/>
  <c r="B2762" i="5"/>
  <c r="F2761" i="5"/>
  <c r="B2761" i="5"/>
  <c r="F2760" i="5"/>
  <c r="B2760" i="5"/>
  <c r="F2752" i="5"/>
  <c r="B2752" i="5"/>
  <c r="F2751" i="5"/>
  <c r="B2751" i="5"/>
  <c r="F2750" i="5"/>
  <c r="B2750" i="5"/>
  <c r="F2749" i="5"/>
  <c r="B2749" i="5"/>
  <c r="F2748" i="5"/>
  <c r="B2748" i="5"/>
  <c r="F2739" i="5"/>
  <c r="B2739" i="5"/>
  <c r="F2738" i="5"/>
  <c r="B2738" i="5"/>
  <c r="F2737" i="5"/>
  <c r="B2737" i="5"/>
  <c r="F2736" i="5"/>
  <c r="B2736" i="5"/>
  <c r="F2735" i="5"/>
  <c r="B2735" i="5"/>
  <c r="F2726" i="5"/>
  <c r="B2726" i="5"/>
  <c r="F2725" i="5"/>
  <c r="B2725" i="5"/>
  <c r="F2724" i="5"/>
  <c r="B2724" i="5"/>
  <c r="F2723" i="5"/>
  <c r="B2723" i="5"/>
  <c r="F2722" i="5"/>
  <c r="B2722" i="5"/>
  <c r="F2713" i="5"/>
  <c r="B2713" i="5"/>
  <c r="F2712" i="5"/>
  <c r="B2712" i="5"/>
  <c r="F2711" i="5"/>
  <c r="B2711" i="5"/>
  <c r="F2710" i="5"/>
  <c r="B2710" i="5"/>
  <c r="F2709" i="5"/>
  <c r="B2709" i="5"/>
  <c r="F2708" i="5"/>
  <c r="B2708" i="5"/>
  <c r="F2695" i="5"/>
  <c r="B2695" i="5"/>
  <c r="F2694" i="5"/>
  <c r="B2694" i="5"/>
  <c r="F2693" i="5"/>
  <c r="B2693" i="5"/>
  <c r="F2692" i="5"/>
  <c r="B2692" i="5"/>
  <c r="F2691" i="5"/>
  <c r="B2691" i="5"/>
  <c r="F2690" i="5"/>
  <c r="B2690" i="5"/>
  <c r="F2683" i="5"/>
  <c r="B2683" i="5"/>
  <c r="F2682" i="5"/>
  <c r="B2682" i="5"/>
  <c r="F2681" i="5"/>
  <c r="B2681" i="5"/>
  <c r="F2678" i="5"/>
  <c r="B2678" i="5"/>
  <c r="F2677" i="5"/>
  <c r="B2677" i="5"/>
  <c r="F2676" i="5"/>
  <c r="B2676" i="5"/>
  <c r="F2666" i="5"/>
  <c r="B2666" i="5"/>
  <c r="F2665" i="5"/>
  <c r="B2665" i="5"/>
  <c r="F2664" i="5"/>
  <c r="B2664" i="5"/>
  <c r="F2663" i="5"/>
  <c r="B2663" i="5"/>
  <c r="F2654" i="5"/>
  <c r="B2654" i="5"/>
  <c r="F2653" i="5"/>
  <c r="B2653" i="5"/>
  <c r="F2652" i="5"/>
  <c r="B2652" i="5"/>
  <c r="F2651" i="5"/>
  <c r="B2651" i="5"/>
  <c r="F2649" i="5"/>
  <c r="B2649" i="5"/>
  <c r="F2648" i="5"/>
  <c r="B2648" i="5"/>
  <c r="F2647" i="5"/>
  <c r="B2647" i="5"/>
  <c r="F2646" i="5"/>
  <c r="B2646" i="5"/>
  <c r="F2629" i="5"/>
  <c r="B2629" i="5"/>
  <c r="F2628" i="5"/>
  <c r="B2628" i="5"/>
  <c r="F2627" i="5"/>
  <c r="B2627" i="5"/>
  <c r="F2624" i="5"/>
  <c r="B2624" i="5"/>
  <c r="F2623" i="5"/>
  <c r="B2623" i="5"/>
  <c r="F2622" i="5"/>
  <c r="B2622" i="5"/>
  <c r="F2615" i="5"/>
  <c r="B2615" i="5"/>
  <c r="F2614" i="5"/>
  <c r="B2614" i="5"/>
  <c r="F2613" i="5"/>
  <c r="B2613" i="5"/>
  <c r="F2602" i="5"/>
  <c r="B2602" i="5"/>
  <c r="F2601" i="5"/>
  <c r="B2601" i="5"/>
  <c r="F2600" i="5"/>
  <c r="B2600" i="5"/>
  <c r="F2596" i="5"/>
  <c r="B2596" i="5"/>
  <c r="F2595" i="5"/>
  <c r="B2595" i="5"/>
  <c r="F2594" i="5"/>
  <c r="B2594" i="5"/>
  <c r="F2675" i="5"/>
  <c r="B2675" i="5"/>
  <c r="F2674" i="5"/>
  <c r="B2674" i="5"/>
  <c r="F2673" i="5"/>
  <c r="B2673" i="5"/>
  <c r="F2672" i="5"/>
  <c r="B2672" i="5"/>
  <c r="F2671" i="5"/>
  <c r="B2671" i="5"/>
  <c r="F2670" i="5"/>
  <c r="B2670" i="5"/>
  <c r="F2669" i="5"/>
  <c r="B2669" i="5"/>
  <c r="F2668" i="5"/>
  <c r="B2668" i="5"/>
  <c r="F2667" i="5"/>
  <c r="B2667" i="5"/>
  <c r="F2662" i="5"/>
  <c r="B2662" i="5"/>
  <c r="F2661" i="5"/>
  <c r="B2661" i="5"/>
  <c r="F2660" i="5"/>
  <c r="B2660" i="5"/>
  <c r="F2659" i="5"/>
  <c r="B2659" i="5"/>
  <c r="F2658" i="5"/>
  <c r="B2658" i="5"/>
  <c r="F2657" i="5"/>
  <c r="B2657" i="5"/>
  <c r="F2656" i="5"/>
  <c r="B2656" i="5"/>
  <c r="F2645" i="5"/>
  <c r="B2645" i="5"/>
  <c r="F2644" i="5"/>
  <c r="B2644" i="5"/>
  <c r="F2643" i="5"/>
  <c r="B2643" i="5"/>
  <c r="F2642" i="5"/>
  <c r="B2642" i="5"/>
  <c r="F2641" i="5"/>
  <c r="B2641" i="5"/>
  <c r="F2639" i="5"/>
  <c r="B2639" i="5"/>
  <c r="F2638" i="5"/>
  <c r="B2638" i="5"/>
  <c r="F2637" i="5"/>
  <c r="B2637" i="5"/>
  <c r="F2636" i="5"/>
  <c r="B2636" i="5"/>
  <c r="F2635" i="5"/>
  <c r="B2635" i="5"/>
  <c r="F2634" i="5"/>
  <c r="B2634" i="5"/>
  <c r="F2633" i="5"/>
  <c r="B2633" i="5"/>
  <c r="F2632" i="5"/>
  <c r="B2632" i="5"/>
  <c r="F2631" i="5"/>
  <c r="B2631" i="5"/>
  <c r="F2630" i="5"/>
  <c r="B2630" i="5"/>
  <c r="F2621" i="5"/>
  <c r="B2621" i="5"/>
  <c r="F2620" i="5"/>
  <c r="B2620" i="5"/>
  <c r="F2619" i="5"/>
  <c r="B2619" i="5"/>
  <c r="F2618" i="5"/>
  <c r="B2618" i="5"/>
  <c r="F2617" i="5"/>
  <c r="B2617" i="5"/>
  <c r="F2616" i="5"/>
  <c r="B2616" i="5"/>
  <c r="F2612" i="5"/>
  <c r="B2612" i="5"/>
  <c r="F2611" i="5"/>
  <c r="B2611" i="5"/>
  <c r="F2610" i="5"/>
  <c r="B2610" i="5"/>
  <c r="F2609" i="5"/>
  <c r="B2609" i="5"/>
  <c r="F2608" i="5"/>
  <c r="B2608" i="5"/>
  <c r="F2607" i="5"/>
  <c r="B2607" i="5"/>
  <c r="F2606" i="5"/>
  <c r="B2606" i="5"/>
  <c r="F2605" i="5"/>
  <c r="B2605" i="5"/>
  <c r="F2604" i="5"/>
  <c r="B2604" i="5"/>
  <c r="F2599" i="5"/>
  <c r="B2599" i="5"/>
  <c r="F2598" i="5"/>
  <c r="B2598" i="5"/>
  <c r="F2593" i="5"/>
  <c r="B2593" i="5"/>
  <c r="F2592" i="5"/>
  <c r="B2592" i="5"/>
  <c r="F2591" i="5"/>
  <c r="B2591" i="5"/>
  <c r="F2590" i="5"/>
  <c r="B2590" i="5"/>
  <c r="F2588" i="5"/>
  <c r="B2588" i="5"/>
  <c r="F2587" i="5"/>
  <c r="B2587" i="5"/>
  <c r="F2586" i="5"/>
  <c r="B2586" i="5"/>
  <c r="F2585" i="5"/>
  <c r="B2585" i="5"/>
  <c r="F2584" i="5"/>
  <c r="B2584" i="5"/>
  <c r="F2583" i="5"/>
  <c r="B2583" i="5"/>
  <c r="F2582" i="5"/>
  <c r="B2582" i="5"/>
  <c r="F2581" i="5"/>
  <c r="B2581" i="5"/>
  <c r="F2580" i="5"/>
  <c r="B2580" i="5"/>
  <c r="B2680" i="5"/>
  <c r="B2655" i="5"/>
  <c r="B2640" i="5"/>
  <c r="B2626" i="5"/>
  <c r="B2603" i="5"/>
  <c r="B2589" i="5"/>
  <c r="B2679" i="5"/>
  <c r="B2650" i="5"/>
  <c r="B2625" i="5"/>
  <c r="B2597" i="5"/>
  <c r="F2579" i="5"/>
  <c r="D2579" i="5"/>
  <c r="B2579" i="5"/>
  <c r="F2575" i="5"/>
  <c r="D2575" i="5"/>
  <c r="B2575" i="5"/>
  <c r="F2571" i="5"/>
  <c r="D2571" i="5"/>
  <c r="B2571" i="5"/>
  <c r="F2567" i="5"/>
  <c r="D2567" i="5"/>
  <c r="B2567" i="5"/>
  <c r="F2562" i="5"/>
  <c r="D2562" i="5"/>
  <c r="B2562" i="5"/>
  <c r="F2558" i="5"/>
  <c r="D2558" i="5"/>
  <c r="B2558" i="5"/>
  <c r="F2554" i="5"/>
  <c r="D2554" i="5"/>
  <c r="B2554" i="5"/>
  <c r="F2550" i="5"/>
  <c r="D2550" i="5"/>
  <c r="B2550" i="5"/>
  <c r="F2546" i="5"/>
  <c r="D2546" i="5"/>
  <c r="B2546" i="5"/>
  <c r="F2542" i="5"/>
  <c r="D2542" i="5"/>
  <c r="B2542" i="5"/>
  <c r="F2578" i="5"/>
  <c r="B2578" i="5"/>
  <c r="F2574" i="5"/>
  <c r="B2574" i="5"/>
  <c r="F2570" i="5"/>
  <c r="B2570" i="5"/>
  <c r="F2566" i="5"/>
  <c r="B2566" i="5"/>
  <c r="F2565" i="5"/>
  <c r="B2565" i="5"/>
  <c r="F2561" i="5"/>
  <c r="B2561" i="5"/>
  <c r="F2557" i="5"/>
  <c r="B2557" i="5"/>
  <c r="F2553" i="5"/>
  <c r="B2553" i="5"/>
  <c r="F2549" i="5"/>
  <c r="B2549" i="5"/>
  <c r="F2545" i="5"/>
  <c r="B2545" i="5"/>
  <c r="F2577" i="5"/>
  <c r="B2577" i="5"/>
  <c r="F2573" i="5"/>
  <c r="B2573" i="5"/>
  <c r="F2569" i="5"/>
  <c r="B2569" i="5"/>
  <c r="F2564" i="5"/>
  <c r="B2564" i="5"/>
  <c r="F2560" i="5"/>
  <c r="B2560" i="5"/>
  <c r="F2556" i="5"/>
  <c r="B2556" i="5"/>
  <c r="F2552" i="5"/>
  <c r="B2552" i="5"/>
  <c r="F2548" i="5"/>
  <c r="B2548" i="5"/>
  <c r="F2544" i="5"/>
  <c r="B2544" i="5"/>
  <c r="F2541" i="5"/>
  <c r="B2541" i="5"/>
  <c r="F2539" i="5"/>
  <c r="B2539" i="5"/>
  <c r="B2576" i="5"/>
  <c r="B2572" i="5"/>
  <c r="B2568" i="5"/>
  <c r="B2563" i="5"/>
  <c r="B2559" i="5"/>
  <c r="B2555" i="5"/>
  <c r="B2551" i="5"/>
  <c r="B2547" i="5"/>
  <c r="B2543" i="5"/>
  <c r="B2540" i="5"/>
  <c r="B2538" i="5"/>
  <c r="F2518" i="5"/>
  <c r="D2518" i="5"/>
  <c r="B2518" i="5"/>
  <c r="F2530" i="5"/>
  <c r="D2530" i="5"/>
  <c r="B2530" i="5"/>
  <c r="F2517" i="5"/>
  <c r="D2517" i="5"/>
  <c r="B2517" i="5"/>
  <c r="F2513" i="5"/>
  <c r="D2513" i="5"/>
  <c r="B2513" i="5"/>
  <c r="F2529" i="5"/>
  <c r="D2529" i="5"/>
  <c r="B2529" i="5"/>
  <c r="F2512" i="5"/>
  <c r="D2512" i="5"/>
  <c r="B2512" i="5"/>
  <c r="F2525" i="5"/>
  <c r="D2525" i="5"/>
  <c r="B2525" i="5"/>
  <c r="F2523" i="5"/>
  <c r="D2523" i="5"/>
  <c r="B2523" i="5"/>
  <c r="F2516" i="5"/>
  <c r="D2516" i="5"/>
  <c r="B2516" i="5"/>
  <c r="F2515" i="5"/>
  <c r="D2515" i="5"/>
  <c r="B2515" i="5"/>
  <c r="F2511" i="5"/>
  <c r="D2511" i="5"/>
  <c r="B2511" i="5"/>
  <c r="F2522" i="5"/>
  <c r="D2522" i="5"/>
  <c r="B2522" i="5"/>
  <c r="B2531" i="5"/>
  <c r="B2528" i="5"/>
  <c r="B2524" i="5"/>
  <c r="B2521" i="5"/>
  <c r="B2514" i="5"/>
  <c r="B2510" i="5"/>
  <c r="F2537" i="5"/>
  <c r="B2537" i="5"/>
  <c r="F2536" i="5"/>
  <c r="B2536" i="5"/>
  <c r="F2535" i="5"/>
  <c r="B2535" i="5"/>
  <c r="F2534" i="5"/>
  <c r="B2534" i="5"/>
  <c r="F2533" i="5"/>
  <c r="B2533" i="5"/>
  <c r="F2532" i="5"/>
  <c r="B2532" i="5"/>
  <c r="F2527" i="5"/>
  <c r="B2527" i="5"/>
  <c r="F2526" i="5"/>
  <c r="B2526" i="5"/>
  <c r="F2520" i="5"/>
  <c r="B2520" i="5"/>
  <c r="F2519" i="5"/>
  <c r="B2519" i="5"/>
  <c r="F2509" i="5"/>
  <c r="B2509" i="5"/>
  <c r="F2508" i="5"/>
  <c r="B2508" i="5"/>
  <c r="F2497" i="5"/>
  <c r="D2497" i="5"/>
  <c r="B2497" i="5"/>
  <c r="F2491" i="5"/>
  <c r="D2491" i="5"/>
  <c r="B2491" i="5"/>
  <c r="F2487" i="5"/>
  <c r="D2487" i="5"/>
  <c r="B2487" i="5"/>
  <c r="F2502" i="5"/>
  <c r="B2502" i="5"/>
  <c r="F2496" i="5"/>
  <c r="B2496" i="5"/>
  <c r="F2495" i="5"/>
  <c r="B2495" i="5"/>
  <c r="F2490" i="5"/>
  <c r="B2490" i="5"/>
  <c r="F2486" i="5"/>
  <c r="B2486" i="5"/>
  <c r="F2483" i="5"/>
  <c r="B2483" i="5"/>
  <c r="F2505" i="5"/>
  <c r="B2505" i="5"/>
  <c r="F2489" i="5"/>
  <c r="B2489" i="5"/>
  <c r="F2478" i="5"/>
  <c r="B2478" i="5"/>
  <c r="F2501" i="5"/>
  <c r="B2501" i="5"/>
  <c r="F2500" i="5"/>
  <c r="B2500" i="5"/>
  <c r="F2494" i="5"/>
  <c r="B2494" i="5"/>
  <c r="F2485" i="5"/>
  <c r="B2485" i="5"/>
  <c r="F2482" i="5"/>
  <c r="B2482" i="5"/>
  <c r="J2507" i="5"/>
  <c r="M2507" i="5" s="1"/>
  <c r="B2507" i="5"/>
  <c r="B2506" i="5"/>
  <c r="B2504" i="5"/>
  <c r="B2503" i="5"/>
  <c r="B2499" i="5"/>
  <c r="B2498" i="5"/>
  <c r="B2493" i="5"/>
  <c r="B2492" i="5"/>
  <c r="B2488" i="5"/>
  <c r="B2484" i="5"/>
  <c r="B2481" i="5"/>
  <c r="B2480" i="5"/>
  <c r="B2479" i="5"/>
  <c r="F2468" i="5"/>
  <c r="B2468" i="5"/>
  <c r="F2464" i="5"/>
  <c r="B2464" i="5"/>
  <c r="F2457" i="5"/>
  <c r="B2457" i="5"/>
  <c r="F2474" i="5"/>
  <c r="D2474" i="5"/>
  <c r="B2474" i="5"/>
  <c r="F2473" i="5"/>
  <c r="D2473" i="5"/>
  <c r="B2473" i="5"/>
  <c r="F2463" i="5"/>
  <c r="D2463" i="5"/>
  <c r="B2463" i="5"/>
  <c r="F2462" i="5"/>
  <c r="D2462" i="5"/>
  <c r="B2462" i="5"/>
  <c r="F2455" i="5"/>
  <c r="D2455" i="5"/>
  <c r="B2455" i="5"/>
  <c r="F2454" i="5"/>
  <c r="D2454" i="5"/>
  <c r="B2454" i="5"/>
  <c r="B2477" i="5"/>
  <c r="B2472" i="5"/>
  <c r="B2471" i="5"/>
  <c r="B2466" i="5"/>
  <c r="B2461" i="5"/>
  <c r="B2460" i="5"/>
  <c r="B2448" i="5"/>
  <c r="B2453" i="5"/>
  <c r="B2452" i="5"/>
  <c r="F2476" i="5"/>
  <c r="B2476" i="5"/>
  <c r="F2475" i="5"/>
  <c r="B2475" i="5"/>
  <c r="F2467" i="5"/>
  <c r="B2467" i="5"/>
  <c r="F2465" i="5"/>
  <c r="B2465" i="5"/>
  <c r="F2456" i="5"/>
  <c r="B2456" i="5"/>
  <c r="F2451" i="5"/>
  <c r="B2451" i="5"/>
  <c r="F2470" i="5"/>
  <c r="B2470" i="5"/>
  <c r="F2469" i="5"/>
  <c r="B2469" i="5"/>
  <c r="F2459" i="5"/>
  <c r="B2459" i="5"/>
  <c r="F2458" i="5"/>
  <c r="B2458" i="5"/>
  <c r="F2450" i="5"/>
  <c r="B2450" i="5"/>
  <c r="F2449" i="5"/>
  <c r="B2449" i="5"/>
  <c r="B2442" i="5"/>
  <c r="F2447" i="5"/>
  <c r="D2447" i="5"/>
  <c r="B2447" i="5"/>
  <c r="B2426" i="5"/>
  <c r="B2425" i="5"/>
  <c r="B2418" i="5"/>
  <c r="B2417" i="5"/>
  <c r="B2410" i="5"/>
  <c r="B2403" i="5"/>
  <c r="B2394" i="5"/>
  <c r="B2393" i="5"/>
  <c r="F2441" i="5"/>
  <c r="B2441" i="5"/>
  <c r="F2434" i="5"/>
  <c r="B2434" i="5"/>
  <c r="F2424" i="5"/>
  <c r="B2424" i="5"/>
  <c r="F2409" i="5"/>
  <c r="B2409" i="5"/>
  <c r="F2408" i="5"/>
  <c r="B2408" i="5"/>
  <c r="F2402" i="5"/>
  <c r="B2402" i="5"/>
  <c r="F2401" i="5"/>
  <c r="B2401" i="5"/>
  <c r="F2446" i="5"/>
  <c r="B2446" i="5"/>
  <c r="F2440" i="5"/>
  <c r="B2440" i="5"/>
  <c r="F2445" i="5"/>
  <c r="B2445" i="5"/>
  <c r="F2433" i="5"/>
  <c r="B2433" i="5"/>
  <c r="F2444" i="5"/>
  <c r="B2444" i="5"/>
  <c r="F2423" i="5"/>
  <c r="B2423" i="5"/>
  <c r="F2443" i="5"/>
  <c r="B2443" i="5"/>
  <c r="F2416" i="5"/>
  <c r="B2416" i="5"/>
  <c r="F2439" i="5"/>
  <c r="B2439" i="5"/>
  <c r="F2438" i="5"/>
  <c r="B2438" i="5"/>
  <c r="F2432" i="5"/>
  <c r="B2432" i="5"/>
  <c r="F2431" i="5"/>
  <c r="B2431" i="5"/>
  <c r="F2430" i="5"/>
  <c r="B2430" i="5"/>
  <c r="F2422" i="5"/>
  <c r="B2422" i="5"/>
  <c r="F2421" i="5"/>
  <c r="B2421" i="5"/>
  <c r="F2415" i="5"/>
  <c r="B2415" i="5"/>
  <c r="F2414" i="5"/>
  <c r="B2414" i="5"/>
  <c r="F2407" i="5"/>
  <c r="B2407" i="5"/>
  <c r="F2406" i="5"/>
  <c r="B2406" i="5"/>
  <c r="F2400" i="5"/>
  <c r="B2400" i="5"/>
  <c r="F2399" i="5"/>
  <c r="B2399" i="5"/>
  <c r="F2398" i="5"/>
  <c r="B2398" i="5"/>
  <c r="F2392" i="5"/>
  <c r="B2392" i="5"/>
  <c r="F2391" i="5"/>
  <c r="B2391" i="5"/>
  <c r="F2437" i="5"/>
  <c r="D2437" i="5"/>
  <c r="B2437" i="5"/>
  <c r="F2436" i="5"/>
  <c r="D2436" i="5"/>
  <c r="B2436" i="5"/>
  <c r="F2429" i="5"/>
  <c r="D2429" i="5"/>
  <c r="B2429" i="5"/>
  <c r="F2428" i="5"/>
  <c r="D2428" i="5"/>
  <c r="B2428" i="5"/>
  <c r="F2420" i="5"/>
  <c r="D2420" i="5"/>
  <c r="B2420" i="5"/>
  <c r="F2413" i="5"/>
  <c r="D2413" i="5"/>
  <c r="B2413" i="5"/>
  <c r="F2412" i="5"/>
  <c r="D2412" i="5"/>
  <c r="B2412" i="5"/>
  <c r="F2405" i="5"/>
  <c r="D2405" i="5"/>
  <c r="B2405" i="5"/>
  <c r="F2397" i="5"/>
  <c r="D2397" i="5"/>
  <c r="B2397" i="5"/>
  <c r="F2396" i="5"/>
  <c r="D2396" i="5"/>
  <c r="B2396" i="5"/>
  <c r="F2390" i="5"/>
  <c r="D2390" i="5"/>
  <c r="B2390" i="5"/>
  <c r="F2435" i="5"/>
  <c r="D2435" i="5"/>
  <c r="B2435" i="5"/>
  <c r="F2427" i="5"/>
  <c r="D2427" i="5"/>
  <c r="B2427" i="5"/>
  <c r="F2419" i="5"/>
  <c r="D2419" i="5"/>
  <c r="B2419" i="5"/>
  <c r="F2411" i="5"/>
  <c r="D2411" i="5"/>
  <c r="B2411" i="5"/>
  <c r="F2404" i="5"/>
  <c r="D2404" i="5"/>
  <c r="B2404" i="5"/>
  <c r="F2395" i="5"/>
  <c r="D2395" i="5"/>
  <c r="B2395" i="5"/>
  <c r="F2389" i="5"/>
  <c r="D2389" i="5"/>
  <c r="B2389" i="5"/>
  <c r="B2364" i="5"/>
  <c r="F2363" i="5"/>
  <c r="D2363" i="5"/>
  <c r="B2363" i="5"/>
  <c r="F2361" i="5"/>
  <c r="B2361" i="5"/>
  <c r="F2360" i="5"/>
  <c r="B2360" i="5"/>
  <c r="F2362" i="5"/>
  <c r="B2362" i="5"/>
  <c r="F2359" i="5"/>
  <c r="B2359" i="5"/>
  <c r="F2358" i="5"/>
  <c r="B2358" i="5"/>
  <c r="F2357" i="5"/>
  <c r="B2357" i="5"/>
  <c r="F2353" i="5"/>
  <c r="B2353" i="5"/>
  <c r="F2348" i="5"/>
  <c r="B2348" i="5"/>
  <c r="F2343" i="5"/>
  <c r="B2343" i="5"/>
  <c r="F2336" i="5"/>
  <c r="B2336" i="5"/>
  <c r="F2332" i="5"/>
  <c r="B2332" i="5"/>
  <c r="F2328" i="5"/>
  <c r="B2328" i="5"/>
  <c r="F2323" i="5"/>
  <c r="B2323" i="5"/>
  <c r="F2318" i="5"/>
  <c r="B2318" i="5"/>
  <c r="F2327" i="5"/>
  <c r="B2327" i="5"/>
  <c r="F2322" i="5"/>
  <c r="B2322" i="5"/>
  <c r="F2321" i="5"/>
  <c r="B2321" i="5"/>
  <c r="F2326" i="5"/>
  <c r="B2326" i="5"/>
  <c r="F2352" i="5"/>
  <c r="B2352" i="5"/>
  <c r="F2335" i="5"/>
  <c r="B2335" i="5"/>
  <c r="F2342" i="5"/>
  <c r="B2342" i="5"/>
  <c r="F2351" i="5"/>
  <c r="B2351" i="5"/>
  <c r="F2325" i="5"/>
  <c r="B2325" i="5"/>
  <c r="F2347" i="5"/>
  <c r="B2347" i="5"/>
  <c r="B2350" i="5"/>
  <c r="B2356" i="5"/>
  <c r="B2331" i="5"/>
  <c r="B2320" i="5"/>
  <c r="B2334" i="5"/>
  <c r="B2346" i="5"/>
  <c r="B2317" i="5"/>
  <c r="B2341" i="5"/>
  <c r="B2340" i="5"/>
  <c r="B2316" i="5"/>
  <c r="B2345" i="5"/>
  <c r="B2355" i="5"/>
  <c r="F2344" i="5"/>
  <c r="B2344" i="5"/>
  <c r="F2315" i="5"/>
  <c r="B2315" i="5"/>
  <c r="F2319" i="5"/>
  <c r="B2319" i="5"/>
  <c r="F2354" i="5"/>
  <c r="B2354" i="5"/>
  <c r="F2324" i="5"/>
  <c r="B2324" i="5"/>
  <c r="F2333" i="5"/>
  <c r="B2333" i="5"/>
  <c r="F2330" i="5"/>
  <c r="B2330" i="5"/>
  <c r="F2339" i="5"/>
  <c r="B2339" i="5"/>
  <c r="F2349" i="5"/>
  <c r="B2349" i="5"/>
  <c r="F2338" i="5"/>
  <c r="B2338" i="5"/>
  <c r="F2337" i="5"/>
  <c r="B2337" i="5"/>
  <c r="F2329" i="5"/>
  <c r="B2329" i="5"/>
  <c r="B2306" i="5"/>
  <c r="B2301" i="5"/>
  <c r="B2299" i="5"/>
  <c r="B2296" i="5"/>
  <c r="B2292" i="5"/>
  <c r="F2310" i="5"/>
  <c r="B2310" i="5"/>
  <c r="F2305" i="5"/>
  <c r="B2305" i="5"/>
  <c r="F2300" i="5"/>
  <c r="B2300" i="5"/>
  <c r="F2298" i="5"/>
  <c r="B2298" i="5"/>
  <c r="F2289" i="5"/>
  <c r="B2289" i="5"/>
  <c r="F2288" i="5"/>
  <c r="B2288" i="5"/>
  <c r="F2313" i="5"/>
  <c r="B2313" i="5"/>
  <c r="F2312" i="5"/>
  <c r="B2312" i="5"/>
  <c r="F2309" i="5"/>
  <c r="B2309" i="5"/>
  <c r="F2311" i="5"/>
  <c r="B2311" i="5"/>
  <c r="F2308" i="5"/>
  <c r="B2308" i="5"/>
  <c r="F2307" i="5"/>
  <c r="B2307" i="5"/>
  <c r="F2304" i="5"/>
  <c r="B2304" i="5"/>
  <c r="F2303" i="5"/>
  <c r="B2303" i="5"/>
  <c r="F2302" i="5"/>
  <c r="B2302" i="5"/>
  <c r="F2287" i="5"/>
  <c r="B2287" i="5"/>
  <c r="F2286" i="5"/>
  <c r="B2286" i="5"/>
  <c r="F2285" i="5"/>
  <c r="B2285" i="5"/>
  <c r="F2297" i="5"/>
  <c r="B2297" i="5"/>
  <c r="F2291" i="5"/>
  <c r="B2291" i="5"/>
  <c r="F2290" i="5"/>
  <c r="B2290" i="5"/>
  <c r="F2295" i="5"/>
  <c r="B2295" i="5"/>
  <c r="F2294" i="5"/>
  <c r="B2294" i="5"/>
  <c r="F2293" i="5"/>
  <c r="B2293" i="5"/>
  <c r="F2314" i="5"/>
  <c r="D2314" i="5"/>
  <c r="B2314" i="5"/>
  <c r="F2284" i="5"/>
  <c r="D2284" i="5"/>
  <c r="B2284" i="5"/>
  <c r="F2283" i="5"/>
  <c r="B2283" i="5"/>
  <c r="F2282" i="5"/>
  <c r="B2282" i="5"/>
  <c r="F2281" i="5"/>
  <c r="D2281" i="5"/>
  <c r="B2281" i="5"/>
  <c r="B2280" i="5"/>
  <c r="F2279" i="5"/>
  <c r="B2279" i="5"/>
  <c r="F2278" i="5"/>
  <c r="D2278" i="5"/>
  <c r="B2278" i="5"/>
  <c r="F2277" i="5"/>
  <c r="B2277" i="5"/>
  <c r="F2276" i="5"/>
  <c r="D2276" i="5"/>
  <c r="B2276" i="5"/>
  <c r="F2275" i="5"/>
  <c r="B2275" i="5"/>
  <c r="B2274" i="5"/>
  <c r="F2273" i="5"/>
  <c r="D2273" i="5"/>
  <c r="B2273" i="5"/>
  <c r="B2272" i="5"/>
  <c r="F2271" i="5"/>
  <c r="D2271" i="5"/>
  <c r="B2271" i="5"/>
  <c r="F2270" i="5"/>
  <c r="B2270" i="5"/>
  <c r="F2269" i="5"/>
  <c r="D2269" i="5"/>
  <c r="B2269" i="5"/>
  <c r="F2268" i="5"/>
  <c r="D2268" i="5"/>
  <c r="B2268" i="5"/>
  <c r="F2267" i="5"/>
  <c r="B2267" i="5"/>
  <c r="F2266" i="5"/>
  <c r="B2266" i="5"/>
  <c r="F2265" i="5"/>
  <c r="B2265" i="5"/>
  <c r="F2264" i="5"/>
  <c r="B2264" i="5"/>
  <c r="F2263" i="5"/>
  <c r="B2263" i="5"/>
  <c r="B2262" i="5"/>
  <c r="F2261" i="5"/>
  <c r="B2261" i="5"/>
  <c r="F2260" i="5"/>
  <c r="B2260" i="5"/>
  <c r="F2259" i="5"/>
  <c r="B2259" i="5"/>
  <c r="F2258" i="5"/>
  <c r="B2258" i="5"/>
  <c r="F2257" i="5"/>
  <c r="B2257" i="5"/>
  <c r="F2256" i="5"/>
  <c r="D2256" i="5"/>
  <c r="B2256" i="5"/>
  <c r="B2255" i="5"/>
  <c r="F2254" i="5"/>
  <c r="B2254" i="5"/>
  <c r="F2253" i="5"/>
  <c r="D2253" i="5"/>
  <c r="B2253" i="5"/>
  <c r="B2252" i="5"/>
  <c r="F2251" i="5"/>
  <c r="B2251" i="5"/>
  <c r="F2250" i="5"/>
  <c r="B2250" i="5"/>
  <c r="F2249" i="5"/>
  <c r="B2249" i="5"/>
  <c r="J2248" i="5"/>
  <c r="M2248" i="5" s="1"/>
  <c r="F2248" i="5"/>
  <c r="B2248" i="5"/>
  <c r="F2247" i="5"/>
  <c r="B2247" i="5"/>
  <c r="F2246" i="5"/>
  <c r="D2246" i="5"/>
  <c r="B2246" i="5"/>
  <c r="B2245" i="5"/>
  <c r="F2244" i="5"/>
  <c r="B2244" i="5"/>
  <c r="F2243" i="5"/>
  <c r="B2243" i="5"/>
  <c r="F2242" i="5"/>
  <c r="B2242" i="5"/>
  <c r="F2241" i="5"/>
  <c r="B2241" i="5"/>
  <c r="F2240" i="5"/>
  <c r="B2240" i="5"/>
  <c r="F2239" i="5"/>
  <c r="B2239" i="5"/>
  <c r="F2238" i="5"/>
  <c r="B2238" i="5"/>
  <c r="F2237" i="5"/>
  <c r="B2237" i="5"/>
  <c r="F2236" i="5"/>
  <c r="B2236" i="5"/>
  <c r="F2235" i="5"/>
  <c r="B2235" i="5"/>
  <c r="F2234" i="5"/>
  <c r="B2234" i="5"/>
  <c r="F2233" i="5"/>
  <c r="D2233" i="5"/>
  <c r="B2233" i="5"/>
  <c r="B2232" i="5"/>
  <c r="F2231" i="5"/>
  <c r="B2231" i="5"/>
  <c r="F2230" i="5"/>
  <c r="B2230" i="5"/>
  <c r="F2229" i="5"/>
  <c r="B2229" i="5"/>
  <c r="F2228" i="5"/>
  <c r="B2228" i="5"/>
  <c r="F2227" i="5"/>
  <c r="B2227" i="5"/>
  <c r="F2226" i="5"/>
  <c r="D2226" i="5"/>
  <c r="B2226" i="5"/>
  <c r="B2225" i="5"/>
  <c r="B2224" i="5"/>
  <c r="F2223" i="5"/>
  <c r="D2223" i="5"/>
  <c r="B2223" i="5"/>
  <c r="F2222" i="5"/>
  <c r="B2222" i="5"/>
  <c r="F2221" i="5"/>
  <c r="B2221" i="5"/>
  <c r="F2220" i="5"/>
  <c r="B2220" i="5"/>
  <c r="F2219" i="5"/>
  <c r="B2219" i="5"/>
  <c r="F2218" i="5"/>
  <c r="B2218" i="5"/>
  <c r="F2217" i="5"/>
  <c r="B2217" i="5"/>
  <c r="F2216" i="5"/>
  <c r="D2216" i="5"/>
  <c r="B2216" i="5"/>
  <c r="B2215" i="5"/>
  <c r="B2214" i="5"/>
  <c r="F2213" i="5"/>
  <c r="D2213" i="5"/>
  <c r="B2213" i="5"/>
  <c r="B2212" i="5"/>
  <c r="F2211" i="5"/>
  <c r="D2211" i="5"/>
  <c r="B2211" i="5"/>
  <c r="B2210" i="5"/>
  <c r="F2209" i="5"/>
  <c r="B2209" i="5"/>
  <c r="F2208" i="5"/>
  <c r="B2208" i="5"/>
  <c r="F2207" i="5"/>
  <c r="B2207" i="5"/>
  <c r="F2206" i="5"/>
  <c r="B2206" i="5"/>
  <c r="F2205" i="5"/>
  <c r="B2205" i="5"/>
  <c r="F2204" i="5"/>
  <c r="B2204" i="5"/>
  <c r="F2203" i="5"/>
  <c r="B2203" i="5"/>
  <c r="F2202" i="5"/>
  <c r="D2202" i="5"/>
  <c r="B2202" i="5"/>
  <c r="B2201" i="5"/>
  <c r="F2200" i="5"/>
  <c r="D2200" i="5"/>
  <c r="B2200" i="5"/>
  <c r="B2199" i="5"/>
  <c r="F2198" i="5"/>
  <c r="B2198" i="5"/>
  <c r="F2197" i="5"/>
  <c r="B2197" i="5"/>
  <c r="F2196" i="5"/>
  <c r="B2196" i="5"/>
  <c r="F2195" i="5"/>
  <c r="B2195" i="5"/>
  <c r="F2194" i="5"/>
  <c r="B2194" i="5"/>
  <c r="F2193" i="5"/>
  <c r="D2193" i="5"/>
  <c r="B2193" i="5"/>
  <c r="B2192" i="5"/>
  <c r="F2191" i="5"/>
  <c r="D2191" i="5"/>
  <c r="B2191" i="5"/>
  <c r="B2190" i="5"/>
  <c r="F2189" i="5"/>
  <c r="D2189" i="5"/>
  <c r="B2189" i="5"/>
  <c r="B2188" i="5"/>
  <c r="F2187" i="5"/>
  <c r="B2187" i="5"/>
  <c r="F2186" i="5"/>
  <c r="B2186" i="5"/>
  <c r="F2185" i="5"/>
  <c r="B2185" i="5"/>
  <c r="F2184" i="5"/>
  <c r="B2184" i="5"/>
  <c r="F2183" i="5"/>
  <c r="B2183" i="5"/>
  <c r="F2182" i="5"/>
  <c r="B2182" i="5"/>
  <c r="F2181" i="5"/>
  <c r="B2181" i="5"/>
  <c r="F2180" i="5"/>
  <c r="B2180" i="5"/>
  <c r="F2179" i="5"/>
  <c r="D2179" i="5"/>
  <c r="B2179" i="5"/>
  <c r="F2170" i="5"/>
  <c r="D2170" i="5"/>
  <c r="B2170" i="5"/>
  <c r="B2178" i="5"/>
  <c r="F2177" i="5"/>
  <c r="B2177" i="5"/>
  <c r="F2176" i="5"/>
  <c r="B2176" i="5"/>
  <c r="F2175" i="5"/>
  <c r="B2175" i="5"/>
  <c r="F2174" i="5"/>
  <c r="B2174" i="5"/>
  <c r="F2173" i="5"/>
  <c r="B2173" i="5"/>
  <c r="F2172" i="5"/>
  <c r="B2172" i="5"/>
  <c r="F2171" i="5"/>
  <c r="B2171" i="5"/>
  <c r="F2169" i="5"/>
  <c r="D2169" i="5"/>
  <c r="B2169" i="5"/>
  <c r="F2168" i="5"/>
  <c r="B2168" i="5"/>
  <c r="F2167" i="5"/>
  <c r="B2167" i="5"/>
  <c r="F2166" i="5"/>
  <c r="B2166" i="5"/>
  <c r="F2165" i="5"/>
  <c r="B2165" i="5"/>
  <c r="F2164" i="5"/>
  <c r="B2164" i="5"/>
  <c r="F2163" i="5"/>
  <c r="B2163" i="5"/>
  <c r="F2162" i="5"/>
  <c r="B2162" i="5"/>
  <c r="F2161" i="5"/>
  <c r="D2161" i="5"/>
  <c r="B2161" i="5"/>
  <c r="F2160" i="5"/>
  <c r="D2160" i="5"/>
  <c r="B2160" i="5"/>
  <c r="F2159" i="5"/>
  <c r="B2159" i="5"/>
  <c r="F2158" i="5"/>
  <c r="B2158" i="5"/>
  <c r="F2157" i="5"/>
  <c r="B2157" i="5"/>
  <c r="F2156" i="5"/>
  <c r="B2156" i="5"/>
  <c r="F2155" i="5"/>
  <c r="B2155" i="5"/>
  <c r="F2154" i="5"/>
  <c r="B2154" i="5"/>
  <c r="F2153" i="5"/>
  <c r="B2153" i="5"/>
  <c r="F2152" i="5"/>
  <c r="B2152" i="5"/>
  <c r="F2151" i="5"/>
  <c r="B2151" i="5"/>
  <c r="F2150" i="5"/>
  <c r="D2150" i="5"/>
  <c r="B2150" i="5"/>
  <c r="F2149" i="5"/>
  <c r="B2149" i="5"/>
  <c r="F2148" i="5"/>
  <c r="B2148" i="5"/>
  <c r="F2147" i="5"/>
  <c r="B2147" i="5"/>
  <c r="F2146" i="5"/>
  <c r="B2146" i="5"/>
  <c r="F2145" i="5"/>
  <c r="B2145" i="5"/>
  <c r="F2144" i="5"/>
  <c r="B2144" i="5"/>
  <c r="F2143" i="5"/>
  <c r="B2143" i="5"/>
  <c r="B2142" i="5"/>
  <c r="F2141" i="5"/>
  <c r="D2141" i="5"/>
  <c r="B2141" i="5"/>
  <c r="F2140" i="5"/>
  <c r="B2140" i="5"/>
  <c r="F2139" i="5"/>
  <c r="B2139" i="5"/>
  <c r="F2138" i="5"/>
  <c r="B2138" i="5"/>
  <c r="F2137" i="5"/>
  <c r="B2137" i="5"/>
  <c r="F2136" i="5"/>
  <c r="B2136" i="5"/>
  <c r="F2135" i="5"/>
  <c r="B2135" i="5"/>
  <c r="F2134" i="5"/>
  <c r="B2134" i="5"/>
  <c r="B2133" i="5"/>
  <c r="F2132" i="5"/>
  <c r="D2132" i="5"/>
  <c r="B2132" i="5"/>
  <c r="F2131" i="5"/>
  <c r="B2131" i="5"/>
  <c r="F2130" i="5"/>
  <c r="B2130" i="5"/>
  <c r="F2129" i="5"/>
  <c r="B2129" i="5"/>
  <c r="F2128" i="5"/>
  <c r="B2128" i="5"/>
  <c r="F2127" i="5"/>
  <c r="B2127" i="5"/>
  <c r="F2126" i="5"/>
  <c r="B2126" i="5"/>
  <c r="F2125" i="5"/>
  <c r="B2125" i="5"/>
  <c r="F2124" i="5"/>
  <c r="B2124" i="5"/>
  <c r="B2123" i="5"/>
  <c r="F2122" i="5"/>
  <c r="D2122" i="5"/>
  <c r="B2122" i="5"/>
  <c r="F2121" i="5"/>
  <c r="B2121" i="5"/>
  <c r="F2120" i="5"/>
  <c r="B2120" i="5"/>
  <c r="F2119" i="5"/>
  <c r="B2119" i="5"/>
  <c r="F2118" i="5"/>
  <c r="B2118" i="5"/>
  <c r="F2117" i="5"/>
  <c r="B2117" i="5"/>
  <c r="F2116" i="5"/>
  <c r="B2116" i="5"/>
  <c r="F2115" i="5"/>
  <c r="B2115" i="5"/>
  <c r="B2114" i="5"/>
  <c r="F2113" i="5"/>
  <c r="D2113" i="5"/>
  <c r="B2113" i="5"/>
  <c r="F2112" i="5"/>
  <c r="B2112" i="5"/>
  <c r="F2111" i="5"/>
  <c r="B2111" i="5"/>
  <c r="F2110" i="5"/>
  <c r="B2110" i="5"/>
  <c r="F2109" i="5"/>
  <c r="B2109" i="5"/>
  <c r="F2108" i="5"/>
  <c r="B2108" i="5"/>
  <c r="F2107" i="5"/>
  <c r="B2107" i="5"/>
  <c r="F2106" i="5"/>
  <c r="B2106" i="5"/>
  <c r="F2105" i="5"/>
  <c r="D2105" i="5"/>
  <c r="B2105" i="5"/>
  <c r="F2104" i="5"/>
  <c r="B2104" i="5"/>
  <c r="F2103" i="5"/>
  <c r="B2103" i="5"/>
  <c r="F2102" i="5"/>
  <c r="B2102" i="5"/>
  <c r="F2101" i="5"/>
  <c r="B2101" i="5"/>
  <c r="F2100" i="5"/>
  <c r="B2100" i="5"/>
  <c r="F2099" i="5"/>
  <c r="B2099" i="5"/>
  <c r="F2098" i="5"/>
  <c r="B2098" i="5"/>
  <c r="F2097" i="5"/>
  <c r="B2097" i="5"/>
  <c r="B2096" i="5"/>
  <c r="F2095" i="5"/>
  <c r="D2095" i="5"/>
  <c r="B2095" i="5"/>
  <c r="F2094" i="5"/>
  <c r="B2094" i="5"/>
  <c r="F2093" i="5"/>
  <c r="B2093" i="5"/>
  <c r="F2092" i="5"/>
  <c r="B2092" i="5"/>
  <c r="F2091" i="5"/>
  <c r="B2091" i="5"/>
  <c r="F2090" i="5"/>
  <c r="B2090" i="5"/>
  <c r="F2089" i="5"/>
  <c r="B2089" i="5"/>
  <c r="F2088" i="5"/>
  <c r="B2088" i="5"/>
  <c r="F2087" i="5"/>
  <c r="B2087" i="5"/>
  <c r="B2086" i="5"/>
  <c r="F2085" i="5"/>
  <c r="D2085" i="5"/>
  <c r="B2085" i="5"/>
  <c r="F2084" i="5"/>
  <c r="B2084" i="5"/>
  <c r="F2083" i="5"/>
  <c r="B2083" i="5"/>
  <c r="F2082" i="5"/>
  <c r="B2082" i="5"/>
  <c r="F2081" i="5"/>
  <c r="B2081" i="5"/>
  <c r="F2080" i="5"/>
  <c r="B2080" i="5"/>
  <c r="F2079" i="5"/>
  <c r="B2079" i="5"/>
  <c r="F2078" i="5"/>
  <c r="B2078" i="5"/>
  <c r="F2077" i="5"/>
  <c r="B2077" i="5"/>
  <c r="F2076" i="5"/>
  <c r="B2076" i="5"/>
  <c r="F2074" i="5"/>
  <c r="D2074" i="5"/>
  <c r="B2074" i="5"/>
  <c r="F2075" i="5"/>
  <c r="B2075" i="5"/>
  <c r="F2073" i="5"/>
  <c r="B2073" i="5"/>
  <c r="F2072" i="5"/>
  <c r="B2072" i="5"/>
  <c r="F2071" i="5"/>
  <c r="B2071" i="5"/>
  <c r="F2070" i="5"/>
  <c r="B2070" i="5"/>
  <c r="F2069" i="5"/>
  <c r="B2069" i="5"/>
  <c r="F2068" i="5"/>
  <c r="B2068" i="5"/>
  <c r="F2067" i="5"/>
  <c r="B2067" i="5"/>
  <c r="F2066" i="5"/>
  <c r="D2066" i="5"/>
  <c r="B2066" i="5"/>
  <c r="F2065" i="5"/>
  <c r="B2065" i="5"/>
  <c r="F2064" i="5"/>
  <c r="B2064" i="5"/>
  <c r="F2063" i="5"/>
  <c r="B2063" i="5"/>
  <c r="F2062" i="5"/>
  <c r="B2062" i="5"/>
  <c r="F2061" i="5"/>
  <c r="B2061" i="5"/>
  <c r="F2060" i="5"/>
  <c r="B2060" i="5"/>
  <c r="F2059" i="5"/>
  <c r="B2059" i="5"/>
  <c r="F2058" i="5"/>
  <c r="B2058" i="5"/>
  <c r="F2057" i="5"/>
  <c r="D2057" i="5"/>
  <c r="B2057" i="5"/>
  <c r="F2054" i="5"/>
  <c r="D2054" i="5"/>
  <c r="B2054" i="5"/>
  <c r="F2049" i="5"/>
  <c r="D2049" i="5"/>
  <c r="B2049" i="5"/>
  <c r="F2045" i="5"/>
  <c r="D2045" i="5"/>
  <c r="B2045" i="5"/>
  <c r="F2041" i="5"/>
  <c r="D2041" i="5"/>
  <c r="B2041" i="5"/>
  <c r="F2037" i="5"/>
  <c r="D2037" i="5"/>
  <c r="B2037" i="5"/>
  <c r="F2031" i="5"/>
  <c r="D2031" i="5"/>
  <c r="B2031" i="5"/>
  <c r="F2025" i="5"/>
  <c r="D2025" i="5"/>
  <c r="B2025" i="5"/>
  <c r="F2021" i="5"/>
  <c r="D2021" i="5"/>
  <c r="B2021" i="5"/>
  <c r="F2019" i="5"/>
  <c r="D2019" i="5"/>
  <c r="B2019" i="5"/>
  <c r="L2056" i="5"/>
  <c r="M2056" i="5" s="1"/>
  <c r="F2056" i="5"/>
  <c r="B2056" i="5"/>
  <c r="L2053" i="5"/>
  <c r="M2053" i="5" s="1"/>
  <c r="F2053" i="5"/>
  <c r="B2053" i="5"/>
  <c r="L2048" i="5"/>
  <c r="M2048" i="5" s="1"/>
  <c r="F2048" i="5"/>
  <c r="B2048" i="5"/>
  <c r="L2044" i="5"/>
  <c r="M2044" i="5" s="1"/>
  <c r="F2044" i="5"/>
  <c r="B2044" i="5"/>
  <c r="L2040" i="5"/>
  <c r="M2040" i="5" s="1"/>
  <c r="F2040" i="5"/>
  <c r="B2040" i="5"/>
  <c r="L2036" i="5"/>
  <c r="M2036" i="5" s="1"/>
  <c r="F2036" i="5"/>
  <c r="B2036" i="5"/>
  <c r="L2030" i="5"/>
  <c r="M2030" i="5" s="1"/>
  <c r="F2030" i="5"/>
  <c r="B2030" i="5"/>
  <c r="L2024" i="5"/>
  <c r="M2024" i="5" s="1"/>
  <c r="F2024" i="5"/>
  <c r="B2024" i="5"/>
  <c r="L2020" i="5"/>
  <c r="M2020" i="5" s="1"/>
  <c r="F2020" i="5"/>
  <c r="B2020" i="5"/>
  <c r="L2029" i="5"/>
  <c r="M2029" i="5" s="1"/>
  <c r="F2029" i="5"/>
  <c r="B2029" i="5"/>
  <c r="L2023" i="5"/>
  <c r="M2023" i="5" s="1"/>
  <c r="F2023" i="5"/>
  <c r="B2023" i="5"/>
  <c r="F2055" i="5"/>
  <c r="B2055" i="5"/>
  <c r="F2052" i="5"/>
  <c r="B2052" i="5"/>
  <c r="F2051" i="5"/>
  <c r="B2051" i="5"/>
  <c r="F2047" i="5"/>
  <c r="B2047" i="5"/>
  <c r="F2043" i="5"/>
  <c r="B2043" i="5"/>
  <c r="F2035" i="5"/>
  <c r="B2035" i="5"/>
  <c r="F2028" i="5"/>
  <c r="B2028" i="5"/>
  <c r="F2027" i="5"/>
  <c r="B2027" i="5"/>
  <c r="F2026" i="5"/>
  <c r="B2026" i="5"/>
  <c r="F2022" i="5"/>
  <c r="B2022" i="5"/>
  <c r="B2046" i="5"/>
  <c r="B2034" i="5"/>
  <c r="F2018" i="5"/>
  <c r="B2018" i="5"/>
  <c r="F1963" i="5"/>
  <c r="D1963" i="5"/>
  <c r="B1963" i="5"/>
  <c r="F1941" i="5"/>
  <c r="D1941" i="5"/>
  <c r="B1941" i="5"/>
  <c r="F2000" i="5"/>
  <c r="B2000" i="5"/>
  <c r="F1999" i="5"/>
  <c r="B1999" i="5"/>
  <c r="F1930" i="5"/>
  <c r="D1930" i="5"/>
  <c r="B1930" i="5"/>
  <c r="F1998" i="5"/>
  <c r="B1998" i="5"/>
  <c r="F1988" i="5"/>
  <c r="B1988" i="5"/>
  <c r="F1987" i="5"/>
  <c r="B1987" i="5"/>
  <c r="F1986" i="5"/>
  <c r="B1986" i="5"/>
  <c r="F1985" i="5"/>
  <c r="B1985" i="5"/>
  <c r="F1973" i="5"/>
  <c r="B1973" i="5"/>
  <c r="F1927" i="5"/>
  <c r="B1927" i="5"/>
  <c r="F1972" i="5"/>
  <c r="B1972" i="5"/>
  <c r="F2002" i="5"/>
  <c r="D2002" i="5"/>
  <c r="B2002" i="5"/>
  <c r="F1962" i="5"/>
  <c r="B1962" i="5"/>
  <c r="F1961" i="5"/>
  <c r="B1961" i="5"/>
  <c r="F1951" i="5"/>
  <c r="B1951" i="5"/>
  <c r="F1950" i="5"/>
  <c r="B1950" i="5"/>
  <c r="F1949" i="5"/>
  <c r="B1949" i="5"/>
  <c r="B1940" i="5"/>
  <c r="F2001" i="5"/>
  <c r="D2001" i="5"/>
  <c r="B2001" i="5"/>
  <c r="F1899" i="5"/>
  <c r="B1899" i="5"/>
  <c r="F1939" i="5"/>
  <c r="B1939" i="5"/>
  <c r="F1965" i="5"/>
  <c r="B1965" i="5"/>
  <c r="F1989" i="5"/>
  <c r="D1989" i="5"/>
  <c r="B1989" i="5"/>
  <c r="F1924" i="5"/>
  <c r="B1924" i="5"/>
  <c r="F1914" i="5"/>
  <c r="B1914" i="5"/>
  <c r="F1913" i="5"/>
  <c r="B1913" i="5"/>
  <c r="F1912" i="5"/>
  <c r="B1912" i="5"/>
  <c r="F1911" i="5"/>
  <c r="B1911" i="5"/>
  <c r="F1931" i="5"/>
  <c r="B1931" i="5"/>
  <c r="F1898" i="5"/>
  <c r="B1898" i="5"/>
  <c r="F1897" i="5"/>
  <c r="B1897" i="5"/>
  <c r="F2009" i="5"/>
  <c r="D2009" i="5"/>
  <c r="B2009" i="5"/>
  <c r="F1887" i="5"/>
  <c r="D1887" i="5"/>
  <c r="B1887" i="5"/>
  <c r="F1886" i="5"/>
  <c r="D1886" i="5"/>
  <c r="B1886" i="5"/>
  <c r="F1984" i="5"/>
  <c r="B1984" i="5"/>
  <c r="F1983" i="5"/>
  <c r="B1983" i="5"/>
  <c r="F1971" i="5"/>
  <c r="B1971" i="5"/>
  <c r="F1970" i="5"/>
  <c r="B1970" i="5"/>
  <c r="F1960" i="5"/>
  <c r="B1960" i="5"/>
  <c r="F1938" i="5"/>
  <c r="B1938" i="5"/>
  <c r="F1923" i="5"/>
  <c r="B1923" i="5"/>
  <c r="F1922" i="5"/>
  <c r="B1922" i="5"/>
  <c r="F1910" i="5"/>
  <c r="B1910" i="5"/>
  <c r="F1896" i="5"/>
  <c r="B1896" i="5"/>
  <c r="F1997" i="5"/>
  <c r="B1997" i="5"/>
  <c r="F1996" i="5"/>
  <c r="B1996" i="5"/>
  <c r="F1982" i="5"/>
  <c r="B1982" i="5"/>
  <c r="F1981" i="5"/>
  <c r="B1981" i="5"/>
  <c r="F1959" i="5"/>
  <c r="B1959" i="5"/>
  <c r="F1948" i="5"/>
  <c r="B1948" i="5"/>
  <c r="B1926" i="5"/>
  <c r="F1921" i="5"/>
  <c r="B1921" i="5"/>
  <c r="F1920" i="5"/>
  <c r="B1920" i="5"/>
  <c r="F1909" i="5"/>
  <c r="B1909" i="5"/>
  <c r="F1908" i="5"/>
  <c r="B1908" i="5"/>
  <c r="F1895" i="5"/>
  <c r="B1895" i="5"/>
  <c r="F1894" i="5"/>
  <c r="B1894" i="5"/>
  <c r="F1893" i="5"/>
  <c r="B1893" i="5"/>
  <c r="F1885" i="5"/>
  <c r="B1885" i="5"/>
  <c r="F1884" i="5"/>
  <c r="B1884" i="5"/>
  <c r="F1883" i="5"/>
  <c r="B1883" i="5"/>
  <c r="F1882" i="5"/>
  <c r="B1882" i="5"/>
  <c r="F2016" i="5"/>
  <c r="B2016" i="5"/>
  <c r="F2015" i="5"/>
  <c r="B2015" i="5"/>
  <c r="F2014" i="5"/>
  <c r="B2014" i="5"/>
  <c r="F2013" i="5"/>
  <c r="B2013" i="5"/>
  <c r="F2012" i="5"/>
  <c r="B2012" i="5"/>
  <c r="F2008" i="5"/>
  <c r="B2008" i="5"/>
  <c r="F2007" i="5"/>
  <c r="B2007" i="5"/>
  <c r="F2006" i="5"/>
  <c r="B2006" i="5"/>
  <c r="F2005" i="5"/>
  <c r="B2005" i="5"/>
  <c r="F1995" i="5"/>
  <c r="B1995" i="5"/>
  <c r="F1994" i="5"/>
  <c r="B1994" i="5"/>
  <c r="F1993" i="5"/>
  <c r="B1993" i="5"/>
  <c r="F1992" i="5"/>
  <c r="B1992" i="5"/>
  <c r="F1980" i="5"/>
  <c r="B1980" i="5"/>
  <c r="F1979" i="5"/>
  <c r="B1979" i="5"/>
  <c r="F1978" i="5"/>
  <c r="B1978" i="5"/>
  <c r="F1977" i="5"/>
  <c r="B1977" i="5"/>
  <c r="F1976" i="5"/>
  <c r="B1976" i="5"/>
  <c r="F1969" i="5"/>
  <c r="B1969" i="5"/>
  <c r="F1968" i="5"/>
  <c r="B1968" i="5"/>
  <c r="F1967" i="5"/>
  <c r="B1967" i="5"/>
  <c r="F1958" i="5"/>
  <c r="B1958" i="5"/>
  <c r="F1957" i="5"/>
  <c r="B1957" i="5"/>
  <c r="F1956" i="5"/>
  <c r="B1956" i="5"/>
  <c r="F1955" i="5"/>
  <c r="B1955" i="5"/>
  <c r="F1954" i="5"/>
  <c r="B1954" i="5"/>
  <c r="F1947" i="5"/>
  <c r="B1947" i="5"/>
  <c r="F1946" i="5"/>
  <c r="B1946" i="5"/>
  <c r="F1929" i="5"/>
  <c r="B1929" i="5"/>
  <c r="F1945" i="5"/>
  <c r="B1945" i="5"/>
  <c r="F1928" i="5"/>
  <c r="B1928" i="5"/>
  <c r="F1937" i="5"/>
  <c r="B1937" i="5"/>
  <c r="F1936" i="5"/>
  <c r="B1936" i="5"/>
  <c r="F1935" i="5"/>
  <c r="B1935" i="5"/>
  <c r="F1934" i="5"/>
  <c r="B1934" i="5"/>
  <c r="F1942" i="5"/>
  <c r="B1942" i="5"/>
  <c r="F1919" i="5"/>
  <c r="B1919" i="5"/>
  <c r="F1918" i="5"/>
  <c r="B1918" i="5"/>
  <c r="F1917" i="5"/>
  <c r="B1917" i="5"/>
  <c r="F1907" i="5"/>
  <c r="B1907" i="5"/>
  <c r="F1906" i="5"/>
  <c r="B1906" i="5"/>
  <c r="F1905" i="5"/>
  <c r="B1905" i="5"/>
  <c r="F1904" i="5"/>
  <c r="B1904" i="5"/>
  <c r="F1903" i="5"/>
  <c r="B1903" i="5"/>
  <c r="F1892" i="5"/>
  <c r="B1892" i="5"/>
  <c r="F1891" i="5"/>
  <c r="B1891" i="5"/>
  <c r="F1890" i="5"/>
  <c r="B1890" i="5"/>
  <c r="F1889" i="5"/>
  <c r="B1889" i="5"/>
  <c r="F1888" i="5"/>
  <c r="B1888" i="5"/>
  <c r="F1881" i="5"/>
  <c r="B1881" i="5"/>
  <c r="F1880" i="5"/>
  <c r="B1880" i="5"/>
  <c r="F1879" i="5"/>
  <c r="B1879" i="5"/>
  <c r="F1878" i="5"/>
  <c r="B1878" i="5"/>
  <c r="F1877" i="5"/>
  <c r="B1877" i="5"/>
  <c r="B2011" i="5"/>
  <c r="B2010" i="5"/>
  <c r="B2004" i="5"/>
  <c r="B2003" i="5"/>
  <c r="B1991" i="5"/>
  <c r="B1990" i="5"/>
  <c r="B1975" i="5"/>
  <c r="B1901" i="5"/>
  <c r="B1966" i="5"/>
  <c r="B1900" i="5"/>
  <c r="B1953" i="5"/>
  <c r="B1952" i="5"/>
  <c r="B1944" i="5"/>
  <c r="B1943" i="5"/>
  <c r="B1925" i="5"/>
  <c r="B1933" i="5"/>
  <c r="B1932" i="5"/>
  <c r="B1915" i="5"/>
  <c r="B1916" i="5"/>
  <c r="B1902" i="5"/>
  <c r="B1974" i="5"/>
  <c r="B1964" i="5"/>
  <c r="B1876" i="5"/>
  <c r="B1875" i="5"/>
  <c r="F1874" i="5"/>
  <c r="B1874" i="5"/>
  <c r="F1873" i="5"/>
  <c r="B1873" i="5"/>
  <c r="F1872" i="5"/>
  <c r="B1872" i="5"/>
  <c r="F1871" i="5"/>
  <c r="B1871" i="5"/>
  <c r="F1868" i="5"/>
  <c r="B1868" i="5"/>
  <c r="F1866" i="5"/>
  <c r="B1866" i="5"/>
  <c r="F1865" i="5"/>
  <c r="B1865" i="5"/>
  <c r="B1864" i="5"/>
  <c r="B1870" i="5"/>
  <c r="F1861" i="5"/>
  <c r="B1861" i="5"/>
  <c r="F1862" i="5"/>
  <c r="B1862" i="5"/>
  <c r="F1860" i="5"/>
  <c r="D1860" i="5"/>
  <c r="B1860" i="5"/>
  <c r="F1859" i="5"/>
  <c r="D1859" i="5"/>
  <c r="B1859" i="5"/>
  <c r="F1869" i="5"/>
  <c r="D1869" i="5"/>
  <c r="B1869" i="5"/>
  <c r="F1858" i="5"/>
  <c r="B1858" i="5"/>
  <c r="F1857" i="5"/>
  <c r="B1857" i="5"/>
  <c r="B1856" i="5"/>
  <c r="B1855" i="5"/>
  <c r="F1863" i="5"/>
  <c r="D1863" i="5"/>
  <c r="B1863" i="5"/>
  <c r="F1854" i="5"/>
  <c r="B1854" i="5"/>
  <c r="F1853" i="5"/>
  <c r="B1853" i="5"/>
  <c r="B1852" i="5"/>
  <c r="B1851" i="5"/>
  <c r="F1850" i="5"/>
  <c r="D1850" i="5"/>
  <c r="B1850" i="5"/>
  <c r="F1849" i="5"/>
  <c r="B1849" i="5"/>
  <c r="F1848" i="5"/>
  <c r="B1848" i="5"/>
  <c r="F1847" i="5"/>
  <c r="B1847" i="5"/>
  <c r="F1846" i="5"/>
  <c r="B1846" i="5"/>
  <c r="B1845" i="5"/>
  <c r="B1844" i="5"/>
  <c r="F1843" i="5"/>
  <c r="D1843" i="5"/>
  <c r="B1843" i="5"/>
  <c r="F1837" i="5"/>
  <c r="D1837" i="5"/>
  <c r="B1837" i="5"/>
  <c r="F1830" i="5"/>
  <c r="D1830" i="5"/>
  <c r="B1830" i="5"/>
  <c r="F1824" i="5"/>
  <c r="D1824" i="5"/>
  <c r="B1824" i="5"/>
  <c r="F1817" i="5"/>
  <c r="D1817" i="5"/>
  <c r="B1817" i="5"/>
  <c r="F1809" i="5"/>
  <c r="D1809" i="5"/>
  <c r="B1809" i="5"/>
  <c r="F1801" i="5"/>
  <c r="D1801" i="5"/>
  <c r="B1801" i="5"/>
  <c r="F1795" i="5"/>
  <c r="D1795" i="5"/>
  <c r="B1795" i="5"/>
  <c r="F1787" i="5"/>
  <c r="D1787" i="5"/>
  <c r="B1787" i="5"/>
  <c r="F1780" i="5"/>
  <c r="D1780" i="5"/>
  <c r="B1780" i="5"/>
  <c r="F1773" i="5"/>
  <c r="D1773" i="5"/>
  <c r="B1773" i="5"/>
  <c r="F1767" i="5"/>
  <c r="D1767" i="5"/>
  <c r="B1767" i="5"/>
  <c r="F1823" i="5"/>
  <c r="B1823" i="5"/>
  <c r="F1816" i="5"/>
  <c r="B1816" i="5"/>
  <c r="F1800" i="5"/>
  <c r="B1800" i="5"/>
  <c r="F1842" i="5"/>
  <c r="B1842" i="5"/>
  <c r="F1836" i="5"/>
  <c r="B1836" i="5"/>
  <c r="F1829" i="5"/>
  <c r="B1829" i="5"/>
  <c r="F1822" i="5"/>
  <c r="B1822" i="5"/>
  <c r="F1815" i="5"/>
  <c r="B1815" i="5"/>
  <c r="F1808" i="5"/>
  <c r="B1808" i="5"/>
  <c r="F1799" i="5"/>
  <c r="B1799" i="5"/>
  <c r="F1794" i="5"/>
  <c r="B1794" i="5"/>
  <c r="F1786" i="5"/>
  <c r="B1786" i="5"/>
  <c r="F1779" i="5"/>
  <c r="B1779" i="5"/>
  <c r="F1772" i="5"/>
  <c r="B1772" i="5"/>
  <c r="F1766" i="5"/>
  <c r="B1766" i="5"/>
  <c r="F1793" i="5"/>
  <c r="B1793" i="5"/>
  <c r="F1841" i="5"/>
  <c r="B1841" i="5"/>
  <c r="F1840" i="5"/>
  <c r="B1840" i="5"/>
  <c r="F1839" i="5"/>
  <c r="B1839" i="5"/>
  <c r="F1838" i="5"/>
  <c r="B1838" i="5"/>
  <c r="F1835" i="5"/>
  <c r="B1835" i="5"/>
  <c r="F1834" i="5"/>
  <c r="B1834" i="5"/>
  <c r="F1833" i="5"/>
  <c r="B1833" i="5"/>
  <c r="F1832" i="5"/>
  <c r="B1832" i="5"/>
  <c r="F1828" i="5"/>
  <c r="B1828" i="5"/>
  <c r="F1827" i="5"/>
  <c r="B1827" i="5"/>
  <c r="F1826" i="5"/>
  <c r="B1826" i="5"/>
  <c r="F1821" i="5"/>
  <c r="B1821" i="5"/>
  <c r="F1820" i="5"/>
  <c r="B1820" i="5"/>
  <c r="F1819" i="5"/>
  <c r="B1819" i="5"/>
  <c r="F1814" i="5"/>
  <c r="B1814" i="5"/>
  <c r="F1813" i="5"/>
  <c r="B1813" i="5"/>
  <c r="F1812" i="5"/>
  <c r="B1812" i="5"/>
  <c r="F1811" i="5"/>
  <c r="B1811" i="5"/>
  <c r="F1810" i="5"/>
  <c r="B1810" i="5"/>
  <c r="F1807" i="5"/>
  <c r="B1807" i="5"/>
  <c r="F1806" i="5"/>
  <c r="B1806" i="5"/>
  <c r="F1805" i="5"/>
  <c r="B1805" i="5"/>
  <c r="F1804" i="5"/>
  <c r="B1804" i="5"/>
  <c r="F1803" i="5"/>
  <c r="B1803" i="5"/>
  <c r="F1798" i="5"/>
  <c r="B1798" i="5"/>
  <c r="F1797" i="5"/>
  <c r="B1797" i="5"/>
  <c r="F1792" i="5"/>
  <c r="B1792" i="5"/>
  <c r="F1791" i="5"/>
  <c r="B1791" i="5"/>
  <c r="F1790" i="5"/>
  <c r="B1790" i="5"/>
  <c r="F1785" i="5"/>
  <c r="B1785" i="5"/>
  <c r="F1784" i="5"/>
  <c r="B1784" i="5"/>
  <c r="F1783" i="5"/>
  <c r="B1783" i="5"/>
  <c r="F1782" i="5"/>
  <c r="B1782" i="5"/>
  <c r="F1778" i="5"/>
  <c r="B1778" i="5"/>
  <c r="F1777" i="5"/>
  <c r="B1777" i="5"/>
  <c r="F1771" i="5"/>
  <c r="B1771" i="5"/>
  <c r="F1770" i="5"/>
  <c r="B1770" i="5"/>
  <c r="F1769" i="5"/>
  <c r="B1769" i="5"/>
  <c r="F1768" i="5"/>
  <c r="B1768" i="5"/>
  <c r="F1765" i="5"/>
  <c r="B1765" i="5"/>
  <c r="F1764" i="5"/>
  <c r="B1764" i="5"/>
  <c r="F1763" i="5"/>
  <c r="B1763" i="5"/>
  <c r="F1762" i="5"/>
  <c r="B1762" i="5"/>
  <c r="F1761" i="5"/>
  <c r="B1761" i="5"/>
  <c r="B1831" i="5"/>
  <c r="B1825" i="5"/>
  <c r="B1818" i="5"/>
  <c r="B1802" i="5"/>
  <c r="B1796" i="5"/>
  <c r="B1789" i="5"/>
  <c r="B1788" i="5"/>
  <c r="B1781" i="5"/>
  <c r="B1776" i="5"/>
  <c r="B1775" i="5"/>
  <c r="B1774" i="5"/>
  <c r="B1760" i="5"/>
  <c r="J1759" i="5"/>
  <c r="M1759" i="5" s="1"/>
  <c r="F1759" i="5"/>
  <c r="B1759" i="5"/>
  <c r="F1758" i="5"/>
  <c r="B1758" i="5"/>
  <c r="B1757" i="5"/>
  <c r="F1756" i="5"/>
  <c r="D1756" i="5"/>
  <c r="B1756" i="5"/>
  <c r="B1755" i="5"/>
  <c r="F1754" i="5"/>
  <c r="B1754" i="5"/>
  <c r="B1753" i="5"/>
  <c r="B1752" i="5"/>
  <c r="F1751" i="5"/>
  <c r="D1751" i="5"/>
  <c r="B1751" i="5"/>
  <c r="F1750" i="5"/>
  <c r="D1750" i="5"/>
  <c r="B1750" i="5"/>
  <c r="F1749" i="5"/>
  <c r="B1749" i="5"/>
  <c r="F1748" i="5"/>
  <c r="B1748" i="5"/>
  <c r="F1747" i="5"/>
  <c r="B1747" i="5"/>
  <c r="F1746" i="5"/>
  <c r="B1746" i="5"/>
  <c r="F1745" i="5"/>
  <c r="B1745" i="5"/>
  <c r="F1744" i="5"/>
  <c r="B1744" i="5"/>
  <c r="B1743" i="5"/>
  <c r="F1742" i="5"/>
  <c r="D1742" i="5"/>
  <c r="B1742" i="5"/>
  <c r="F1741" i="5"/>
  <c r="B1741" i="5"/>
  <c r="F1740" i="5"/>
  <c r="B1740" i="5"/>
  <c r="F1739" i="5"/>
  <c r="B1739" i="5"/>
  <c r="F1738" i="5"/>
  <c r="B1738" i="5"/>
  <c r="F1737" i="5"/>
  <c r="B1737" i="5"/>
  <c r="B1736" i="5"/>
  <c r="F1735" i="5"/>
  <c r="B1735" i="5"/>
  <c r="F1734" i="5"/>
  <c r="D1734" i="5"/>
  <c r="B1734" i="5"/>
  <c r="F1733" i="5"/>
  <c r="B1733" i="5"/>
  <c r="F1732" i="5"/>
  <c r="B1732" i="5"/>
  <c r="F1731" i="5"/>
  <c r="B1731" i="5"/>
  <c r="F1730" i="5"/>
  <c r="B1730" i="5"/>
  <c r="F1729" i="5"/>
  <c r="B1729" i="5"/>
  <c r="B1728" i="5"/>
  <c r="B1727" i="5"/>
  <c r="F1726" i="5"/>
  <c r="D1726" i="5"/>
  <c r="B1726" i="5"/>
  <c r="F1725" i="5"/>
  <c r="B1725" i="5"/>
  <c r="F1724" i="5"/>
  <c r="B1724" i="5"/>
  <c r="F1723" i="5"/>
  <c r="B1723" i="5"/>
  <c r="F1722" i="5"/>
  <c r="B1722" i="5"/>
  <c r="F1721" i="5"/>
  <c r="B1721" i="5"/>
  <c r="B1720" i="5"/>
  <c r="B1719" i="5"/>
  <c r="F1718" i="5"/>
  <c r="D1718" i="5"/>
  <c r="B1718" i="5"/>
  <c r="F1717" i="5"/>
  <c r="B1717" i="5"/>
  <c r="F1716" i="5"/>
  <c r="B1716" i="5"/>
  <c r="F1715" i="5"/>
  <c r="B1715" i="5"/>
  <c r="F1714" i="5"/>
  <c r="B1714" i="5"/>
  <c r="F1713" i="5"/>
  <c r="B1713" i="5"/>
  <c r="B1712" i="5"/>
  <c r="B1711" i="5"/>
  <c r="B1710" i="5"/>
  <c r="F1709" i="5"/>
  <c r="D1709" i="5"/>
  <c r="B1709" i="5"/>
  <c r="F1708" i="5"/>
  <c r="B1708" i="5"/>
  <c r="F1707" i="5"/>
  <c r="B1707" i="5"/>
  <c r="F1706" i="5"/>
  <c r="B1706" i="5"/>
  <c r="F1705" i="5"/>
  <c r="B1705" i="5"/>
  <c r="F1704" i="5"/>
  <c r="B1704" i="5"/>
  <c r="F1703" i="5"/>
  <c r="B1703" i="5"/>
  <c r="F1702" i="5"/>
  <c r="B1702" i="5"/>
  <c r="B1701" i="5"/>
  <c r="B1700" i="5"/>
  <c r="F1699" i="5"/>
  <c r="D1699" i="5"/>
  <c r="B1699" i="5"/>
  <c r="F1698" i="5"/>
  <c r="B1698" i="5"/>
  <c r="F1697" i="5"/>
  <c r="B1697" i="5"/>
  <c r="F1696" i="5"/>
  <c r="B1696" i="5"/>
  <c r="F1695" i="5"/>
  <c r="B1695" i="5"/>
  <c r="F1694" i="5"/>
  <c r="B1694" i="5"/>
  <c r="F1693" i="5"/>
  <c r="B1693" i="5"/>
  <c r="B1692" i="5"/>
  <c r="B1691" i="5"/>
  <c r="F1690" i="5"/>
  <c r="D1690" i="5"/>
  <c r="B1690" i="5"/>
  <c r="F1689" i="5"/>
  <c r="D1689" i="5"/>
  <c r="B1689" i="5"/>
  <c r="F1688" i="5"/>
  <c r="B1688" i="5"/>
  <c r="F1687" i="5"/>
  <c r="B1687" i="5"/>
  <c r="F1686" i="5"/>
  <c r="B1686" i="5"/>
  <c r="F1685" i="5"/>
  <c r="B1685" i="5"/>
  <c r="F1684" i="5"/>
  <c r="B1684" i="5"/>
  <c r="F1683" i="5"/>
  <c r="B1683" i="5"/>
  <c r="F1682" i="5"/>
  <c r="B1682" i="5"/>
  <c r="F1681" i="5"/>
  <c r="B1681" i="5"/>
  <c r="B1680" i="5"/>
  <c r="B1679" i="5"/>
  <c r="F1677" i="5"/>
  <c r="D1677" i="5"/>
  <c r="B1677" i="5"/>
  <c r="F1676" i="5"/>
  <c r="D1676" i="5"/>
  <c r="B1676" i="5"/>
  <c r="F1675" i="5"/>
  <c r="B1675" i="5"/>
  <c r="F1678" i="5"/>
  <c r="D1678" i="5"/>
  <c r="B1678" i="5"/>
  <c r="F1674" i="5"/>
  <c r="B1674" i="5"/>
  <c r="F1673" i="5"/>
  <c r="B1673" i="5"/>
  <c r="F1672" i="5"/>
  <c r="B1672" i="5"/>
  <c r="F1671" i="5"/>
  <c r="B1671" i="5"/>
  <c r="F1670" i="5"/>
  <c r="B1670" i="5"/>
  <c r="F1669" i="5"/>
  <c r="B1669" i="5"/>
  <c r="B1668" i="5"/>
  <c r="B1667" i="5"/>
  <c r="F1665" i="5"/>
  <c r="D1665" i="5"/>
  <c r="B1665" i="5"/>
  <c r="F1664" i="5"/>
  <c r="D1664" i="5"/>
  <c r="B1664" i="5"/>
  <c r="F1666" i="5"/>
  <c r="D1666" i="5"/>
  <c r="B1666" i="5"/>
  <c r="F1663" i="5"/>
  <c r="B1663" i="5"/>
  <c r="F1662" i="5"/>
  <c r="B1662" i="5"/>
  <c r="F1661" i="5"/>
  <c r="B1661" i="5"/>
  <c r="F1660" i="5"/>
  <c r="B1660" i="5"/>
  <c r="F1659" i="5"/>
  <c r="B1659" i="5"/>
  <c r="F1658" i="5"/>
  <c r="B1658" i="5"/>
  <c r="F1657" i="5"/>
  <c r="B1657" i="5"/>
  <c r="B1656" i="5"/>
  <c r="B1655" i="5"/>
  <c r="F1654" i="5"/>
  <c r="B1654" i="5"/>
  <c r="F1653" i="5"/>
  <c r="B1653" i="5"/>
  <c r="F1652" i="5"/>
  <c r="B1652" i="5"/>
  <c r="F1651" i="5"/>
  <c r="B1651" i="5"/>
  <c r="F1650" i="5"/>
  <c r="B1650" i="5"/>
  <c r="F1649" i="5"/>
  <c r="B1649" i="5"/>
  <c r="B1648" i="5"/>
  <c r="B1647" i="5"/>
  <c r="F1646" i="5"/>
  <c r="D1646" i="5"/>
  <c r="B1646" i="5"/>
  <c r="F1645" i="5"/>
  <c r="B1645" i="5"/>
  <c r="F1644" i="5"/>
  <c r="B1644" i="5"/>
  <c r="F1643" i="5"/>
  <c r="B1643" i="5"/>
  <c r="F1642" i="5"/>
  <c r="B1642" i="5"/>
  <c r="F1641" i="5"/>
  <c r="B1641" i="5"/>
  <c r="F1640" i="5"/>
  <c r="B1640" i="5"/>
  <c r="B1639" i="5"/>
  <c r="F1521" i="5"/>
  <c r="D1521" i="5"/>
  <c r="B1521" i="5"/>
  <c r="F1520" i="5"/>
  <c r="D1520" i="5"/>
  <c r="B1520" i="5"/>
  <c r="F1519" i="5"/>
  <c r="D1519" i="5"/>
  <c r="B1519" i="5"/>
  <c r="F1518" i="5"/>
  <c r="D1518" i="5"/>
  <c r="B1518" i="5"/>
  <c r="F1558" i="5"/>
  <c r="D1558" i="5"/>
  <c r="B1558" i="5"/>
  <c r="F1557" i="5"/>
  <c r="D1557" i="5"/>
  <c r="B1557" i="5"/>
  <c r="F1556" i="5"/>
  <c r="D1556" i="5"/>
  <c r="B1556" i="5"/>
  <c r="F1555" i="5"/>
  <c r="D1555" i="5"/>
  <c r="B1555" i="5"/>
  <c r="F1607" i="5"/>
  <c r="D1607" i="5"/>
  <c r="B1607" i="5"/>
  <c r="F1606" i="5"/>
  <c r="D1606" i="5"/>
  <c r="B1606" i="5"/>
  <c r="F1605" i="5"/>
  <c r="D1605" i="5"/>
  <c r="B1605" i="5"/>
  <c r="F1604" i="5"/>
  <c r="D1604" i="5"/>
  <c r="B1604" i="5"/>
  <c r="F1603" i="5"/>
  <c r="D1603" i="5"/>
  <c r="B1603" i="5"/>
  <c r="F1540" i="5"/>
  <c r="D1540" i="5"/>
  <c r="B1540" i="5"/>
  <c r="F1539" i="5"/>
  <c r="D1539" i="5"/>
  <c r="B1539" i="5"/>
  <c r="F1538" i="5"/>
  <c r="D1538" i="5"/>
  <c r="B1538" i="5"/>
  <c r="F1537" i="5"/>
  <c r="D1537" i="5"/>
  <c r="B1537" i="5"/>
  <c r="F1536" i="5"/>
  <c r="D1536" i="5"/>
  <c r="B1536" i="5"/>
  <c r="J1638" i="5"/>
  <c r="M1638" i="5" s="1"/>
  <c r="F1638" i="5"/>
  <c r="D1638" i="5"/>
  <c r="B1638" i="5"/>
  <c r="F1632" i="5"/>
  <c r="D1632" i="5"/>
  <c r="B1632" i="5"/>
  <c r="F1624" i="5"/>
  <c r="D1624" i="5"/>
  <c r="B1624" i="5"/>
  <c r="F1616" i="5"/>
  <c r="D1616" i="5"/>
  <c r="B1616" i="5"/>
  <c r="F1602" i="5"/>
  <c r="D1602" i="5"/>
  <c r="B1602" i="5"/>
  <c r="F1593" i="5"/>
  <c r="D1593" i="5"/>
  <c r="B1593" i="5"/>
  <c r="F1582" i="5"/>
  <c r="D1582" i="5"/>
  <c r="B1582" i="5"/>
  <c r="F1570" i="5"/>
  <c r="D1570" i="5"/>
  <c r="B1570" i="5"/>
  <c r="F1569" i="5"/>
  <c r="D1569" i="5"/>
  <c r="B1569" i="5"/>
  <c r="F1554" i="5"/>
  <c r="D1554" i="5"/>
  <c r="B1554" i="5"/>
  <c r="F1553" i="5"/>
  <c r="D1553" i="5"/>
  <c r="B1553" i="5"/>
  <c r="F1535" i="5"/>
  <c r="D1535" i="5"/>
  <c r="B1535" i="5"/>
  <c r="F1517" i="5"/>
  <c r="D1517" i="5"/>
  <c r="B1517" i="5"/>
  <c r="F1506" i="5"/>
  <c r="D1506" i="5"/>
  <c r="B1506" i="5"/>
  <c r="F1631" i="5"/>
  <c r="D1631" i="5"/>
  <c r="B1631" i="5"/>
  <c r="F1630" i="5"/>
  <c r="D1630" i="5"/>
  <c r="B1630" i="5"/>
  <c r="F1581" i="5"/>
  <c r="B1581" i="5"/>
  <c r="F1568" i="5"/>
  <c r="B1568" i="5"/>
  <c r="F1552" i="5"/>
  <c r="B1552" i="5"/>
  <c r="F1534" i="5"/>
  <c r="B1534" i="5"/>
  <c r="F1533" i="5"/>
  <c r="B1533" i="5"/>
  <c r="F1516" i="5"/>
  <c r="B1516" i="5"/>
  <c r="F1515" i="5"/>
  <c r="B1515" i="5"/>
  <c r="F1505" i="5"/>
  <c r="B1505" i="5"/>
  <c r="F1504" i="5"/>
  <c r="B1504" i="5"/>
  <c r="F1503" i="5"/>
  <c r="B1503" i="5"/>
  <c r="F1615" i="5"/>
  <c r="B1615" i="5"/>
  <c r="F1601" i="5"/>
  <c r="B1601" i="5"/>
  <c r="F1600" i="5"/>
  <c r="B1600" i="5"/>
  <c r="F1592" i="5"/>
  <c r="B1592" i="5"/>
  <c r="F1591" i="5"/>
  <c r="B1591" i="5"/>
  <c r="F1551" i="5"/>
  <c r="B1551" i="5"/>
  <c r="F1580" i="5"/>
  <c r="B1580" i="5"/>
  <c r="F1567" i="5"/>
  <c r="B1567" i="5"/>
  <c r="F1566" i="5"/>
  <c r="B1566" i="5"/>
  <c r="F1579" i="5"/>
  <c r="B1579" i="5"/>
  <c r="F1550" i="5"/>
  <c r="B1550" i="5"/>
  <c r="F1532" i="5"/>
  <c r="B1532" i="5"/>
  <c r="F1531" i="5"/>
  <c r="B1531" i="5"/>
  <c r="F1614" i="5"/>
  <c r="B1614" i="5"/>
  <c r="F1599" i="5"/>
  <c r="B1599" i="5"/>
  <c r="F1590" i="5"/>
  <c r="B1590" i="5"/>
  <c r="F1578" i="5"/>
  <c r="B1578" i="5"/>
  <c r="F1577" i="5"/>
  <c r="B1577" i="5"/>
  <c r="F1565" i="5"/>
  <c r="B1565" i="5"/>
  <c r="F1613" i="5"/>
  <c r="B1613" i="5"/>
  <c r="F1549" i="5"/>
  <c r="B1549" i="5"/>
  <c r="F1530" i="5"/>
  <c r="B1530" i="5"/>
  <c r="F1514" i="5"/>
  <c r="B1514" i="5"/>
  <c r="F1637" i="5"/>
  <c r="B1637" i="5"/>
  <c r="F1636" i="5"/>
  <c r="B1636" i="5"/>
  <c r="F1635" i="5"/>
  <c r="B1635" i="5"/>
  <c r="F1634" i="5"/>
  <c r="B1634" i="5"/>
  <c r="F1629" i="5"/>
  <c r="B1629" i="5"/>
  <c r="F1628" i="5"/>
  <c r="B1628" i="5"/>
  <c r="F1627" i="5"/>
  <c r="B1627" i="5"/>
  <c r="F1626" i="5"/>
  <c r="B1626" i="5"/>
  <c r="F1623" i="5"/>
  <c r="B1623" i="5"/>
  <c r="F1622" i="5"/>
  <c r="B1622" i="5"/>
  <c r="F1621" i="5"/>
  <c r="B1621" i="5"/>
  <c r="F1620" i="5"/>
  <c r="B1620" i="5"/>
  <c r="F1612" i="5"/>
  <c r="B1612" i="5"/>
  <c r="F1611" i="5"/>
  <c r="B1611" i="5"/>
  <c r="F1610" i="5"/>
  <c r="B1610" i="5"/>
  <c r="F1609" i="5"/>
  <c r="B1609" i="5"/>
  <c r="F1598" i="5"/>
  <c r="B1598" i="5"/>
  <c r="F1597" i="5"/>
  <c r="B1597" i="5"/>
  <c r="F1596" i="5"/>
  <c r="B1596" i="5"/>
  <c r="F1595" i="5"/>
  <c r="B1595" i="5"/>
  <c r="F1589" i="5"/>
  <c r="B1589" i="5"/>
  <c r="F1588" i="5"/>
  <c r="B1588" i="5"/>
  <c r="F1587" i="5"/>
  <c r="B1587" i="5"/>
  <c r="F1586" i="5"/>
  <c r="B1586" i="5"/>
  <c r="F1576" i="5"/>
  <c r="B1576" i="5"/>
  <c r="F1575" i="5"/>
  <c r="B1575" i="5"/>
  <c r="F1574" i="5"/>
  <c r="B1574" i="5"/>
  <c r="F1573" i="5"/>
  <c r="B1573" i="5"/>
  <c r="F1564" i="5"/>
  <c r="B1564" i="5"/>
  <c r="F1563" i="5"/>
  <c r="B1563" i="5"/>
  <c r="F1562" i="5"/>
  <c r="B1562" i="5"/>
  <c r="F1561" i="5"/>
  <c r="B1561" i="5"/>
  <c r="F1548" i="5"/>
  <c r="B1548" i="5"/>
  <c r="F1547" i="5"/>
  <c r="B1547" i="5"/>
  <c r="F1546" i="5"/>
  <c r="B1546" i="5"/>
  <c r="F1545" i="5"/>
  <c r="B1545" i="5"/>
  <c r="F1529" i="5"/>
  <c r="B1529" i="5"/>
  <c r="F1528" i="5"/>
  <c r="B1528" i="5"/>
  <c r="F1527" i="5"/>
  <c r="B1527" i="5"/>
  <c r="F1526" i="5"/>
  <c r="B1526" i="5"/>
  <c r="F1525" i="5"/>
  <c r="B1525" i="5"/>
  <c r="F1524" i="5"/>
  <c r="B1524" i="5"/>
  <c r="F1513" i="5"/>
  <c r="B1513" i="5"/>
  <c r="F1512" i="5"/>
  <c r="B1512" i="5"/>
  <c r="F1511" i="5"/>
  <c r="B1511" i="5"/>
  <c r="F1510" i="5"/>
  <c r="B1510" i="5"/>
  <c r="F1509" i="5"/>
  <c r="B1509" i="5"/>
  <c r="F1508" i="5"/>
  <c r="B1508" i="5"/>
  <c r="F1502" i="5"/>
  <c r="B1502" i="5"/>
  <c r="F1501" i="5"/>
  <c r="B1501" i="5"/>
  <c r="F1500" i="5"/>
  <c r="B1500" i="5"/>
  <c r="F1499" i="5"/>
  <c r="B1499" i="5"/>
  <c r="F1498" i="5"/>
  <c r="B1498" i="5"/>
  <c r="F1497" i="5"/>
  <c r="B1497" i="5"/>
  <c r="F1619" i="5"/>
  <c r="B1619" i="5"/>
  <c r="F1585" i="5"/>
  <c r="B1585" i="5"/>
  <c r="F1544" i="5"/>
  <c r="B1544" i="5"/>
  <c r="F1496" i="5"/>
  <c r="B1496" i="5"/>
  <c r="B1633" i="5"/>
  <c r="B1625" i="5"/>
  <c r="B1618" i="5"/>
  <c r="B1617" i="5"/>
  <c r="B1608" i="5"/>
  <c r="B1594" i="5"/>
  <c r="B1584" i="5"/>
  <c r="B1583" i="5"/>
  <c r="B1572" i="5"/>
  <c r="B1571" i="5"/>
  <c r="B1560" i="5"/>
  <c r="B1559" i="5"/>
  <c r="B1543" i="5"/>
  <c r="B1542" i="5"/>
  <c r="B1541" i="5"/>
  <c r="B1523" i="5"/>
  <c r="B1522" i="5"/>
  <c r="B1507" i="5"/>
  <c r="B1495" i="5"/>
  <c r="J1494" i="5"/>
  <c r="F1494" i="5"/>
  <c r="D1494" i="5"/>
  <c r="B1494" i="5"/>
  <c r="F1492" i="5"/>
  <c r="D1492" i="5"/>
  <c r="B1492" i="5"/>
  <c r="F1485" i="5"/>
  <c r="D1485" i="5"/>
  <c r="B1485" i="5"/>
  <c r="F1479" i="5"/>
  <c r="D1479" i="5"/>
  <c r="B1479" i="5"/>
  <c r="F1478" i="5"/>
  <c r="D1478" i="5"/>
  <c r="B1478" i="5"/>
  <c r="F1475" i="5"/>
  <c r="D1475" i="5"/>
  <c r="B1475" i="5"/>
  <c r="F1474" i="5"/>
  <c r="D1474" i="5"/>
  <c r="B1474" i="5"/>
  <c r="F1468" i="5"/>
  <c r="D1468" i="5"/>
  <c r="B1468" i="5"/>
  <c r="F1463" i="5"/>
  <c r="D1463" i="5"/>
  <c r="B1463" i="5"/>
  <c r="F1458" i="5"/>
  <c r="D1458" i="5"/>
  <c r="B1458" i="5"/>
  <c r="F1451" i="5"/>
  <c r="D1451" i="5"/>
  <c r="B1451" i="5"/>
  <c r="F1446" i="5"/>
  <c r="D1446" i="5"/>
  <c r="B1446" i="5"/>
  <c r="F1484" i="5"/>
  <c r="D1484" i="5"/>
  <c r="B1484" i="5"/>
  <c r="F1473" i="5"/>
  <c r="D1473" i="5"/>
  <c r="B1473" i="5"/>
  <c r="F1467" i="5"/>
  <c r="D1467" i="5"/>
  <c r="B1467" i="5"/>
  <c r="F1462" i="5"/>
  <c r="D1462" i="5"/>
  <c r="B1462" i="5"/>
  <c r="F1457" i="5"/>
  <c r="D1457" i="5"/>
  <c r="B1457" i="5"/>
  <c r="F1445" i="5"/>
  <c r="D1445" i="5"/>
  <c r="B1445" i="5"/>
  <c r="F1491" i="5"/>
  <c r="D1491" i="5"/>
  <c r="B1491" i="5"/>
  <c r="F1452" i="5"/>
  <c r="D1452" i="5"/>
  <c r="B1452" i="5"/>
  <c r="F1490" i="5"/>
  <c r="B1490" i="5"/>
  <c r="F1489" i="5"/>
  <c r="B1489" i="5"/>
  <c r="F1483" i="5"/>
  <c r="B1483" i="5"/>
  <c r="F1482" i="5"/>
  <c r="B1482" i="5"/>
  <c r="F1472" i="5"/>
  <c r="B1472" i="5"/>
  <c r="F1471" i="5"/>
  <c r="B1471" i="5"/>
  <c r="F1466" i="5"/>
  <c r="B1466" i="5"/>
  <c r="F1461" i="5"/>
  <c r="B1461" i="5"/>
  <c r="F1456" i="5"/>
  <c r="B1456" i="5"/>
  <c r="F1455" i="5"/>
  <c r="B1455" i="5"/>
  <c r="F1450" i="5"/>
  <c r="B1450" i="5"/>
  <c r="F1449" i="5"/>
  <c r="B1449" i="5"/>
  <c r="F1493" i="5"/>
  <c r="B1493" i="5"/>
  <c r="F1488" i="5"/>
  <c r="B1488" i="5"/>
  <c r="F1487" i="5"/>
  <c r="B1487" i="5"/>
  <c r="F1481" i="5"/>
  <c r="B1481" i="5"/>
  <c r="F1477" i="5"/>
  <c r="B1477" i="5"/>
  <c r="F1470" i="5"/>
  <c r="B1470" i="5"/>
  <c r="F1465" i="5"/>
  <c r="B1465" i="5"/>
  <c r="F1460" i="5"/>
  <c r="B1460" i="5"/>
  <c r="F1454" i="5"/>
  <c r="B1454" i="5"/>
  <c r="F1448" i="5"/>
  <c r="B1448" i="5"/>
  <c r="F1444" i="5"/>
  <c r="B1444" i="5"/>
  <c r="F1442" i="5"/>
  <c r="B1442" i="5"/>
  <c r="F1440" i="5"/>
  <c r="B1440" i="5"/>
  <c r="B1486" i="5"/>
  <c r="B1480" i="5"/>
  <c r="B1476" i="5"/>
  <c r="B1469" i="5"/>
  <c r="B1464" i="5"/>
  <c r="B1459" i="5"/>
  <c r="B1453" i="5"/>
  <c r="B1447" i="5"/>
  <c r="B1443" i="5"/>
  <c r="B1441" i="5"/>
  <c r="B1439" i="5"/>
  <c r="F1438" i="5"/>
  <c r="B1438" i="5"/>
  <c r="B1437" i="5"/>
  <c r="B1436" i="5"/>
  <c r="F1434" i="5"/>
  <c r="B1434" i="5"/>
  <c r="B1433" i="5"/>
  <c r="F1432" i="5"/>
  <c r="D1432" i="5"/>
  <c r="B1432" i="5"/>
  <c r="F1435" i="5"/>
  <c r="D1435" i="5"/>
  <c r="B1435" i="5"/>
  <c r="B1431" i="5"/>
  <c r="F1430" i="5"/>
  <c r="B1430" i="5"/>
  <c r="F1429" i="5"/>
  <c r="D1429" i="5"/>
  <c r="B1429" i="5"/>
  <c r="B1428" i="5"/>
  <c r="F1427" i="5"/>
  <c r="B1427" i="5"/>
  <c r="F1426" i="5"/>
  <c r="B1426" i="5"/>
  <c r="F1425" i="5"/>
  <c r="B1425" i="5"/>
  <c r="B1424" i="5"/>
  <c r="F1423" i="5"/>
  <c r="B1423" i="5"/>
  <c r="F1422" i="5"/>
  <c r="B1422" i="5"/>
  <c r="B1420" i="5"/>
  <c r="F1419" i="5"/>
  <c r="B1419" i="5"/>
  <c r="F1421" i="5"/>
  <c r="D1421" i="5"/>
  <c r="B1421" i="5"/>
  <c r="F1417" i="5"/>
  <c r="D1417" i="5"/>
  <c r="B1417" i="5"/>
  <c r="B1416" i="5"/>
  <c r="F1418" i="5"/>
  <c r="D1418" i="5"/>
  <c r="B1418" i="5"/>
  <c r="F1414" i="5"/>
  <c r="D1414" i="5"/>
  <c r="B1414" i="5"/>
  <c r="B1413" i="5"/>
  <c r="B1412" i="5"/>
  <c r="F1411" i="5"/>
  <c r="D1411" i="5"/>
  <c r="B1411" i="5"/>
  <c r="F1410" i="5"/>
  <c r="D1410" i="5"/>
  <c r="B1410" i="5"/>
  <c r="F1409" i="5"/>
  <c r="D1409" i="5"/>
  <c r="B1409" i="5"/>
  <c r="F1366" i="5"/>
  <c r="D1366" i="5"/>
  <c r="B1366" i="5"/>
  <c r="F1365" i="5"/>
  <c r="D1365" i="5"/>
  <c r="B1365" i="5"/>
  <c r="F1374" i="5"/>
  <c r="D1374" i="5"/>
  <c r="B1374" i="5"/>
  <c r="F1373" i="5"/>
  <c r="D1373" i="5"/>
  <c r="B1373" i="5"/>
  <c r="F1381" i="5"/>
  <c r="D1381" i="5"/>
  <c r="B1381" i="5"/>
  <c r="F1380" i="5"/>
  <c r="D1380" i="5"/>
  <c r="B1380" i="5"/>
  <c r="F1372" i="5"/>
  <c r="D1372" i="5"/>
  <c r="B1372" i="5"/>
  <c r="F1408" i="5"/>
  <c r="B1408" i="5"/>
  <c r="F1407" i="5"/>
  <c r="B1407" i="5"/>
  <c r="B1406" i="5"/>
  <c r="F1405" i="5"/>
  <c r="B1405" i="5"/>
  <c r="F1371" i="5"/>
  <c r="D1371" i="5"/>
  <c r="B1371" i="5"/>
  <c r="F1364" i="5"/>
  <c r="D1364" i="5"/>
  <c r="B1364" i="5"/>
  <c r="F1370" i="5"/>
  <c r="B1370" i="5"/>
  <c r="F1369" i="5"/>
  <c r="B1369" i="5"/>
  <c r="F1368" i="5"/>
  <c r="B1368" i="5"/>
  <c r="B1367" i="5"/>
  <c r="F1403" i="5"/>
  <c r="D1403" i="5"/>
  <c r="B1403" i="5"/>
  <c r="F1397" i="5"/>
  <c r="D1397" i="5"/>
  <c r="B1397" i="5"/>
  <c r="F1379" i="5"/>
  <c r="D1379" i="5"/>
  <c r="B1379" i="5"/>
  <c r="F1390" i="5"/>
  <c r="D1390" i="5"/>
  <c r="B1390" i="5"/>
  <c r="F1385" i="5"/>
  <c r="D1385" i="5"/>
  <c r="B1385" i="5"/>
  <c r="F1378" i="5"/>
  <c r="D1378" i="5"/>
  <c r="B1378" i="5"/>
  <c r="F1394" i="5"/>
  <c r="B1394" i="5"/>
  <c r="F1377" i="5"/>
  <c r="B1377" i="5"/>
  <c r="F1389" i="5"/>
  <c r="B1389" i="5"/>
  <c r="F1396" i="5"/>
  <c r="B1396" i="5"/>
  <c r="F1384" i="5"/>
  <c r="B1384" i="5"/>
  <c r="F1400" i="5"/>
  <c r="B1400" i="5"/>
  <c r="F1393" i="5"/>
  <c r="B1393" i="5"/>
  <c r="F1388" i="5"/>
  <c r="B1388" i="5"/>
  <c r="F1376" i="5"/>
  <c r="B1376" i="5"/>
  <c r="F1402" i="5"/>
  <c r="B1402" i="5"/>
  <c r="F1395" i="5"/>
  <c r="B1395" i="5"/>
  <c r="F1399" i="5"/>
  <c r="B1399" i="5"/>
  <c r="F1392" i="5"/>
  <c r="B1392" i="5"/>
  <c r="F1382" i="5"/>
  <c r="B1382" i="5"/>
  <c r="F1387" i="5"/>
  <c r="B1387" i="5"/>
  <c r="B1404" i="5"/>
  <c r="B1398" i="5"/>
  <c r="B1401" i="5"/>
  <c r="B1391" i="5"/>
  <c r="B1383" i="5"/>
  <c r="B1386" i="5"/>
  <c r="F1312" i="5"/>
  <c r="B1312" i="5"/>
  <c r="F1284" i="5"/>
  <c r="B1284" i="5"/>
  <c r="F1275" i="5"/>
  <c r="B1275" i="5"/>
  <c r="F1363" i="5"/>
  <c r="B1363" i="5"/>
  <c r="F1361" i="5"/>
  <c r="B1361" i="5"/>
  <c r="F1360" i="5"/>
  <c r="B1360" i="5"/>
  <c r="F1359" i="5"/>
  <c r="B1359" i="5"/>
  <c r="F1358" i="5"/>
  <c r="B1358" i="5"/>
  <c r="F1357" i="5"/>
  <c r="B1357" i="5"/>
  <c r="F1356" i="5"/>
  <c r="B1356" i="5"/>
  <c r="F1353" i="5"/>
  <c r="B1353" i="5"/>
  <c r="F1352" i="5"/>
  <c r="B1352" i="5"/>
  <c r="F1351" i="5"/>
  <c r="B1351" i="5"/>
  <c r="F1350" i="5"/>
  <c r="B1350" i="5"/>
  <c r="F1349" i="5"/>
  <c r="B1349" i="5"/>
  <c r="F1348" i="5"/>
  <c r="B1348" i="5"/>
  <c r="F1347" i="5"/>
  <c r="B1347" i="5"/>
  <c r="F1346" i="5"/>
  <c r="B1346" i="5"/>
  <c r="F1340" i="5"/>
  <c r="B1340" i="5"/>
  <c r="F1339" i="5"/>
  <c r="B1339" i="5"/>
  <c r="F1338" i="5"/>
  <c r="B1338" i="5"/>
  <c r="F1337" i="5"/>
  <c r="B1337" i="5"/>
  <c r="F1336" i="5"/>
  <c r="B1336" i="5"/>
  <c r="F1330" i="5"/>
  <c r="B1330" i="5"/>
  <c r="F1329" i="5"/>
  <c r="B1329" i="5"/>
  <c r="F1328" i="5"/>
  <c r="B1328" i="5"/>
  <c r="F1327" i="5"/>
  <c r="B1327" i="5"/>
  <c r="F1326" i="5"/>
  <c r="B1326" i="5"/>
  <c r="F1321" i="5"/>
  <c r="B1321" i="5"/>
  <c r="F1320" i="5"/>
  <c r="B1320" i="5"/>
  <c r="F1319" i="5"/>
  <c r="B1319" i="5"/>
  <c r="F1318" i="5"/>
  <c r="B1318" i="5"/>
  <c r="F1317" i="5"/>
  <c r="B1317" i="5"/>
  <c r="F1311" i="5"/>
  <c r="B1311" i="5"/>
  <c r="F1310" i="5"/>
  <c r="B1310" i="5"/>
  <c r="F1309" i="5"/>
  <c r="B1309" i="5"/>
  <c r="F1308" i="5"/>
  <c r="B1308" i="5"/>
  <c r="F1307" i="5"/>
  <c r="B1307" i="5"/>
  <c r="F1301" i="5"/>
  <c r="B1301" i="5"/>
  <c r="F1300" i="5"/>
  <c r="B1300" i="5"/>
  <c r="F1299" i="5"/>
  <c r="B1299" i="5"/>
  <c r="F1298" i="5"/>
  <c r="B1298" i="5"/>
  <c r="F1297" i="5"/>
  <c r="B1297" i="5"/>
  <c r="F1293" i="5"/>
  <c r="B1293" i="5"/>
  <c r="F1292" i="5"/>
  <c r="B1292" i="5"/>
  <c r="F1291" i="5"/>
  <c r="B1291" i="5"/>
  <c r="F1290" i="5"/>
  <c r="B1290" i="5"/>
  <c r="F1289" i="5"/>
  <c r="B1289" i="5"/>
  <c r="F1283" i="5"/>
  <c r="B1283" i="5"/>
  <c r="F1282" i="5"/>
  <c r="B1282" i="5"/>
  <c r="F1281" i="5"/>
  <c r="B1281" i="5"/>
  <c r="F1280" i="5"/>
  <c r="B1280" i="5"/>
  <c r="F1279" i="5"/>
  <c r="B1279" i="5"/>
  <c r="F1274" i="5"/>
  <c r="B1274" i="5"/>
  <c r="F1273" i="5"/>
  <c r="B1273" i="5"/>
  <c r="F1272" i="5"/>
  <c r="B1272" i="5"/>
  <c r="F1271" i="5"/>
  <c r="B1271" i="5"/>
  <c r="F1270" i="5"/>
  <c r="B1270" i="5"/>
  <c r="F1269" i="5"/>
  <c r="B1269" i="5"/>
  <c r="F1268" i="5"/>
  <c r="B1268" i="5"/>
  <c r="F1267" i="5"/>
  <c r="B1267" i="5"/>
  <c r="F1265" i="5"/>
  <c r="B1265" i="5"/>
  <c r="F1264" i="5"/>
  <c r="B1264" i="5"/>
  <c r="F1345" i="5"/>
  <c r="B1345" i="5"/>
  <c r="F1344" i="5"/>
  <c r="B1344" i="5"/>
  <c r="F1343" i="5"/>
  <c r="B1343" i="5"/>
  <c r="F1335" i="5"/>
  <c r="B1335" i="5"/>
  <c r="F1334" i="5"/>
  <c r="B1334" i="5"/>
  <c r="F1333" i="5"/>
  <c r="B1333" i="5"/>
  <c r="F1325" i="5"/>
  <c r="B1325" i="5"/>
  <c r="F1324" i="5"/>
  <c r="B1324" i="5"/>
  <c r="F1323" i="5"/>
  <c r="B1323" i="5"/>
  <c r="F1316" i="5"/>
  <c r="B1316" i="5"/>
  <c r="F1315" i="5"/>
  <c r="B1315" i="5"/>
  <c r="F1314" i="5"/>
  <c r="B1314" i="5"/>
  <c r="F1306" i="5"/>
  <c r="B1306" i="5"/>
  <c r="F1305" i="5"/>
  <c r="B1305" i="5"/>
  <c r="F1304" i="5"/>
  <c r="B1304" i="5"/>
  <c r="F1296" i="5"/>
  <c r="B1296" i="5"/>
  <c r="F1295" i="5"/>
  <c r="B1295" i="5"/>
  <c r="F1288" i="5"/>
  <c r="B1288" i="5"/>
  <c r="F1287" i="5"/>
  <c r="B1287" i="5"/>
  <c r="F1286" i="5"/>
  <c r="B1286" i="5"/>
  <c r="F1355" i="5"/>
  <c r="B1355" i="5"/>
  <c r="F1342" i="5"/>
  <c r="B1342" i="5"/>
  <c r="F1332" i="5"/>
  <c r="B1332" i="5"/>
  <c r="F1322" i="5"/>
  <c r="B1322" i="5"/>
  <c r="F1303" i="5"/>
  <c r="B1303" i="5"/>
  <c r="F1294" i="5"/>
  <c r="B1294" i="5"/>
  <c r="F1278" i="5"/>
  <c r="B1278" i="5"/>
  <c r="B1362" i="5"/>
  <c r="B1354" i="5"/>
  <c r="B1341" i="5"/>
  <c r="B1331" i="5"/>
  <c r="B1313" i="5"/>
  <c r="B1302" i="5"/>
  <c r="B1285" i="5"/>
  <c r="B1276" i="5"/>
  <c r="B1266" i="5"/>
  <c r="B1250" i="5"/>
  <c r="B1243" i="5"/>
  <c r="B1234" i="5"/>
  <c r="B1197" i="5"/>
  <c r="B1173" i="5"/>
  <c r="F1163" i="5"/>
  <c r="B1163" i="5"/>
  <c r="F1162" i="5"/>
  <c r="B1162" i="5"/>
  <c r="F1161" i="5"/>
  <c r="B1161" i="5"/>
  <c r="F1160" i="5"/>
  <c r="B1160" i="5"/>
  <c r="F1159" i="5"/>
  <c r="B1159" i="5"/>
  <c r="F1149" i="5"/>
  <c r="B1149" i="5"/>
  <c r="F1148" i="5"/>
  <c r="B1148" i="5"/>
  <c r="F1147" i="5"/>
  <c r="B1147" i="5"/>
  <c r="F1146" i="5"/>
  <c r="B1146" i="5"/>
  <c r="F1145" i="5"/>
  <c r="B1145" i="5"/>
  <c r="F1253" i="5"/>
  <c r="D1253" i="5"/>
  <c r="B1253" i="5"/>
  <c r="F1249" i="5"/>
  <c r="D1249" i="5"/>
  <c r="B1249" i="5"/>
  <c r="F1242" i="5"/>
  <c r="D1242" i="5"/>
  <c r="B1242" i="5"/>
  <c r="F1233" i="5"/>
  <c r="D1233" i="5"/>
  <c r="B1233" i="5"/>
  <c r="F1213" i="5"/>
  <c r="D1213" i="5"/>
  <c r="B1213" i="5"/>
  <c r="F1196" i="5"/>
  <c r="D1196" i="5"/>
  <c r="B1196" i="5"/>
  <c r="F1184" i="5"/>
  <c r="D1184" i="5"/>
  <c r="B1184" i="5"/>
  <c r="F1241" i="5"/>
  <c r="B1241" i="5"/>
  <c r="F1240" i="5"/>
  <c r="B1240" i="5"/>
  <c r="F1239" i="5"/>
  <c r="B1239" i="5"/>
  <c r="F1232" i="5"/>
  <c r="B1232" i="5"/>
  <c r="F1231" i="5"/>
  <c r="B1231" i="5"/>
  <c r="F1230" i="5"/>
  <c r="B1230" i="5"/>
  <c r="F1229" i="5"/>
  <c r="B1229" i="5"/>
  <c r="F1228" i="5"/>
  <c r="B1228" i="5"/>
  <c r="F1227" i="5"/>
  <c r="B1227" i="5"/>
  <c r="F1226" i="5"/>
  <c r="B1226" i="5"/>
  <c r="F1225" i="5"/>
  <c r="B1225" i="5"/>
  <c r="F1224" i="5"/>
  <c r="B1224" i="5"/>
  <c r="F1223" i="5"/>
  <c r="B1223" i="5"/>
  <c r="F1222" i="5"/>
  <c r="B1222" i="5"/>
  <c r="F1212" i="5"/>
  <c r="B1212" i="5"/>
  <c r="F1211" i="5"/>
  <c r="B1211" i="5"/>
  <c r="F1210" i="5"/>
  <c r="B1210" i="5"/>
  <c r="F1209" i="5"/>
  <c r="B1209" i="5"/>
  <c r="F1208" i="5"/>
  <c r="B1208" i="5"/>
  <c r="F1207" i="5"/>
  <c r="B1207" i="5"/>
  <c r="F1206" i="5"/>
  <c r="B1206" i="5"/>
  <c r="F1205" i="5"/>
  <c r="B1205" i="5"/>
  <c r="F1204" i="5"/>
  <c r="B1204" i="5"/>
  <c r="F1195" i="5"/>
  <c r="B1195" i="5"/>
  <c r="F1194" i="5"/>
  <c r="B1194" i="5"/>
  <c r="F1193" i="5"/>
  <c r="B1193" i="5"/>
  <c r="F1192" i="5"/>
  <c r="B1192" i="5"/>
  <c r="F1191" i="5"/>
  <c r="B1191" i="5"/>
  <c r="F1190" i="5"/>
  <c r="B1190" i="5"/>
  <c r="F1183" i="5"/>
  <c r="B1183" i="5"/>
  <c r="F1182" i="5"/>
  <c r="B1182" i="5"/>
  <c r="F1181" i="5"/>
  <c r="B1181" i="5"/>
  <c r="F1180" i="5"/>
  <c r="B1180" i="5"/>
  <c r="F1179" i="5"/>
  <c r="B1179" i="5"/>
  <c r="F1178" i="5"/>
  <c r="B1178" i="5"/>
  <c r="F1172" i="5"/>
  <c r="B1172" i="5"/>
  <c r="F1171" i="5"/>
  <c r="B1171" i="5"/>
  <c r="F1170" i="5"/>
  <c r="B1170" i="5"/>
  <c r="F1169" i="5"/>
  <c r="B1169" i="5"/>
  <c r="F1168" i="5"/>
  <c r="B1168" i="5"/>
  <c r="F1167" i="5"/>
  <c r="B1167" i="5"/>
  <c r="F1166" i="5"/>
  <c r="B1166" i="5"/>
  <c r="F1176" i="5"/>
  <c r="B1176" i="5"/>
  <c r="F1158" i="5"/>
  <c r="B1158" i="5"/>
  <c r="F1157" i="5"/>
  <c r="B1157" i="5"/>
  <c r="F1156" i="5"/>
  <c r="B1156" i="5"/>
  <c r="F1155" i="5"/>
  <c r="B1155" i="5"/>
  <c r="F1154" i="5"/>
  <c r="B1154" i="5"/>
  <c r="F1153" i="5"/>
  <c r="B1153" i="5"/>
  <c r="F1152" i="5"/>
  <c r="B1152" i="5"/>
  <c r="F1151" i="5"/>
  <c r="B1151" i="5"/>
  <c r="F1150" i="5"/>
  <c r="B1150" i="5"/>
  <c r="F1136" i="5"/>
  <c r="B1136" i="5"/>
  <c r="F1144" i="5"/>
  <c r="D1144" i="5"/>
  <c r="B1144" i="5"/>
  <c r="F1117" i="5"/>
  <c r="B1117" i="5"/>
  <c r="F1090" i="5"/>
  <c r="B1090" i="5"/>
  <c r="F1055" i="5"/>
  <c r="B1055" i="5"/>
  <c r="F1143" i="5"/>
  <c r="B1143" i="5"/>
  <c r="F1142" i="5"/>
  <c r="B1142" i="5"/>
  <c r="F1141" i="5"/>
  <c r="B1141" i="5"/>
  <c r="F1140" i="5"/>
  <c r="B1140" i="5"/>
  <c r="F1135" i="5"/>
  <c r="B1135" i="5"/>
  <c r="F1134" i="5"/>
  <c r="B1134" i="5"/>
  <c r="F1133" i="5"/>
  <c r="B1133" i="5"/>
  <c r="F1132" i="5"/>
  <c r="B1132" i="5"/>
  <c r="F1131" i="5"/>
  <c r="B1131" i="5"/>
  <c r="F1127" i="5"/>
  <c r="B1127" i="5"/>
  <c r="F1126" i="5"/>
  <c r="B1126" i="5"/>
  <c r="F1125" i="5"/>
  <c r="B1125" i="5"/>
  <c r="F1124" i="5"/>
  <c r="B1124" i="5"/>
  <c r="F1123" i="5"/>
  <c r="B1123" i="5"/>
  <c r="F1122" i="5"/>
  <c r="B1122" i="5"/>
  <c r="F1116" i="5"/>
  <c r="B1116" i="5"/>
  <c r="F1115" i="5"/>
  <c r="B1115" i="5"/>
  <c r="F1114" i="5"/>
  <c r="B1114" i="5"/>
  <c r="F1113" i="5"/>
  <c r="B1113" i="5"/>
  <c r="F1112" i="5"/>
  <c r="B1112" i="5"/>
  <c r="F1108" i="5"/>
  <c r="B1108" i="5"/>
  <c r="F1107" i="5"/>
  <c r="B1107" i="5"/>
  <c r="F1106" i="5"/>
  <c r="B1106" i="5"/>
  <c r="F1105" i="5"/>
  <c r="B1105" i="5"/>
  <c r="F1104" i="5"/>
  <c r="B1104" i="5"/>
  <c r="F1099" i="5"/>
  <c r="B1099" i="5"/>
  <c r="F1098" i="5"/>
  <c r="B1098" i="5"/>
  <c r="F1097" i="5"/>
  <c r="B1097" i="5"/>
  <c r="F1096" i="5"/>
  <c r="B1096" i="5"/>
  <c r="F1095" i="5"/>
  <c r="B1095" i="5"/>
  <c r="F1089" i="5"/>
  <c r="B1089" i="5"/>
  <c r="F1088" i="5"/>
  <c r="B1088" i="5"/>
  <c r="F1087" i="5"/>
  <c r="B1087" i="5"/>
  <c r="F1086" i="5"/>
  <c r="B1086" i="5"/>
  <c r="F1085" i="5"/>
  <c r="B1085" i="5"/>
  <c r="F1081" i="5"/>
  <c r="B1081" i="5"/>
  <c r="F1080" i="5"/>
  <c r="B1080" i="5"/>
  <c r="F1079" i="5"/>
  <c r="B1079" i="5"/>
  <c r="F1078" i="5"/>
  <c r="B1078" i="5"/>
  <c r="F1077" i="5"/>
  <c r="B1077" i="5"/>
  <c r="F1072" i="5"/>
  <c r="B1072" i="5"/>
  <c r="F1071" i="5"/>
  <c r="B1071" i="5"/>
  <c r="F1070" i="5"/>
  <c r="B1070" i="5"/>
  <c r="F1069" i="5"/>
  <c r="B1069" i="5"/>
  <c r="F1068" i="5"/>
  <c r="B1068" i="5"/>
  <c r="F1063" i="5"/>
  <c r="B1063" i="5"/>
  <c r="F1062" i="5"/>
  <c r="B1062" i="5"/>
  <c r="F1061" i="5"/>
  <c r="B1061" i="5"/>
  <c r="F1060" i="5"/>
  <c r="B1060" i="5"/>
  <c r="F1059" i="5"/>
  <c r="B1059" i="5"/>
  <c r="F1054" i="5"/>
  <c r="B1054" i="5"/>
  <c r="F1053" i="5"/>
  <c r="B1053" i="5"/>
  <c r="F1052" i="5"/>
  <c r="B1052" i="5"/>
  <c r="F1051" i="5"/>
  <c r="B1051" i="5"/>
  <c r="F1050" i="5"/>
  <c r="B1050" i="5"/>
  <c r="F1046" i="5"/>
  <c r="B1046" i="5"/>
  <c r="F1045" i="5"/>
  <c r="B1045" i="5"/>
  <c r="F1044" i="5"/>
  <c r="B1044" i="5"/>
  <c r="F1043" i="5"/>
  <c r="B1043" i="5"/>
  <c r="F1042" i="5"/>
  <c r="B1042" i="5"/>
  <c r="F1139" i="5"/>
  <c r="D1139" i="5"/>
  <c r="B1139" i="5"/>
  <c r="F1130" i="5"/>
  <c r="D1130" i="5"/>
  <c r="B1130" i="5"/>
  <c r="F1121" i="5"/>
  <c r="D1121" i="5"/>
  <c r="B1121" i="5"/>
  <c r="F1111" i="5"/>
  <c r="D1111" i="5"/>
  <c r="B1111" i="5"/>
  <c r="F1103" i="5"/>
  <c r="D1103" i="5"/>
  <c r="B1103" i="5"/>
  <c r="F1094" i="5"/>
  <c r="D1094" i="5"/>
  <c r="B1094" i="5"/>
  <c r="F1084" i="5"/>
  <c r="D1084" i="5"/>
  <c r="B1084" i="5"/>
  <c r="F1076" i="5"/>
  <c r="D1076" i="5"/>
  <c r="B1076" i="5"/>
  <c r="F1067" i="5"/>
  <c r="D1067" i="5"/>
  <c r="B1067" i="5"/>
  <c r="F1058" i="5"/>
  <c r="D1058" i="5"/>
  <c r="B1058" i="5"/>
  <c r="F1049" i="5"/>
  <c r="D1049" i="5"/>
  <c r="B1049" i="5"/>
  <c r="F1041" i="5"/>
  <c r="D1041" i="5"/>
  <c r="B1041" i="5"/>
  <c r="F1120" i="5"/>
  <c r="B1120" i="5"/>
  <c r="F1110" i="5"/>
  <c r="B1110" i="5"/>
  <c r="F1102" i="5"/>
  <c r="B1102" i="5"/>
  <c r="F1093" i="5"/>
  <c r="B1093" i="5"/>
  <c r="F1083" i="5"/>
  <c r="B1083" i="5"/>
  <c r="F1075" i="5"/>
  <c r="B1075" i="5"/>
  <c r="F1066" i="5"/>
  <c r="B1066" i="5"/>
  <c r="F1138" i="5"/>
  <c r="B1138" i="5"/>
  <c r="F1129" i="5"/>
  <c r="B1129" i="5"/>
  <c r="F1119" i="5"/>
  <c r="B1119" i="5"/>
  <c r="F1101" i="5"/>
  <c r="B1101" i="5"/>
  <c r="F1092" i="5"/>
  <c r="B1092" i="5"/>
  <c r="F1074" i="5"/>
  <c r="B1074" i="5"/>
  <c r="F1065" i="5"/>
  <c r="B1065" i="5"/>
  <c r="F1057" i="5"/>
  <c r="B1057" i="5"/>
  <c r="F1048" i="5"/>
  <c r="B1048" i="5"/>
  <c r="F1040" i="5"/>
  <c r="B1040" i="5"/>
  <c r="B1137" i="5"/>
  <c r="B1128" i="5"/>
  <c r="B1118" i="5"/>
  <c r="B1109" i="5"/>
  <c r="B1100" i="5"/>
  <c r="B1091" i="5"/>
  <c r="B1082" i="5"/>
  <c r="B1073" i="5"/>
  <c r="B1064" i="5"/>
  <c r="B1056" i="5"/>
  <c r="B1047" i="5"/>
  <c r="B1039" i="5"/>
  <c r="F1038" i="5"/>
  <c r="B1038" i="5"/>
  <c r="F1037" i="5"/>
  <c r="D1037" i="5"/>
  <c r="B1037" i="5"/>
  <c r="F955" i="5"/>
  <c r="B955" i="5"/>
  <c r="F1023" i="5"/>
  <c r="B1023" i="5"/>
  <c r="F1012" i="5"/>
  <c r="B1012" i="5"/>
  <c r="F1005" i="5"/>
  <c r="B1005" i="5"/>
  <c r="F993" i="5"/>
  <c r="B993" i="5"/>
  <c r="F983" i="5"/>
  <c r="B983" i="5"/>
  <c r="F964" i="5"/>
  <c r="B964" i="5"/>
  <c r="F1024" i="5"/>
  <c r="B1024" i="5"/>
  <c r="F946" i="5"/>
  <c r="B946" i="5"/>
  <c r="F938" i="5"/>
  <c r="B938" i="5"/>
  <c r="F1036" i="5"/>
  <c r="B1036" i="5"/>
  <c r="F1035" i="5"/>
  <c r="B1035" i="5"/>
  <c r="F1033" i="5"/>
  <c r="B1033" i="5"/>
  <c r="F1032" i="5"/>
  <c r="B1032" i="5"/>
  <c r="F1031" i="5"/>
  <c r="B1031" i="5"/>
  <c r="F1030" i="5"/>
  <c r="B1030" i="5"/>
  <c r="F1029" i="5"/>
  <c r="B1029" i="5"/>
  <c r="F1028" i="5"/>
  <c r="B1028" i="5"/>
  <c r="F1022" i="5"/>
  <c r="B1022" i="5"/>
  <c r="F1021" i="5"/>
  <c r="B1021" i="5"/>
  <c r="F1020" i="5"/>
  <c r="B1020" i="5"/>
  <c r="F1019" i="5"/>
  <c r="B1019" i="5"/>
  <c r="F1018" i="5"/>
  <c r="B1018" i="5"/>
  <c r="F1017" i="5"/>
  <c r="B1017" i="5"/>
  <c r="F1016" i="5"/>
  <c r="B1016" i="5"/>
  <c r="F1011" i="5"/>
  <c r="B1011" i="5"/>
  <c r="F1010" i="5"/>
  <c r="B1010" i="5"/>
  <c r="F1009" i="5"/>
  <c r="B1009" i="5"/>
  <c r="F1004" i="5"/>
  <c r="B1004" i="5"/>
  <c r="F1003" i="5"/>
  <c r="B1003" i="5"/>
  <c r="F1002" i="5"/>
  <c r="B1002" i="5"/>
  <c r="F1001" i="5"/>
  <c r="B1001" i="5"/>
  <c r="F1000" i="5"/>
  <c r="B1000" i="5"/>
  <c r="F999" i="5"/>
  <c r="B999" i="5"/>
  <c r="F992" i="5"/>
  <c r="B992" i="5"/>
  <c r="F991" i="5"/>
  <c r="B991" i="5"/>
  <c r="F990" i="5"/>
  <c r="B990" i="5"/>
  <c r="F989" i="5"/>
  <c r="B989" i="5"/>
  <c r="F988" i="5"/>
  <c r="B988" i="5"/>
  <c r="F987" i="5"/>
  <c r="B987" i="5"/>
  <c r="F982" i="5"/>
  <c r="B982" i="5"/>
  <c r="F981" i="5"/>
  <c r="B981" i="5"/>
  <c r="F980" i="5"/>
  <c r="B980" i="5"/>
  <c r="F979" i="5"/>
  <c r="B979" i="5"/>
  <c r="F978" i="5"/>
  <c r="B978" i="5"/>
  <c r="F974" i="5"/>
  <c r="B974" i="5"/>
  <c r="F973" i="5"/>
  <c r="B973" i="5"/>
  <c r="F972" i="5"/>
  <c r="B972" i="5"/>
  <c r="F971" i="5"/>
  <c r="B971" i="5"/>
  <c r="F970" i="5"/>
  <c r="B970" i="5"/>
  <c r="F963" i="5"/>
  <c r="B963" i="5"/>
  <c r="F962" i="5"/>
  <c r="B962" i="5"/>
  <c r="F961" i="5"/>
  <c r="B961" i="5"/>
  <c r="F960" i="5"/>
  <c r="B960" i="5"/>
  <c r="F959" i="5"/>
  <c r="B959" i="5"/>
  <c r="F954" i="5"/>
  <c r="B954" i="5"/>
  <c r="F953" i="5"/>
  <c r="B953" i="5"/>
  <c r="F952" i="5"/>
  <c r="B952" i="5"/>
  <c r="F951" i="5"/>
  <c r="B951" i="5"/>
  <c r="F950" i="5"/>
  <c r="B950" i="5"/>
  <c r="F945" i="5"/>
  <c r="B945" i="5"/>
  <c r="F944" i="5"/>
  <c r="B944" i="5"/>
  <c r="F943" i="5"/>
  <c r="B943" i="5"/>
  <c r="F942" i="5"/>
  <c r="B942" i="5"/>
  <c r="F941" i="5"/>
  <c r="B941" i="5"/>
  <c r="F937" i="5"/>
  <c r="B937" i="5"/>
  <c r="F936" i="5"/>
  <c r="B936" i="5"/>
  <c r="F935" i="5"/>
  <c r="B935" i="5"/>
  <c r="F934" i="5"/>
  <c r="B934" i="5"/>
  <c r="F933" i="5"/>
  <c r="B933" i="5"/>
  <c r="F1034" i="5"/>
  <c r="D1034" i="5"/>
  <c r="B1034" i="5"/>
  <c r="F1027" i="5"/>
  <c r="D1027" i="5"/>
  <c r="B1027" i="5"/>
  <c r="F1015" i="5"/>
  <c r="D1015" i="5"/>
  <c r="B1015" i="5"/>
  <c r="F1008" i="5"/>
  <c r="D1008" i="5"/>
  <c r="B1008" i="5"/>
  <c r="F998" i="5"/>
  <c r="D998" i="5"/>
  <c r="B998" i="5"/>
  <c r="F986" i="5"/>
  <c r="D986" i="5"/>
  <c r="B986" i="5"/>
  <c r="F977" i="5"/>
  <c r="D977" i="5"/>
  <c r="B977" i="5"/>
  <c r="F969" i="5"/>
  <c r="D969" i="5"/>
  <c r="B969" i="5"/>
  <c r="F958" i="5"/>
  <c r="D958" i="5"/>
  <c r="B958" i="5"/>
  <c r="F949" i="5"/>
  <c r="D949" i="5"/>
  <c r="B949" i="5"/>
  <c r="F940" i="5"/>
  <c r="D940" i="5"/>
  <c r="B940" i="5"/>
  <c r="F932" i="5"/>
  <c r="D932" i="5"/>
  <c r="B932" i="5"/>
  <c r="B1026" i="5"/>
  <c r="B1014" i="5"/>
  <c r="B1007" i="5"/>
  <c r="B997" i="5"/>
  <c r="B996" i="5"/>
  <c r="B995" i="5"/>
  <c r="B985" i="5"/>
  <c r="B976" i="5"/>
  <c r="B968" i="5"/>
  <c r="B967" i="5"/>
  <c r="B966" i="5"/>
  <c r="B957" i="5"/>
  <c r="B948" i="5"/>
  <c r="F1025" i="5"/>
  <c r="B1025" i="5"/>
  <c r="F1013" i="5"/>
  <c r="B1013" i="5"/>
  <c r="F1006" i="5"/>
  <c r="B1006" i="5"/>
  <c r="F994" i="5"/>
  <c r="B994" i="5"/>
  <c r="F984" i="5"/>
  <c r="B984" i="5"/>
  <c r="F975" i="5"/>
  <c r="B975" i="5"/>
  <c r="F965" i="5"/>
  <c r="B965" i="5"/>
  <c r="F956" i="5"/>
  <c r="B956" i="5"/>
  <c r="F947" i="5"/>
  <c r="B947" i="5"/>
  <c r="F939" i="5"/>
  <c r="B939" i="5"/>
  <c r="F931" i="5"/>
  <c r="B931" i="5"/>
  <c r="B925" i="5"/>
  <c r="F930" i="5"/>
  <c r="B930" i="5"/>
  <c r="F929" i="5"/>
  <c r="B929" i="5"/>
  <c r="F928" i="5"/>
  <c r="B928" i="5"/>
  <c r="F927" i="5"/>
  <c r="B927" i="5"/>
  <c r="F926" i="5"/>
  <c r="B926" i="5"/>
  <c r="F924" i="5"/>
  <c r="B924" i="5"/>
  <c r="F923" i="5"/>
  <c r="B923" i="5"/>
  <c r="F922" i="5"/>
  <c r="B922" i="5"/>
  <c r="F921" i="5"/>
  <c r="B921" i="5"/>
  <c r="F920" i="5"/>
  <c r="B920" i="5"/>
  <c r="F900" i="5"/>
  <c r="B900" i="5"/>
  <c r="F883" i="5"/>
  <c r="B883" i="5"/>
  <c r="F882" i="5"/>
  <c r="B882" i="5"/>
  <c r="F881" i="5"/>
  <c r="B881" i="5"/>
  <c r="F841" i="5"/>
  <c r="B841" i="5"/>
  <c r="F840" i="5"/>
  <c r="B840" i="5"/>
  <c r="F836" i="5"/>
  <c r="B836" i="5"/>
  <c r="F835" i="5"/>
  <c r="B835" i="5"/>
  <c r="F834" i="5"/>
  <c r="B834" i="5"/>
  <c r="F833" i="5"/>
  <c r="B833" i="5"/>
  <c r="F832" i="5"/>
  <c r="B832" i="5"/>
  <c r="F829" i="5"/>
  <c r="B829" i="5"/>
  <c r="F828" i="5"/>
  <c r="B828" i="5"/>
  <c r="F827" i="5"/>
  <c r="B827" i="5"/>
  <c r="F826" i="5"/>
  <c r="B826" i="5"/>
  <c r="F825" i="5"/>
  <c r="B825" i="5"/>
  <c r="F919" i="5"/>
  <c r="B919" i="5"/>
  <c r="F918" i="5"/>
  <c r="B918" i="5"/>
  <c r="F917" i="5"/>
  <c r="B917" i="5"/>
  <c r="F915" i="5"/>
  <c r="B915" i="5"/>
  <c r="F914" i="5"/>
  <c r="B914" i="5"/>
  <c r="F908" i="5"/>
  <c r="B908" i="5"/>
  <c r="F899" i="5"/>
  <c r="B899" i="5"/>
  <c r="F898" i="5"/>
  <c r="B898" i="5"/>
  <c r="F891" i="5"/>
  <c r="B891" i="5"/>
  <c r="F890" i="5"/>
  <c r="B890" i="5"/>
  <c r="F889" i="5"/>
  <c r="B889" i="5"/>
  <c r="F870" i="5"/>
  <c r="B870" i="5"/>
  <c r="F869" i="5"/>
  <c r="B869" i="5"/>
  <c r="F868" i="5"/>
  <c r="B868" i="5"/>
  <c r="F861" i="5"/>
  <c r="B861" i="5"/>
  <c r="F860" i="5"/>
  <c r="B860" i="5"/>
  <c r="F859" i="5"/>
  <c r="B859" i="5"/>
  <c r="F850" i="5"/>
  <c r="B850" i="5"/>
  <c r="F849" i="5"/>
  <c r="B849" i="5"/>
  <c r="F839" i="5"/>
  <c r="B839" i="5"/>
  <c r="F838" i="5"/>
  <c r="B838" i="5"/>
  <c r="F837" i="5"/>
  <c r="B837" i="5"/>
  <c r="F913" i="5"/>
  <c r="B913" i="5"/>
  <c r="F907" i="5"/>
  <c r="B907" i="5"/>
  <c r="F888" i="5"/>
  <c r="B888" i="5"/>
  <c r="F858" i="5"/>
  <c r="B858" i="5"/>
  <c r="F848" i="5"/>
  <c r="B848" i="5"/>
  <c r="F906" i="5"/>
  <c r="B906" i="5"/>
  <c r="F897" i="5"/>
  <c r="B897" i="5"/>
  <c r="F887" i="5"/>
  <c r="B887" i="5"/>
  <c r="F880" i="5"/>
  <c r="B880" i="5"/>
  <c r="F867" i="5"/>
  <c r="B867" i="5"/>
  <c r="F847" i="5"/>
  <c r="B847" i="5"/>
  <c r="F912" i="5"/>
  <c r="B912" i="5"/>
  <c r="F905" i="5"/>
  <c r="B905" i="5"/>
  <c r="F879" i="5"/>
  <c r="B879" i="5"/>
  <c r="F866" i="5"/>
  <c r="B866" i="5"/>
  <c r="F846" i="5"/>
  <c r="B846" i="5"/>
  <c r="F911" i="5"/>
  <c r="B911" i="5"/>
  <c r="F904" i="5"/>
  <c r="B904" i="5"/>
  <c r="F896" i="5"/>
  <c r="B896" i="5"/>
  <c r="F857" i="5"/>
  <c r="B857" i="5"/>
  <c r="F878" i="5"/>
  <c r="D878" i="5"/>
  <c r="B878" i="5"/>
  <c r="F865" i="5"/>
  <c r="D865" i="5"/>
  <c r="B865" i="5"/>
  <c r="F916" i="5"/>
  <c r="D916" i="5"/>
  <c r="B916" i="5"/>
  <c r="F856" i="5"/>
  <c r="D856" i="5"/>
  <c r="B856" i="5"/>
  <c r="B910" i="5"/>
  <c r="B903" i="5"/>
  <c r="B895" i="5"/>
  <c r="B894" i="5"/>
  <c r="B886" i="5"/>
  <c r="B885" i="5"/>
  <c r="B877" i="5"/>
  <c r="B876" i="5"/>
  <c r="B864" i="5"/>
  <c r="B863" i="5"/>
  <c r="B855" i="5"/>
  <c r="B854" i="5"/>
  <c r="B845" i="5"/>
  <c r="F909" i="5"/>
  <c r="B909" i="5"/>
  <c r="F902" i="5"/>
  <c r="B902" i="5"/>
  <c r="F893" i="5"/>
  <c r="B893" i="5"/>
  <c r="F875" i="5"/>
  <c r="B875" i="5"/>
  <c r="F862" i="5"/>
  <c r="B862" i="5"/>
  <c r="F853" i="5"/>
  <c r="B853" i="5"/>
  <c r="F844" i="5"/>
  <c r="B844" i="5"/>
  <c r="F831" i="5"/>
  <c r="B831" i="5"/>
  <c r="F871" i="5"/>
  <c r="B871" i="5"/>
  <c r="F892" i="5"/>
  <c r="B892" i="5"/>
  <c r="F901" i="5"/>
  <c r="B901" i="5"/>
  <c r="F874" i="5"/>
  <c r="B874" i="5"/>
  <c r="F884" i="5"/>
  <c r="B884" i="5"/>
  <c r="F873" i="5"/>
  <c r="B873" i="5"/>
  <c r="F872" i="5"/>
  <c r="B872" i="5"/>
  <c r="F852" i="5"/>
  <c r="B852" i="5"/>
  <c r="F851" i="5"/>
  <c r="B851" i="5"/>
  <c r="F843" i="5"/>
  <c r="B843" i="5"/>
  <c r="F842" i="5"/>
  <c r="B842" i="5"/>
  <c r="F830" i="5"/>
  <c r="B830" i="5"/>
  <c r="F783" i="5"/>
  <c r="B783" i="5"/>
  <c r="F799" i="5"/>
  <c r="B799" i="5"/>
  <c r="F811" i="5"/>
  <c r="B811" i="5"/>
  <c r="F780" i="5"/>
  <c r="B780" i="5"/>
  <c r="F817" i="5"/>
  <c r="B817" i="5"/>
  <c r="F754" i="5"/>
  <c r="B754" i="5"/>
  <c r="F753" i="5"/>
  <c r="B753" i="5"/>
  <c r="F794" i="5"/>
  <c r="B794" i="5"/>
  <c r="F759" i="5"/>
  <c r="B759" i="5"/>
  <c r="F752" i="5"/>
  <c r="B752" i="5"/>
  <c r="F757" i="5"/>
  <c r="D757" i="5"/>
  <c r="B757" i="5"/>
  <c r="D741" i="5"/>
  <c r="F740" i="5"/>
  <c r="D740" i="5"/>
  <c r="B740" i="5"/>
  <c r="F775" i="5"/>
  <c r="B775" i="5"/>
  <c r="F768" i="5"/>
  <c r="B768" i="5"/>
  <c r="F748" i="5"/>
  <c r="D748" i="5"/>
  <c r="B748" i="5"/>
  <c r="B805" i="5"/>
  <c r="B758" i="5"/>
  <c r="F774" i="5"/>
  <c r="B774" i="5"/>
  <c r="F792" i="5"/>
  <c r="B792" i="5"/>
  <c r="F779" i="5"/>
  <c r="B779" i="5"/>
  <c r="F788" i="5"/>
  <c r="B788" i="5"/>
  <c r="F787" i="5"/>
  <c r="B787" i="5"/>
  <c r="F751" i="5"/>
  <c r="B751" i="5"/>
  <c r="B747" i="5"/>
  <c r="F773" i="5"/>
  <c r="B773" i="5"/>
  <c r="F816" i="5"/>
  <c r="B816" i="5"/>
  <c r="F750" i="5"/>
  <c r="B750" i="5"/>
  <c r="F824" i="5"/>
  <c r="B824" i="5"/>
  <c r="F823" i="5"/>
  <c r="B823" i="5"/>
  <c r="F822" i="5"/>
  <c r="B822" i="5"/>
  <c r="F821" i="5"/>
  <c r="B821" i="5"/>
  <c r="F814" i="5"/>
  <c r="B814" i="5"/>
  <c r="F801" i="5"/>
  <c r="B801" i="5"/>
  <c r="F800" i="5"/>
  <c r="B800" i="5"/>
  <c r="F767" i="5"/>
  <c r="B767" i="5"/>
  <c r="F756" i="5"/>
  <c r="B756" i="5"/>
  <c r="F820" i="5"/>
  <c r="B820" i="5"/>
  <c r="F819" i="5"/>
  <c r="B819" i="5"/>
  <c r="F818" i="5"/>
  <c r="B818" i="5"/>
  <c r="F798" i="5"/>
  <c r="B798" i="5"/>
  <c r="F797" i="5"/>
  <c r="B797" i="5"/>
  <c r="F796" i="5"/>
  <c r="B796" i="5"/>
  <c r="F791" i="5"/>
  <c r="B791" i="5"/>
  <c r="F782" i="5"/>
  <c r="B782" i="5"/>
  <c r="F772" i="5"/>
  <c r="B772" i="5"/>
  <c r="F781" i="5"/>
  <c r="B781" i="5"/>
  <c r="F771" i="5"/>
  <c r="B771" i="5"/>
  <c r="F778" i="5"/>
  <c r="B778" i="5"/>
  <c r="F789" i="5"/>
  <c r="B789" i="5"/>
  <c r="F770" i="5"/>
  <c r="B770" i="5"/>
  <c r="F766" i="5"/>
  <c r="B766" i="5"/>
  <c r="F765" i="5"/>
  <c r="B765" i="5"/>
  <c r="F815" i="5"/>
  <c r="B815" i="5"/>
  <c r="F810" i="5"/>
  <c r="B810" i="5"/>
  <c r="F809" i="5"/>
  <c r="B809" i="5"/>
  <c r="F808" i="5"/>
  <c r="B808" i="5"/>
  <c r="F807" i="5"/>
  <c r="B807" i="5"/>
  <c r="F806" i="5"/>
  <c r="B806" i="5"/>
  <c r="F786" i="5"/>
  <c r="B786" i="5"/>
  <c r="F777" i="5"/>
  <c r="B777" i="5"/>
  <c r="F776" i="5"/>
  <c r="B776" i="5"/>
  <c r="F769" i="5"/>
  <c r="B769" i="5"/>
  <c r="F763" i="5"/>
  <c r="B763" i="5"/>
  <c r="F762" i="5"/>
  <c r="B762" i="5"/>
  <c r="F745" i="5"/>
  <c r="B745" i="5"/>
  <c r="F744" i="5"/>
  <c r="B744" i="5"/>
  <c r="F743" i="5"/>
  <c r="B743" i="5"/>
  <c r="F742" i="5"/>
  <c r="B742" i="5"/>
  <c r="F785" i="5"/>
  <c r="D785" i="5"/>
  <c r="B785" i="5"/>
  <c r="F793" i="5"/>
  <c r="B793" i="5"/>
  <c r="F813" i="5"/>
  <c r="B813" i="5"/>
  <c r="F812" i="5"/>
  <c r="B812" i="5"/>
  <c r="F790" i="5"/>
  <c r="B790" i="5"/>
  <c r="F764" i="5"/>
  <c r="B764" i="5"/>
  <c r="F795" i="5"/>
  <c r="B795" i="5"/>
  <c r="F761" i="5"/>
  <c r="B761" i="5"/>
  <c r="F746" i="5"/>
  <c r="D746" i="5"/>
  <c r="B746" i="5"/>
  <c r="F739" i="5"/>
  <c r="D739" i="5"/>
  <c r="B739" i="5"/>
  <c r="F784" i="5"/>
  <c r="B784" i="5"/>
  <c r="F755" i="5"/>
  <c r="B755" i="5"/>
  <c r="F760" i="5"/>
  <c r="B760" i="5"/>
  <c r="F734" i="5"/>
  <c r="D734" i="5"/>
  <c r="B734" i="5"/>
  <c r="F729" i="5"/>
  <c r="D729" i="5"/>
  <c r="B729" i="5"/>
  <c r="F724" i="5"/>
  <c r="D724" i="5"/>
  <c r="B724" i="5"/>
  <c r="F721" i="5"/>
  <c r="D721" i="5"/>
  <c r="B721" i="5"/>
  <c r="F726" i="5"/>
  <c r="D726" i="5"/>
  <c r="B726" i="5"/>
  <c r="F717" i="5"/>
  <c r="D717" i="5"/>
  <c r="B717" i="5"/>
  <c r="F738" i="5"/>
  <c r="B738" i="5"/>
  <c r="F737" i="5"/>
  <c r="B737" i="5"/>
  <c r="F733" i="5"/>
  <c r="B733" i="5"/>
  <c r="F732" i="5"/>
  <c r="B732" i="5"/>
  <c r="F728" i="5"/>
  <c r="B728" i="5"/>
  <c r="F720" i="5"/>
  <c r="B720" i="5"/>
  <c r="F716" i="5"/>
  <c r="B716" i="5"/>
  <c r="F736" i="5"/>
  <c r="B736" i="5"/>
  <c r="F735" i="5"/>
  <c r="B735" i="5"/>
  <c r="F723" i="5"/>
  <c r="B723" i="5"/>
  <c r="F718" i="5"/>
  <c r="B718" i="5"/>
  <c r="F730" i="5"/>
  <c r="B730" i="5"/>
  <c r="B731" i="5"/>
  <c r="B727" i="5"/>
  <c r="B722" i="5"/>
  <c r="B719" i="5"/>
  <c r="B725" i="5"/>
  <c r="B715" i="5"/>
  <c r="F682" i="5"/>
  <c r="D682" i="5"/>
  <c r="B682" i="5"/>
  <c r="F681" i="5"/>
  <c r="D681" i="5"/>
  <c r="B681" i="5"/>
  <c r="F680" i="5"/>
  <c r="D680" i="5"/>
  <c r="B680" i="5"/>
  <c r="F679" i="5"/>
  <c r="D679" i="5"/>
  <c r="B679" i="5"/>
  <c r="F678" i="5"/>
  <c r="D678" i="5"/>
  <c r="B678" i="5"/>
  <c r="F701" i="5"/>
  <c r="D701" i="5"/>
  <c r="B701" i="5"/>
  <c r="F677" i="5"/>
  <c r="D677" i="5"/>
  <c r="B677" i="5"/>
  <c r="F700" i="5"/>
  <c r="D700" i="5"/>
  <c r="B700" i="5"/>
  <c r="F693" i="5"/>
  <c r="D693" i="5"/>
  <c r="B693" i="5"/>
  <c r="F687" i="5"/>
  <c r="D687" i="5"/>
  <c r="B687" i="5"/>
  <c r="F699" i="5"/>
  <c r="D699" i="5"/>
  <c r="B699" i="5"/>
  <c r="F676" i="5"/>
  <c r="D676" i="5"/>
  <c r="B676" i="5"/>
  <c r="F692" i="5"/>
  <c r="D692" i="5"/>
  <c r="B692" i="5"/>
  <c r="F707" i="5"/>
  <c r="B707" i="5"/>
  <c r="F675" i="5"/>
  <c r="B675" i="5"/>
  <c r="F686" i="5"/>
  <c r="B686" i="5"/>
  <c r="F685" i="5"/>
  <c r="B685" i="5"/>
  <c r="F710" i="5"/>
  <c r="B710" i="5"/>
  <c r="F691" i="5"/>
  <c r="B691" i="5"/>
  <c r="F690" i="5"/>
  <c r="B690" i="5"/>
  <c r="F698" i="5"/>
  <c r="B698" i="5"/>
  <c r="F684" i="5"/>
  <c r="B684" i="5"/>
  <c r="F674" i="5"/>
  <c r="B674" i="5"/>
  <c r="F703" i="5"/>
  <c r="B703" i="5"/>
  <c r="F673" i="5"/>
  <c r="B673" i="5"/>
  <c r="F712" i="5"/>
  <c r="B712" i="5"/>
  <c r="F697" i="5"/>
  <c r="B697" i="5"/>
  <c r="F683" i="5"/>
  <c r="B683" i="5"/>
  <c r="F702" i="5"/>
  <c r="B702" i="5"/>
  <c r="F694" i="5"/>
  <c r="B694" i="5"/>
  <c r="B672" i="5"/>
  <c r="B696" i="5"/>
  <c r="B714" i="5"/>
  <c r="B706" i="5"/>
  <c r="B708" i="5"/>
  <c r="B713" i="5"/>
  <c r="B689" i="5"/>
  <c r="B709" i="5"/>
  <c r="B705" i="5"/>
  <c r="B704" i="5"/>
  <c r="B671" i="5"/>
  <c r="B695" i="5"/>
  <c r="B711" i="5"/>
  <c r="B688" i="5"/>
  <c r="F630" i="5"/>
  <c r="D630" i="5"/>
  <c r="B630" i="5"/>
  <c r="F667" i="5"/>
  <c r="D667" i="5"/>
  <c r="B667" i="5"/>
  <c r="F629" i="5"/>
  <c r="D629" i="5"/>
  <c r="B629" i="5"/>
  <c r="F622" i="5"/>
  <c r="D622" i="5"/>
  <c r="B622" i="5"/>
  <c r="F619" i="5"/>
  <c r="D619" i="5"/>
  <c r="B619" i="5"/>
  <c r="F626" i="5"/>
  <c r="B626" i="5"/>
  <c r="F625" i="5"/>
  <c r="B625" i="5"/>
  <c r="F624" i="5"/>
  <c r="B624" i="5"/>
  <c r="F623" i="5"/>
  <c r="B623" i="5"/>
  <c r="F618" i="5"/>
  <c r="B618" i="5"/>
  <c r="F655" i="5"/>
  <c r="B655" i="5"/>
  <c r="F654" i="5"/>
  <c r="B654" i="5"/>
  <c r="F653" i="5"/>
  <c r="B653" i="5"/>
  <c r="F652" i="5"/>
  <c r="B652" i="5"/>
  <c r="F660" i="5"/>
  <c r="B660" i="5"/>
  <c r="F666" i="5"/>
  <c r="B666" i="5"/>
  <c r="F665" i="5"/>
  <c r="B665" i="5"/>
  <c r="F632" i="5"/>
  <c r="B632" i="5"/>
  <c r="F631" i="5"/>
  <c r="B631" i="5"/>
  <c r="F617" i="5"/>
  <c r="D617" i="5"/>
  <c r="B617" i="5"/>
  <c r="F670" i="5"/>
  <c r="B670" i="5"/>
  <c r="F664" i="5"/>
  <c r="B664" i="5"/>
  <c r="F659" i="5"/>
  <c r="B659" i="5"/>
  <c r="F651" i="5"/>
  <c r="B651" i="5"/>
  <c r="F636" i="5"/>
  <c r="B636" i="5"/>
  <c r="F634" i="5"/>
  <c r="B634" i="5"/>
  <c r="F639" i="5"/>
  <c r="B639" i="5"/>
  <c r="F616" i="5"/>
  <c r="D616" i="5"/>
  <c r="B616" i="5"/>
  <c r="F669" i="5"/>
  <c r="B669" i="5"/>
  <c r="F663" i="5"/>
  <c r="B663" i="5"/>
  <c r="F658" i="5"/>
  <c r="B658" i="5"/>
  <c r="F650" i="5"/>
  <c r="B650" i="5"/>
  <c r="F649" i="5"/>
  <c r="B649" i="5"/>
  <c r="F648" i="5"/>
  <c r="B648" i="5"/>
  <c r="F647" i="5"/>
  <c r="B647" i="5"/>
  <c r="F646" i="5"/>
  <c r="B646" i="5"/>
  <c r="F661" i="5"/>
  <c r="B661" i="5"/>
  <c r="F621" i="5"/>
  <c r="B621" i="5"/>
  <c r="F615" i="5"/>
  <c r="B615" i="5"/>
  <c r="F614" i="5"/>
  <c r="D614" i="5"/>
  <c r="B614" i="5"/>
  <c r="B668" i="5"/>
  <c r="B662" i="5"/>
  <c r="B657" i="5"/>
  <c r="B645" i="5"/>
  <c r="B641" i="5"/>
  <c r="B640" i="5"/>
  <c r="B633" i="5"/>
  <c r="B627" i="5"/>
  <c r="B620" i="5"/>
  <c r="F613" i="5"/>
  <c r="D613" i="5"/>
  <c r="B613" i="5"/>
  <c r="F610" i="5"/>
  <c r="B610" i="5"/>
  <c r="F604" i="5"/>
  <c r="B604" i="5"/>
  <c r="F575" i="5"/>
  <c r="D575" i="5"/>
  <c r="B575" i="5"/>
  <c r="F570" i="5"/>
  <c r="D570" i="5"/>
  <c r="B570" i="5"/>
  <c r="F569" i="5"/>
  <c r="D569" i="5"/>
  <c r="B569" i="5"/>
  <c r="F568" i="5"/>
  <c r="D568" i="5"/>
  <c r="B568" i="5"/>
  <c r="F567" i="5"/>
  <c r="D567" i="5"/>
  <c r="B567" i="5"/>
  <c r="B603" i="5"/>
  <c r="B599" i="5"/>
  <c r="B587" i="5"/>
  <c r="B583" i="5"/>
  <c r="B580" i="5"/>
  <c r="B579" i="5"/>
  <c r="F576" i="5"/>
  <c r="D576" i="5"/>
  <c r="B576" i="5"/>
  <c r="F574" i="5"/>
  <c r="D574" i="5"/>
  <c r="B574" i="5"/>
  <c r="F572" i="5"/>
  <c r="D572" i="5"/>
  <c r="B572" i="5"/>
  <c r="F609" i="5"/>
  <c r="D609" i="5"/>
  <c r="B609" i="5"/>
  <c r="F608" i="5"/>
  <c r="D608" i="5"/>
  <c r="B608" i="5"/>
  <c r="F602" i="5"/>
  <c r="D602" i="5"/>
  <c r="B602" i="5"/>
  <c r="F601" i="5"/>
  <c r="D601" i="5"/>
  <c r="B601" i="5"/>
  <c r="F598" i="5"/>
  <c r="D598" i="5"/>
  <c r="B598" i="5"/>
  <c r="F573" i="5"/>
  <c r="D573" i="5"/>
  <c r="B573" i="5"/>
  <c r="F571" i="5"/>
  <c r="D571" i="5"/>
  <c r="B571" i="5"/>
  <c r="F582" i="5"/>
  <c r="D582" i="5"/>
  <c r="B582" i="5"/>
  <c r="F578" i="5"/>
  <c r="D578" i="5"/>
  <c r="B578" i="5"/>
  <c r="F577" i="5"/>
  <c r="D577" i="5"/>
  <c r="B577" i="5"/>
  <c r="L612" i="5"/>
  <c r="M612" i="5" s="1"/>
  <c r="B612" i="5"/>
  <c r="F611" i="5"/>
  <c r="B611" i="5"/>
  <c r="F607" i="5"/>
  <c r="B607" i="5"/>
  <c r="F606" i="5"/>
  <c r="B606" i="5"/>
  <c r="F597" i="5"/>
  <c r="B597" i="5"/>
  <c r="F596" i="5"/>
  <c r="B596" i="5"/>
  <c r="F592" i="5"/>
  <c r="B592" i="5"/>
  <c r="F586" i="5"/>
  <c r="B586" i="5"/>
  <c r="F585" i="5"/>
  <c r="B585" i="5"/>
  <c r="F593" i="5"/>
  <c r="B593" i="5"/>
  <c r="L566" i="5"/>
  <c r="M566" i="5" s="1"/>
  <c r="F566" i="5"/>
  <c r="D566" i="5"/>
  <c r="B566" i="5"/>
  <c r="F565" i="5"/>
  <c r="D565" i="5"/>
  <c r="B565" i="5"/>
  <c r="F559" i="5"/>
  <c r="D559" i="5"/>
  <c r="B559" i="5"/>
  <c r="F549" i="5"/>
  <c r="D549" i="5"/>
  <c r="B549" i="5"/>
  <c r="F541" i="5"/>
  <c r="D541" i="5"/>
  <c r="B541" i="5"/>
  <c r="F534" i="5"/>
  <c r="D534" i="5"/>
  <c r="B534" i="5"/>
  <c r="F528" i="5"/>
  <c r="D528" i="5"/>
  <c r="B528" i="5"/>
  <c r="F520" i="5"/>
  <c r="D520" i="5"/>
  <c r="B520" i="5"/>
  <c r="F515" i="5"/>
  <c r="D515" i="5"/>
  <c r="B515" i="5"/>
  <c r="F512" i="5"/>
  <c r="D512" i="5"/>
  <c r="B512" i="5"/>
  <c r="F507" i="5"/>
  <c r="D507" i="5"/>
  <c r="B507" i="5"/>
  <c r="F506" i="5"/>
  <c r="D506" i="5"/>
  <c r="B506" i="5"/>
  <c r="F562" i="5"/>
  <c r="B562" i="5"/>
  <c r="F561" i="5"/>
  <c r="B561" i="5"/>
  <c r="F551" i="5"/>
  <c r="B551" i="5"/>
  <c r="F536" i="5"/>
  <c r="B536" i="5"/>
  <c r="F550" i="5"/>
  <c r="B550" i="5"/>
  <c r="F529" i="5"/>
  <c r="B529" i="5"/>
  <c r="F535" i="5"/>
  <c r="B535" i="5"/>
  <c r="F543" i="5"/>
  <c r="B543" i="5"/>
  <c r="F542" i="5"/>
  <c r="B542" i="5"/>
  <c r="F564" i="5"/>
  <c r="B564" i="5"/>
  <c r="F563" i="5"/>
  <c r="B563" i="5"/>
  <c r="F558" i="5"/>
  <c r="B558" i="5"/>
  <c r="F557" i="5"/>
  <c r="B557" i="5"/>
  <c r="F556" i="5"/>
  <c r="B556" i="5"/>
  <c r="F555" i="5"/>
  <c r="B555" i="5"/>
  <c r="F548" i="5"/>
  <c r="B548" i="5"/>
  <c r="F547" i="5"/>
  <c r="B547" i="5"/>
  <c r="F546" i="5"/>
  <c r="B546" i="5"/>
  <c r="F545" i="5"/>
  <c r="B545" i="5"/>
  <c r="F540" i="5"/>
  <c r="B540" i="5"/>
  <c r="F539" i="5"/>
  <c r="B539" i="5"/>
  <c r="F533" i="5"/>
  <c r="B533" i="5"/>
  <c r="F532" i="5"/>
  <c r="B532" i="5"/>
  <c r="F527" i="5"/>
  <c r="B527" i="5"/>
  <c r="F526" i="5"/>
  <c r="B526" i="5"/>
  <c r="F525" i="5"/>
  <c r="B525" i="5"/>
  <c r="F524" i="5"/>
  <c r="B524" i="5"/>
  <c r="F523" i="5"/>
  <c r="B523" i="5"/>
  <c r="F518" i="5"/>
  <c r="B518" i="5"/>
  <c r="F514" i="5"/>
  <c r="B514" i="5"/>
  <c r="F511" i="5"/>
  <c r="B511" i="5"/>
  <c r="F510" i="5"/>
  <c r="B510" i="5"/>
  <c r="B554" i="5"/>
  <c r="B553" i="5"/>
  <c r="F552" i="5"/>
  <c r="D552" i="5"/>
  <c r="B552" i="5"/>
  <c r="B544" i="5"/>
  <c r="B538" i="5"/>
  <c r="B537" i="5"/>
  <c r="B531" i="5"/>
  <c r="F530" i="5"/>
  <c r="D530" i="5"/>
  <c r="B530" i="5"/>
  <c r="B522" i="5"/>
  <c r="B521" i="5"/>
  <c r="B517" i="5"/>
  <c r="F516" i="5"/>
  <c r="D516" i="5"/>
  <c r="B516" i="5"/>
  <c r="B513" i="5"/>
  <c r="B509" i="5"/>
  <c r="B508" i="5"/>
  <c r="D495" i="5"/>
  <c r="B495" i="5"/>
  <c r="B501" i="5"/>
  <c r="B491" i="5"/>
  <c r="B485" i="5"/>
  <c r="D503" i="5"/>
  <c r="B503" i="5"/>
  <c r="B489" i="5"/>
  <c r="D500" i="5"/>
  <c r="B500" i="5"/>
  <c r="B504" i="5"/>
  <c r="B488" i="5"/>
  <c r="D493" i="5"/>
  <c r="B493" i="5"/>
  <c r="B492" i="5"/>
  <c r="B497" i="5"/>
  <c r="B486" i="5"/>
  <c r="B505" i="5"/>
  <c r="B496" i="5"/>
  <c r="B494" i="5"/>
  <c r="B498" i="5"/>
  <c r="B502" i="5"/>
  <c r="B499" i="5"/>
  <c r="B490" i="5"/>
  <c r="B487" i="5"/>
  <c r="B484" i="5"/>
  <c r="F483" i="5"/>
  <c r="D483" i="5"/>
  <c r="B483" i="5"/>
  <c r="F482" i="5"/>
  <c r="B482" i="5"/>
  <c r="F481" i="5"/>
  <c r="B481" i="5"/>
  <c r="F480" i="5"/>
  <c r="D480" i="5"/>
  <c r="B480" i="5"/>
  <c r="F479" i="5"/>
  <c r="B479" i="5"/>
  <c r="F478" i="5"/>
  <c r="B478" i="5"/>
  <c r="F477" i="5"/>
  <c r="B477" i="5"/>
  <c r="B476" i="5"/>
  <c r="F475" i="5"/>
  <c r="D475" i="5"/>
  <c r="B475" i="5"/>
  <c r="F474" i="5"/>
  <c r="D474" i="5"/>
  <c r="B474" i="5"/>
  <c r="F473" i="5"/>
  <c r="D473" i="5"/>
  <c r="B473" i="5"/>
  <c r="F472" i="5"/>
  <c r="B472" i="5"/>
  <c r="F471" i="5"/>
  <c r="B471" i="5"/>
  <c r="F470" i="5"/>
  <c r="D470" i="5"/>
  <c r="B470" i="5"/>
  <c r="F469" i="5"/>
  <c r="B469" i="5"/>
  <c r="F468" i="5"/>
  <c r="D468" i="5"/>
  <c r="B468" i="5"/>
  <c r="B467" i="5"/>
  <c r="F466" i="5"/>
  <c r="B466" i="5"/>
  <c r="F465" i="5"/>
  <c r="B465" i="5"/>
  <c r="F464" i="5"/>
  <c r="D464" i="5"/>
  <c r="B464" i="5"/>
  <c r="F457" i="5"/>
  <c r="B457" i="5"/>
  <c r="B463" i="5"/>
  <c r="F462" i="5"/>
  <c r="D462" i="5"/>
  <c r="B462" i="5"/>
  <c r="F461" i="5"/>
  <c r="B461" i="5"/>
  <c r="F460" i="5"/>
  <c r="B460" i="5"/>
  <c r="B459" i="5"/>
  <c r="F458" i="5"/>
  <c r="D458" i="5"/>
  <c r="B458" i="5"/>
  <c r="F456" i="5"/>
  <c r="B456" i="5"/>
  <c r="F455" i="5"/>
  <c r="B455" i="5"/>
  <c r="F454" i="5"/>
  <c r="B454" i="5"/>
  <c r="F453" i="5"/>
  <c r="B453" i="5"/>
  <c r="F452" i="5"/>
  <c r="D452" i="5"/>
  <c r="B452" i="5"/>
  <c r="B451" i="5"/>
  <c r="F450" i="5"/>
  <c r="B450" i="5"/>
  <c r="B449" i="5"/>
  <c r="F448" i="5"/>
  <c r="D448" i="5"/>
  <c r="B448" i="5"/>
  <c r="F447" i="5"/>
  <c r="D447" i="5"/>
  <c r="B447" i="5"/>
  <c r="F446" i="5"/>
  <c r="B446" i="5"/>
  <c r="F443" i="5"/>
  <c r="D443" i="5"/>
  <c r="B443" i="5"/>
  <c r="F442" i="5"/>
  <c r="D442" i="5"/>
  <c r="B442" i="5"/>
  <c r="F445" i="5"/>
  <c r="D445" i="5"/>
  <c r="B445" i="5"/>
  <c r="F444" i="5"/>
  <c r="D444" i="5"/>
  <c r="B444" i="5"/>
  <c r="F441" i="5"/>
  <c r="D441" i="5"/>
  <c r="B441" i="5"/>
  <c r="F439" i="5"/>
  <c r="D439" i="5"/>
  <c r="B439" i="5"/>
  <c r="F436" i="5"/>
  <c r="D436" i="5"/>
  <c r="B436" i="5"/>
  <c r="F426" i="5"/>
  <c r="D426" i="5"/>
  <c r="B426" i="5"/>
  <c r="F421" i="5"/>
  <c r="D421" i="5"/>
  <c r="B421" i="5"/>
  <c r="F420" i="5"/>
  <c r="D420" i="5"/>
  <c r="B420" i="5"/>
  <c r="F419" i="5"/>
  <c r="D419" i="5"/>
  <c r="B419" i="5"/>
  <c r="F418" i="5"/>
  <c r="D418" i="5"/>
  <c r="B418" i="5"/>
  <c r="F417" i="5"/>
  <c r="D417" i="5"/>
  <c r="B417" i="5"/>
  <c r="F440" i="5"/>
  <c r="B440" i="5"/>
  <c r="F435" i="5"/>
  <c r="B435" i="5"/>
  <c r="F431" i="5"/>
  <c r="B431" i="5"/>
  <c r="F425" i="5"/>
  <c r="B425" i="5"/>
  <c r="F438" i="5"/>
  <c r="B438" i="5"/>
  <c r="F430" i="5"/>
  <c r="B430" i="5"/>
  <c r="F428" i="5"/>
  <c r="B428" i="5"/>
  <c r="F424" i="5"/>
  <c r="B424" i="5"/>
  <c r="B437" i="5"/>
  <c r="B434" i="5"/>
  <c r="B433" i="5"/>
  <c r="B429" i="5"/>
  <c r="B427" i="5"/>
  <c r="B423" i="5"/>
  <c r="B422" i="5"/>
  <c r="B416" i="5"/>
  <c r="B415" i="5"/>
  <c r="F414" i="5"/>
  <c r="B414" i="5"/>
  <c r="F412" i="5"/>
  <c r="B412" i="5"/>
  <c r="F407" i="5"/>
  <c r="B407" i="5"/>
  <c r="F402" i="5"/>
  <c r="B402" i="5"/>
  <c r="F406" i="5"/>
  <c r="B406" i="5"/>
  <c r="F401" i="5"/>
  <c r="B401" i="5"/>
  <c r="B413" i="5"/>
  <c r="B410" i="5"/>
  <c r="B405" i="5"/>
  <c r="B400" i="5"/>
  <c r="B395" i="5"/>
  <c r="F399" i="5"/>
  <c r="B399" i="5"/>
  <c r="F396" i="5"/>
  <c r="B396" i="5"/>
  <c r="F411" i="5"/>
  <c r="B411" i="5"/>
  <c r="F408" i="5"/>
  <c r="B408" i="5"/>
  <c r="F404" i="5"/>
  <c r="B404" i="5"/>
  <c r="B398" i="5"/>
  <c r="F394" i="5"/>
  <c r="B394" i="5"/>
  <c r="F397" i="5"/>
  <c r="D397" i="5"/>
  <c r="B397" i="5"/>
  <c r="F393" i="5"/>
  <c r="D393" i="5"/>
  <c r="B393" i="5"/>
  <c r="F392" i="5"/>
  <c r="D392" i="5"/>
  <c r="B392" i="5"/>
  <c r="F391" i="5"/>
  <c r="D391" i="5"/>
  <c r="B391" i="5"/>
  <c r="F390" i="5"/>
  <c r="D390" i="5"/>
  <c r="B390" i="5"/>
  <c r="F409" i="5"/>
  <c r="D409" i="5"/>
  <c r="B409" i="5"/>
  <c r="F403" i="5"/>
  <c r="D403" i="5"/>
  <c r="B403" i="5"/>
  <c r="B383" i="5"/>
  <c r="F389" i="5"/>
  <c r="D389" i="5"/>
  <c r="B389" i="5"/>
  <c r="B378" i="5"/>
  <c r="B366" i="5"/>
  <c r="B358" i="5"/>
  <c r="B351" i="5"/>
  <c r="F345" i="5"/>
  <c r="D345" i="5"/>
  <c r="B345" i="5"/>
  <c r="F338" i="5"/>
  <c r="D338" i="5"/>
  <c r="B338" i="5"/>
  <c r="F387" i="5"/>
  <c r="B387" i="5"/>
  <c r="F382" i="5"/>
  <c r="B382" i="5"/>
  <c r="F377" i="5"/>
  <c r="B377" i="5"/>
  <c r="F372" i="5"/>
  <c r="B372" i="5"/>
  <c r="F357" i="5"/>
  <c r="B357" i="5"/>
  <c r="F350" i="5"/>
  <c r="B350" i="5"/>
  <c r="F344" i="5"/>
  <c r="B344" i="5"/>
  <c r="F337" i="5"/>
  <c r="D337" i="5"/>
  <c r="B337" i="5"/>
  <c r="F336" i="5"/>
  <c r="D336" i="5"/>
  <c r="B336" i="5"/>
  <c r="F386" i="5"/>
  <c r="B386" i="5"/>
  <c r="F385" i="5"/>
  <c r="B385" i="5"/>
  <c r="F381" i="5"/>
  <c r="B381" i="5"/>
  <c r="F376" i="5"/>
  <c r="B376" i="5"/>
  <c r="F375" i="5"/>
  <c r="B375" i="5"/>
  <c r="F371" i="5"/>
  <c r="B371" i="5"/>
  <c r="F370" i="5"/>
  <c r="B370" i="5"/>
  <c r="F365" i="5"/>
  <c r="B365" i="5"/>
  <c r="F356" i="5"/>
  <c r="B356" i="5"/>
  <c r="F355" i="5"/>
  <c r="B355" i="5"/>
  <c r="F349" i="5"/>
  <c r="B349" i="5"/>
  <c r="F343" i="5"/>
  <c r="B343" i="5"/>
  <c r="F346" i="5"/>
  <c r="B346" i="5"/>
  <c r="F335" i="5"/>
  <c r="B335" i="5"/>
  <c r="F334" i="5"/>
  <c r="B334" i="5"/>
  <c r="F333" i="5"/>
  <c r="B333" i="5"/>
  <c r="F332" i="5"/>
  <c r="D332" i="5"/>
  <c r="B332" i="5"/>
  <c r="F384" i="5"/>
  <c r="B384" i="5"/>
  <c r="F380" i="5"/>
  <c r="B380" i="5"/>
  <c r="F369" i="5"/>
  <c r="B369" i="5"/>
  <c r="F364" i="5"/>
  <c r="B364" i="5"/>
  <c r="F354" i="5"/>
  <c r="B354" i="5"/>
  <c r="F340" i="5"/>
  <c r="B340" i="5"/>
  <c r="F331" i="5"/>
  <c r="D331" i="5"/>
  <c r="B331" i="5"/>
  <c r="F379" i="5"/>
  <c r="D379" i="5"/>
  <c r="B379" i="5"/>
  <c r="F374" i="5"/>
  <c r="D374" i="5"/>
  <c r="B374" i="5"/>
  <c r="F373" i="5"/>
  <c r="D373" i="5"/>
  <c r="B373" i="5"/>
  <c r="F368" i="5"/>
  <c r="D368" i="5"/>
  <c r="B368" i="5"/>
  <c r="F367" i="5"/>
  <c r="D367" i="5"/>
  <c r="B367" i="5"/>
  <c r="F363" i="5"/>
  <c r="D363" i="5"/>
  <c r="B363" i="5"/>
  <c r="F362" i="5"/>
  <c r="D362" i="5"/>
  <c r="B362" i="5"/>
  <c r="F361" i="5"/>
  <c r="D361" i="5"/>
  <c r="B361" i="5"/>
  <c r="F353" i="5"/>
  <c r="D353" i="5"/>
  <c r="B353" i="5"/>
  <c r="F352" i="5"/>
  <c r="D352" i="5"/>
  <c r="B352" i="5"/>
  <c r="F348" i="5"/>
  <c r="D348" i="5"/>
  <c r="B348" i="5"/>
  <c r="F347" i="5"/>
  <c r="D347" i="5"/>
  <c r="B347" i="5"/>
  <c r="F342" i="5"/>
  <c r="D342" i="5"/>
  <c r="B342" i="5"/>
  <c r="F341" i="5"/>
  <c r="D341" i="5"/>
  <c r="B341" i="5"/>
  <c r="F339" i="5"/>
  <c r="D339" i="5"/>
  <c r="B339" i="5"/>
  <c r="F330" i="5"/>
  <c r="D330" i="5"/>
  <c r="B330" i="5"/>
  <c r="F329" i="5"/>
  <c r="D329" i="5"/>
  <c r="B329" i="5"/>
  <c r="F328" i="5"/>
  <c r="D328" i="5"/>
  <c r="B328" i="5"/>
  <c r="F327" i="5"/>
  <c r="D327" i="5"/>
  <c r="B327" i="5"/>
  <c r="F323" i="5"/>
  <c r="D323" i="5"/>
  <c r="B323" i="5"/>
  <c r="F304" i="5"/>
  <c r="D304" i="5"/>
  <c r="B304" i="5"/>
  <c r="F316" i="5"/>
  <c r="D316" i="5"/>
  <c r="B316" i="5"/>
  <c r="F298" i="5"/>
  <c r="D298" i="5"/>
  <c r="B298" i="5"/>
  <c r="F314" i="5"/>
  <c r="D314" i="5"/>
  <c r="B314" i="5"/>
  <c r="F305" i="5"/>
  <c r="D305" i="5"/>
  <c r="B305" i="5"/>
  <c r="F303" i="5"/>
  <c r="D303" i="5"/>
  <c r="B303" i="5"/>
  <c r="F285" i="5"/>
  <c r="D285" i="5"/>
  <c r="B285" i="5"/>
  <c r="F319" i="5"/>
  <c r="D319" i="5"/>
  <c r="B319" i="5"/>
  <c r="F297" i="5"/>
  <c r="D297" i="5"/>
  <c r="B297" i="5"/>
  <c r="F283" i="5"/>
  <c r="D283" i="5"/>
  <c r="B283" i="5"/>
  <c r="F306" i="5"/>
  <c r="D306" i="5"/>
  <c r="B306" i="5"/>
  <c r="F326" i="5"/>
  <c r="B326" i="5"/>
  <c r="F321" i="5"/>
  <c r="B321" i="5"/>
  <c r="F313" i="5"/>
  <c r="B313" i="5"/>
  <c r="F312" i="5"/>
  <c r="B312" i="5"/>
  <c r="F301" i="5"/>
  <c r="B301" i="5"/>
  <c r="F308" i="5"/>
  <c r="B308" i="5"/>
  <c r="F278" i="5"/>
  <c r="D278" i="5"/>
  <c r="B278" i="5"/>
  <c r="F280" i="5"/>
  <c r="B280" i="5"/>
  <c r="F325" i="5"/>
  <c r="B325" i="5"/>
  <c r="F320" i="5"/>
  <c r="B320" i="5"/>
  <c r="F311" i="5"/>
  <c r="B311" i="5"/>
  <c r="F296" i="5"/>
  <c r="B296" i="5"/>
  <c r="F300" i="5"/>
  <c r="B300" i="5"/>
  <c r="F293" i="5"/>
  <c r="B293" i="5"/>
  <c r="F284" i="5"/>
  <c r="B284" i="5"/>
  <c r="F324" i="5"/>
  <c r="B324" i="5"/>
  <c r="F318" i="5"/>
  <c r="B318" i="5"/>
  <c r="F310" i="5"/>
  <c r="B310" i="5"/>
  <c r="F295" i="5"/>
  <c r="B295" i="5"/>
  <c r="F287" i="5"/>
  <c r="B287" i="5"/>
  <c r="F307" i="5"/>
  <c r="B307" i="5"/>
  <c r="F292" i="5"/>
  <c r="B292" i="5"/>
  <c r="F281" i="5"/>
  <c r="D281" i="5"/>
  <c r="B281" i="5"/>
  <c r="B322" i="5"/>
  <c r="B317" i="5"/>
  <c r="B309" i="5"/>
  <c r="B302" i="5"/>
  <c r="B294" i="5"/>
  <c r="B286" i="5"/>
  <c r="B282" i="5"/>
  <c r="F279" i="5"/>
  <c r="D279" i="5"/>
  <c r="B279" i="5"/>
  <c r="O277" i="5"/>
  <c r="F277" i="5"/>
  <c r="D277" i="5"/>
  <c r="B277" i="5"/>
  <c r="F276" i="5"/>
  <c r="D276" i="5"/>
  <c r="B276" i="5"/>
  <c r="F275" i="5"/>
  <c r="D275" i="5"/>
  <c r="B275" i="5"/>
  <c r="L274" i="5"/>
  <c r="F274" i="5"/>
  <c r="D274" i="5"/>
  <c r="B274" i="5"/>
  <c r="L273" i="5"/>
  <c r="F273" i="5"/>
  <c r="D273" i="5"/>
  <c r="B273" i="5"/>
  <c r="L272" i="5"/>
  <c r="F272" i="5"/>
  <c r="D272" i="5"/>
  <c r="B272" i="5"/>
  <c r="L271" i="5"/>
  <c r="F271" i="5"/>
  <c r="D271" i="5"/>
  <c r="B271" i="5"/>
  <c r="L270" i="5"/>
  <c r="F270" i="5"/>
  <c r="D270" i="5"/>
  <c r="B270" i="5"/>
  <c r="L269" i="5"/>
  <c r="F269" i="5"/>
  <c r="D269" i="5"/>
  <c r="B269" i="5"/>
  <c r="L268" i="5"/>
  <c r="F268" i="5"/>
  <c r="D268" i="5"/>
  <c r="B268" i="5"/>
  <c r="L267" i="5"/>
  <c r="F267" i="5"/>
  <c r="D267" i="5"/>
  <c r="B267" i="5"/>
  <c r="L266" i="5"/>
  <c r="F266" i="5"/>
  <c r="D266" i="5"/>
  <c r="B266" i="5"/>
  <c r="L263" i="5"/>
  <c r="F263" i="5"/>
  <c r="D263" i="5"/>
  <c r="B263" i="5"/>
  <c r="L260" i="5"/>
  <c r="F260" i="5"/>
  <c r="D260" i="5"/>
  <c r="B260" i="5"/>
  <c r="L259" i="5"/>
  <c r="F259" i="5"/>
  <c r="D259" i="5"/>
  <c r="B259" i="5"/>
  <c r="F255" i="5"/>
  <c r="D255" i="5"/>
  <c r="B255" i="5"/>
  <c r="O24" i="5"/>
  <c r="B24" i="5"/>
  <c r="B23" i="5"/>
  <c r="O22" i="5"/>
  <c r="B22" i="5"/>
  <c r="B21" i="5"/>
  <c r="O20" i="5"/>
  <c r="B20" i="5"/>
  <c r="B19" i="5"/>
  <c r="O18" i="5"/>
  <c r="B18" i="5"/>
  <c r="B17" i="5"/>
  <c r="O16" i="5"/>
  <c r="B16" i="5"/>
  <c r="B15" i="5"/>
  <c r="O14" i="5"/>
  <c r="B14" i="5"/>
  <c r="B13" i="5"/>
  <c r="B12" i="5"/>
  <c r="B10" i="5"/>
  <c r="B9" i="5"/>
  <c r="B7" i="5"/>
  <c r="O8" i="5"/>
  <c r="B8" i="5"/>
  <c r="O11" i="5"/>
  <c r="B11" i="5"/>
  <c r="O2" i="5"/>
  <c r="F2" i="5"/>
  <c r="D2" i="5"/>
  <c r="B2" i="5"/>
  <c r="M3197" i="5" l="1"/>
  <c r="J3370" i="5"/>
  <c r="L3370" i="5"/>
  <c r="M1494" i="5"/>
  <c r="M270" i="5" l="1"/>
  <c r="M275" i="5"/>
  <c r="M271" i="5"/>
  <c r="M272" i="5"/>
  <c r="M276" i="5"/>
  <c r="M268" i="5"/>
  <c r="M274" i="5"/>
  <c r="M273" i="5"/>
  <c r="M277" i="5"/>
  <c r="M269" i="5"/>
  <c r="M266" i="5"/>
  <c r="M259" i="5"/>
  <c r="M267" i="5"/>
  <c r="M263" i="5"/>
  <c r="M260" i="5"/>
  <c r="M255" i="5"/>
  <c r="M337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tc={61EBC340-D53A-43A8-9891-348EC0AADCB9}</author>
    <author>tc={3FC1211A-B6D2-40CB-83B4-8F0B756FD3B1}</author>
    <author>Sabino Noa Gonzáles</author>
  </authors>
  <commentList>
    <comment ref="K31" authorId="0" shapeId="0" xr:uid="{61EBC340-D53A-43A8-9891-348EC0AADC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180 dolares pasaje ida y vuelta x cada comisionado</t>
      </text>
    </comment>
    <comment ref="L31" authorId="1" shapeId="0" xr:uid="{3FC1211A-B6D2-40CB-83B4-8F0B756FD3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320 POR DIA POR PERSONA</t>
      </text>
    </comment>
    <comment ref="G282" authorId="2" shapeId="0" xr:uid="{25DB5860-B530-481E-B254-98D19D6AE2B8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G293" authorId="2" shapeId="0" xr:uid="{36D13EAF-0685-4A31-B801-4D44DA3413A0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G296" authorId="2" shapeId="0" xr:uid="{3E1E603E-09B2-4E4C-AABC-3FF7528320D8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G298" authorId="2" shapeId="0" xr:uid="{212BE6F0-21BD-4DC1-8565-6B12653939DE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(23.04.2025)</t>
        </r>
      </text>
    </comment>
    <comment ref="H304" authorId="2" shapeId="0" xr:uid="{746E5EB7-7C2C-4A81-AB71-5DB266232FC0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05" authorId="2" shapeId="0" xr:uid="{0678449F-F88C-4762-83A4-3971CCE0AED9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14" authorId="2" shapeId="0" xr:uid="{EA697AF3-FB62-433C-9182-2CEF092C5C6D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20" authorId="2" shapeId="0" xr:uid="{0E77059F-2EA9-4680-ACCB-F8CE091223D3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H321" authorId="2" shapeId="0" xr:uid="{D0A2D270-654E-4C25-9338-9708774438C2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0130-2025-SIS/GMRN-MBO   (23.04.2025)</t>
        </r>
      </text>
    </comment>
    <comment ref="M628" authorId="2" shapeId="0" xr:uid="{2BAD7DF0-A00C-4646-BEC6-A07652E63E4F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0136-2025-SIS/GMRN-MBO  (29/04/2025)</t>
        </r>
      </text>
    </comment>
    <comment ref="G633" authorId="2" shapeId="0" xr:uid="{1F19EC8A-8DF5-4A77-A46A-CF8DDD4293B6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0136-2025-SIS/GMRN-MBO   (29/04/2025)</t>
        </r>
      </text>
    </comment>
    <comment ref="M656" authorId="2" shapeId="0" xr:uid="{092DF2B1-E8C4-44E4-979C-FBEF7289BE45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0136-2025-SIS/GMRN-MBO  (29/04/2025)</t>
        </r>
      </text>
    </comment>
    <comment ref="G661" authorId="2" shapeId="0" xr:uid="{9B1FFFD7-236C-4C51-BA42-11AAAF0A5D8C}">
      <text>
        <r>
          <rPr>
            <b/>
            <sz val="9"/>
            <color indexed="81"/>
            <rFont val="Tahoma"/>
            <family val="2"/>
          </rPr>
          <t>Sabino Noa Gonzáles:CORREO ELECTRÓNICO N° 0136-2025-SIS/GMRN-MBO  (29/04/2025)</t>
        </r>
      </text>
    </comment>
    <comment ref="N661" authorId="2" shapeId="0" xr:uid="{1044F7DC-4241-4E89-96C8-41829DE602B7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ELECTRÓNICO N° 0136-2025-SIS/GMRN-MBO  (29/04/2025)</t>
        </r>
      </text>
    </comment>
    <comment ref="N725" authorId="2" shapeId="0" xr:uid="{A1588FD6-9E7A-44E3-B671-07604584DD8C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Nº0210-2025-SIS/GMR SUR-ADM-SLR (28/04/2025)</t>
        </r>
      </text>
    </comment>
    <comment ref="N726" authorId="2" shapeId="0" xr:uid="{64688B4A-D14D-4E9C-884E-8241E93CEBBE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Nº0210-2025-SIS/GMR SUR-ADM-SLR (28/04/2025)</t>
        </r>
      </text>
    </comment>
    <comment ref="N1452" authorId="2" shapeId="0" xr:uid="{AC790411-78CF-4534-825F-D71F91F17C44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Electrónico N° 300 -2025-SIS/GMRCEN-G-WSGM (28.4.2025</t>
        </r>
      </text>
    </comment>
    <comment ref="G3270" authorId="2" shapeId="0" xr:uid="{69D8A464-797D-499A-8C2B-BB4861FBA7E5}">
      <text>
        <r>
          <rPr>
            <b/>
            <sz val="9"/>
            <color indexed="81"/>
            <rFont val="Tahoma"/>
            <family val="2"/>
          </rPr>
          <t>Sabino Noa Gonzáles:</t>
        </r>
        <r>
          <rPr>
            <sz val="9"/>
            <color indexed="81"/>
            <rFont val="Tahoma"/>
            <family val="2"/>
          </rPr>
          <t xml:space="preserve">
CORREO ELECTRONICO N° 063-2025-SIS/OGAR-UFA (23.04.2025)</t>
        </r>
      </text>
    </comment>
  </commentList>
</comments>
</file>

<file path=xl/sharedStrings.xml><?xml version="1.0" encoding="utf-8"?>
<sst xmlns="http://schemas.openxmlformats.org/spreadsheetml/2006/main" count="24382" uniqueCount="3168">
  <si>
    <t>Sec_Fun</t>
  </si>
  <si>
    <t>Sede</t>
  </si>
  <si>
    <t>Centro de Costo</t>
  </si>
  <si>
    <t>Id_AOE</t>
  </si>
  <si>
    <t>Actividad Operativa Estandarizada</t>
  </si>
  <si>
    <t>Id_Tarea</t>
  </si>
  <si>
    <t>Tarea</t>
  </si>
  <si>
    <t>Lugar</t>
  </si>
  <si>
    <t>Comisionado (referencial)</t>
  </si>
  <si>
    <t>Dias</t>
  </si>
  <si>
    <t>Viático</t>
  </si>
  <si>
    <t>Total</t>
  </si>
  <si>
    <t>Orden</t>
  </si>
  <si>
    <t>Mes</t>
  </si>
  <si>
    <t xml:space="preserve">OBSERVACIONES </t>
  </si>
  <si>
    <t>Sede Central</t>
  </si>
  <si>
    <t>01.03</t>
  </si>
  <si>
    <t>AO.M1.03.01</t>
  </si>
  <si>
    <t>AO.M1.03.01 (e)</t>
  </si>
  <si>
    <t>Arequipa</t>
  </si>
  <si>
    <t>Rocío Chávez</t>
  </si>
  <si>
    <t>02</t>
  </si>
  <si>
    <t>Virginia Salazar</t>
  </si>
  <si>
    <t>Victor Crisostomo</t>
  </si>
  <si>
    <t>Evelyn Pasache</t>
  </si>
  <si>
    <t>La Libertad</t>
  </si>
  <si>
    <t>Raúl López</t>
  </si>
  <si>
    <t>Ghandi Pinedo</t>
  </si>
  <si>
    <t>Wilmer Cotrina</t>
  </si>
  <si>
    <t>Mercedes Cordova</t>
  </si>
  <si>
    <t>Jean Huatuco</t>
  </si>
  <si>
    <t>Cusco</t>
  </si>
  <si>
    <t>Yoe Arevalo</t>
  </si>
  <si>
    <t>Yazmin Ramirez</t>
  </si>
  <si>
    <t>Lambayeque</t>
  </si>
  <si>
    <t>03</t>
  </si>
  <si>
    <t>marzo</t>
  </si>
  <si>
    <t>Madre de Dios</t>
  </si>
  <si>
    <t>Karlos Rubio</t>
  </si>
  <si>
    <t>Tacna</t>
  </si>
  <si>
    <t>Marita Gonzales</t>
  </si>
  <si>
    <t>Huanuco</t>
  </si>
  <si>
    <t>Ancash</t>
  </si>
  <si>
    <t>Puno</t>
  </si>
  <si>
    <t>04</t>
  </si>
  <si>
    <t>abril</t>
  </si>
  <si>
    <t>Pedro Ruiz</t>
  </si>
  <si>
    <t>Cajamarca</t>
  </si>
  <si>
    <t>Cesar Sanchez</t>
  </si>
  <si>
    <t>San Martin</t>
  </si>
  <si>
    <t>05</t>
  </si>
  <si>
    <t>mayo</t>
  </si>
  <si>
    <t>Junin - Pasco</t>
  </si>
  <si>
    <t>Ica</t>
  </si>
  <si>
    <t>Lima Region</t>
  </si>
  <si>
    <t>Tumbes</t>
  </si>
  <si>
    <t>06</t>
  </si>
  <si>
    <t>junio</t>
  </si>
  <si>
    <t>Piura</t>
  </si>
  <si>
    <t>Loreto</t>
  </si>
  <si>
    <t>Junin</t>
  </si>
  <si>
    <t>07</t>
  </si>
  <si>
    <t>julio</t>
  </si>
  <si>
    <t>08</t>
  </si>
  <si>
    <t>agosto</t>
  </si>
  <si>
    <t>02.02</t>
  </si>
  <si>
    <t>Ejercer la Defensa Jurídica del Estado</t>
  </si>
  <si>
    <t>Gestoria (Procesos Judiciales, Arbitrales y Extrajudiciales)</t>
  </si>
  <si>
    <t>JUNIN</t>
  </si>
  <si>
    <t>Rember Eduardo Terrones Gonzales</t>
  </si>
  <si>
    <t>Enero</t>
  </si>
  <si>
    <t>CAJAMARCA</t>
  </si>
  <si>
    <t>Demostenes Gonzales Galves</t>
  </si>
  <si>
    <t>Marzo</t>
  </si>
  <si>
    <t>PIURA / Tumbes</t>
  </si>
  <si>
    <t>Carlos Edgar Molica Palomino</t>
  </si>
  <si>
    <t>LAMBAYEQUE</t>
  </si>
  <si>
    <t>Abril</t>
  </si>
  <si>
    <t>SAN MARTIN</t>
  </si>
  <si>
    <t>Daniel Granda Pastor</t>
  </si>
  <si>
    <t>ANCASH</t>
  </si>
  <si>
    <t>Mayo</t>
  </si>
  <si>
    <t>ICA</t>
  </si>
  <si>
    <t>Julissa Allauca Luna</t>
  </si>
  <si>
    <t>Junio</t>
  </si>
  <si>
    <t>LORETO</t>
  </si>
  <si>
    <t>Julio Marlon Merodio Llanos</t>
  </si>
  <si>
    <t>LA LIBERTAD</t>
  </si>
  <si>
    <t>Julio</t>
  </si>
  <si>
    <t>UCAYALI</t>
  </si>
  <si>
    <t>AREQUIPA</t>
  </si>
  <si>
    <t>John Edmundo Acosta Pinto</t>
  </si>
  <si>
    <t>Agosto</t>
  </si>
  <si>
    <t>PUNO</t>
  </si>
  <si>
    <t>AYACUCHO</t>
  </si>
  <si>
    <t>Rita Esperanza Segura Gonzalez</t>
  </si>
  <si>
    <t>Setiembre</t>
  </si>
  <si>
    <t>CUSCO</t>
  </si>
  <si>
    <t>HUANUCO</t>
  </si>
  <si>
    <t>Octubre</t>
  </si>
  <si>
    <t>MOQUEGUA</t>
  </si>
  <si>
    <t>TACNA</t>
  </si>
  <si>
    <t>AMAZONAS</t>
  </si>
  <si>
    <t>Noviembre</t>
  </si>
  <si>
    <t>PASCO</t>
  </si>
  <si>
    <t>MADRE DE DIOS</t>
  </si>
  <si>
    <t>Diciembre</t>
  </si>
  <si>
    <t>04.03</t>
  </si>
  <si>
    <t>Oficina General de Imagen Institucional y Transparencia</t>
  </si>
  <si>
    <t>AO.S4.01.01</t>
  </si>
  <si>
    <t>Pamela Salas</t>
  </si>
  <si>
    <t>Febrero</t>
  </si>
  <si>
    <t>Sonia Ruiz</t>
  </si>
  <si>
    <t>Yoel Reyes</t>
  </si>
  <si>
    <t>Maria Roman</t>
  </si>
  <si>
    <t>Ivan Layza</t>
  </si>
  <si>
    <t>Hilda Chan</t>
  </si>
  <si>
    <t>Juan Carlos Mejía</t>
  </si>
  <si>
    <t>Milagros La Rosa</t>
  </si>
  <si>
    <t>Septiembre</t>
  </si>
  <si>
    <t>*</t>
  </si>
  <si>
    <t>04.05.02</t>
  </si>
  <si>
    <t>AO.S1.03.01</t>
  </si>
  <si>
    <t>Supervisión y Asistencia Tecnica a las GMRs y UDRs</t>
  </si>
  <si>
    <t>GMR NORTE</t>
  </si>
  <si>
    <t>SERVIDORES UFGRH</t>
  </si>
  <si>
    <t>FEBRERO</t>
  </si>
  <si>
    <t>UDR LAMBAYEQUE</t>
  </si>
  <si>
    <t>GMR ORIENTE</t>
  </si>
  <si>
    <t>UDR LORETO</t>
  </si>
  <si>
    <t>GMR CENTRO</t>
  </si>
  <si>
    <t>MARZO</t>
  </si>
  <si>
    <t>UDR JUNIN</t>
  </si>
  <si>
    <t>GMR SUR MEDIO</t>
  </si>
  <si>
    <t>UDR AYACUCHO</t>
  </si>
  <si>
    <t>UDR CUSCO</t>
  </si>
  <si>
    <t>GMR SUR</t>
  </si>
  <si>
    <t>ABRIL</t>
  </si>
  <si>
    <t>UDR CAJAMARCA I</t>
  </si>
  <si>
    <t xml:space="preserve">MAYO </t>
  </si>
  <si>
    <t>UDR LA LIBERTAD</t>
  </si>
  <si>
    <t>UDR TACNA</t>
  </si>
  <si>
    <t>JUNIO</t>
  </si>
  <si>
    <t>UDR JULIACA</t>
  </si>
  <si>
    <t>UDR JAEN</t>
  </si>
  <si>
    <t>AGOSTO</t>
  </si>
  <si>
    <t>UDR MADRE DE DIOS</t>
  </si>
  <si>
    <t>04.05.03</t>
  </si>
  <si>
    <t>Oficina de Contabilidad</t>
  </si>
  <si>
    <t xml:space="preserve">Controles inopinados sobre el uso de fondos  públicos en las GMR y UDRs </t>
  </si>
  <si>
    <t>OCTUBRE</t>
  </si>
  <si>
    <t>GMR NORTE, UDR LAMBAYEQUE y UDR LA LIBERTAD</t>
  </si>
  <si>
    <t>UDR UCAYALI</t>
  </si>
  <si>
    <t>10</t>
  </si>
  <si>
    <t>UDR TUMBES, PIURA I y PIURA II SULLANA</t>
  </si>
  <si>
    <t xml:space="preserve">UDR SAN MARTIN y UDR YURIMAGUAS </t>
  </si>
  <si>
    <t>JULIO</t>
  </si>
  <si>
    <t>UDR CAJ. I, UDR CAJ. II-CHOTA y UDR CAJ. III-CUTERVO</t>
  </si>
  <si>
    <t>MAYO</t>
  </si>
  <si>
    <t>UDR PUNO y UDR JULIACA</t>
  </si>
  <si>
    <t>09</t>
  </si>
  <si>
    <t>SETIEMBRE</t>
  </si>
  <si>
    <t>GMR SUR, UDR AREQUIPA, UDR MOQUEGUA y UDR TACNA</t>
  </si>
  <si>
    <t>UDR JAEN, UDR BAGUA y UDR AMAZONAS</t>
  </si>
  <si>
    <t>UDR ICA</t>
  </si>
  <si>
    <t>12</t>
  </si>
  <si>
    <t>DICIEMBRE</t>
  </si>
  <si>
    <t>UDR ANCASH y UDR SANTA</t>
  </si>
  <si>
    <t>11</t>
  </si>
  <si>
    <t>NOVIEMBRE</t>
  </si>
  <si>
    <t xml:space="preserve">Varios </t>
  </si>
  <si>
    <t>GMR CENTRO, UDR JUNIN y UDR HUANCAVELICA</t>
  </si>
  <si>
    <t>01.01</t>
  </si>
  <si>
    <t>GERENCIA DEL ASEGURADO</t>
  </si>
  <si>
    <t>M1.001</t>
  </si>
  <si>
    <t>Conducción y Control del Proceso de Afiliación al SIS</t>
  </si>
  <si>
    <t>M1.001.03</t>
  </si>
  <si>
    <t>Supervisión y asistencia técnica a órganos desconcentrados en los procesos de afiliación y gestión de usuarios</t>
  </si>
  <si>
    <t>UDR Puno/UDR Juliaca</t>
  </si>
  <si>
    <t>Ernesto Caballero / Wilder Quipuzco</t>
  </si>
  <si>
    <t>UDR Tacna/Moquegua</t>
  </si>
  <si>
    <t>GMR Sur/UDR Arequipa</t>
  </si>
  <si>
    <t>UDR Cusco</t>
  </si>
  <si>
    <t>UDR Lima Ciudad</t>
  </si>
  <si>
    <t>Ernesto Caballero/Eddye Jimenez Sandoval</t>
  </si>
  <si>
    <t>UDR La Libertad</t>
  </si>
  <si>
    <t>Edwin Rojas / Wilder Quipuzco</t>
  </si>
  <si>
    <t>UDR Ica</t>
  </si>
  <si>
    <t>Jose Chamán / Eddye Jimenez</t>
  </si>
  <si>
    <t>UDR Tumbes</t>
  </si>
  <si>
    <t xml:space="preserve">Lily Delgado / Wilder Quipuzco </t>
  </si>
  <si>
    <t>UDR Lima Sur</t>
  </si>
  <si>
    <t>Alberto Serquén /Wilder Quipuzco Quiroz</t>
  </si>
  <si>
    <t>UDR Amazonas</t>
  </si>
  <si>
    <t>UDR Yurimaguas</t>
  </si>
  <si>
    <t xml:space="preserve">Alberto Serquen / Clarisa Villalobos </t>
  </si>
  <si>
    <t>UDR Huancavelica</t>
  </si>
  <si>
    <t>Jhanina Santillan / Eddye Jimenez</t>
  </si>
  <si>
    <t>UDR Ucayali</t>
  </si>
  <si>
    <t xml:space="preserve">Ernesto Caballero /Clarisa Villaloos </t>
  </si>
  <si>
    <t>GMR Oriente/UDR Loreto</t>
  </si>
  <si>
    <t xml:space="preserve">Edwin Rojas / Wilder Quipuzco </t>
  </si>
  <si>
    <t>UDR Pasco</t>
  </si>
  <si>
    <t>UDR Callao</t>
  </si>
  <si>
    <t>José Chaman / Edwin Lezama Romero</t>
  </si>
  <si>
    <t>UDR Huánuco</t>
  </si>
  <si>
    <t xml:space="preserve">Jhanina Santillan / Clarisa Villalobos </t>
  </si>
  <si>
    <t>GMR Centro/UDR Junín</t>
  </si>
  <si>
    <t xml:space="preserve">Adriana Crisanto / Eddye Jimenez </t>
  </si>
  <si>
    <t>GMR Centro Medio</t>
  </si>
  <si>
    <t>Adriana Crisanto /Clarisa Villalobos Alva</t>
  </si>
  <si>
    <t xml:space="preserve">NOVIEMBRE </t>
  </si>
  <si>
    <t>AO.M1.02.01</t>
  </si>
  <si>
    <t>Seguimiento y evaluacion de los procesos de afiliación, promoción, proteccion y atencion a la ciudadanía</t>
  </si>
  <si>
    <t>AO.M1.02.01 (b)</t>
  </si>
  <si>
    <t>Supervisión y asistencia técnica en materia de afiliaciones</t>
  </si>
  <si>
    <t>La Libertad - Pacasmayo</t>
  </si>
  <si>
    <t>Luis Ayay</t>
  </si>
  <si>
    <t>AO.M1.02.01 (f)</t>
  </si>
  <si>
    <t>Supervisión y asistencia técnica a operadores de los canales de atención</t>
  </si>
  <si>
    <t>Luis ayay</t>
  </si>
  <si>
    <t>La Libertad - Huamachuco</t>
  </si>
  <si>
    <t>La Libertad - Cascas</t>
  </si>
  <si>
    <t>La Libertad - Santiago de Chuco</t>
  </si>
  <si>
    <t>AO.M1.05.04</t>
  </si>
  <si>
    <t>Asistencia Técnica, Monitoreo y Supervisión en Cobertura Prestacional.</t>
  </si>
  <si>
    <t>AO.M1.05.04 (a)</t>
  </si>
  <si>
    <t>Supervisión, monitoreo y asistencia en cobertura prestacional</t>
  </si>
  <si>
    <t>MARYURIT CASTILLO PERALTA</t>
  </si>
  <si>
    <t>TUMBES</t>
  </si>
  <si>
    <t>JAEN</t>
  </si>
  <si>
    <t>PIURA I Y II</t>
  </si>
  <si>
    <t>AO.M1.05.04 (b)</t>
  </si>
  <si>
    <t>Supervisión y monitoreo de la evaluación de prestaciones administrativas no tarifadas</t>
  </si>
  <si>
    <t>JAYDY CHIROQUE VELIZ</t>
  </si>
  <si>
    <t>AO.M1.06.03</t>
  </si>
  <si>
    <t>Asistencia Técnica, Monitoreo y Supervisión en Cobertura Financiera.</t>
  </si>
  <si>
    <t>AO.M1.06.03 (a)</t>
  </si>
  <si>
    <t xml:space="preserve">Supervisión y asistencia técnica en cobertura financiera a UDR o Unidades Ejecutoras </t>
  </si>
  <si>
    <t>FLOR VELASQUEZ NECIOSUP</t>
  </si>
  <si>
    <t>CARMEN SANTISTEBAN ROMERO</t>
  </si>
  <si>
    <t>AO.S1.01.10</t>
  </si>
  <si>
    <t>Acciones de Soporte a la Gestión a nivel de GMR</t>
  </si>
  <si>
    <t>AO.S1.01.10 (b)</t>
  </si>
  <si>
    <t xml:space="preserve"> Supervisión y asistencia técnica en acciones de soporte a UDR</t>
  </si>
  <si>
    <t>Jaén</t>
  </si>
  <si>
    <t>Myriam Bayona Ortiz</t>
  </si>
  <si>
    <t>Chota</t>
  </si>
  <si>
    <t>Piura I - Piura II</t>
  </si>
  <si>
    <t>AO.S1.01.10 (c)</t>
  </si>
  <si>
    <t xml:space="preserve"> Otras Acciones de Soporte</t>
  </si>
  <si>
    <t>John Joo Salinas - Gerente GMR Norte</t>
  </si>
  <si>
    <t>AO.S1.01.11</t>
  </si>
  <si>
    <t>AO.S1.01.11 (b)</t>
  </si>
  <si>
    <t>Supervisión y asistencia técnica en acciones de soporte a IPRESS</t>
  </si>
  <si>
    <t>La Florida y Niepos</t>
  </si>
  <si>
    <t>CRISTHIAN PAÚL CÉSPEDES ORTIZ</t>
  </si>
  <si>
    <t>ENERO</t>
  </si>
  <si>
    <t>Nanchoc y Casa Blanca</t>
  </si>
  <si>
    <t>Tongod y Catilluc</t>
  </si>
  <si>
    <t>AO.S1.01.11 (c)</t>
  </si>
  <si>
    <t>Chiclayo</t>
  </si>
  <si>
    <t>Unión Agua Blanca y Llapa</t>
  </si>
  <si>
    <t>Cajabamba, Malcas y Chuquibamba</t>
  </si>
  <si>
    <t>José Sabogal y San Marcos</t>
  </si>
  <si>
    <t xml:space="preserve">Contumaza, Chilete y Tembladera </t>
  </si>
  <si>
    <t>Cortegana, Celendin y Sucre</t>
  </si>
  <si>
    <t>San Miguel, San Pablo y Quinden Bajo</t>
  </si>
  <si>
    <t>Cauday, Ichocan y Virgen del Rosario</t>
  </si>
  <si>
    <t>Cajabamba y Malcas</t>
  </si>
  <si>
    <t>Celendín, Sorochuco y Miguel Iglesias</t>
  </si>
  <si>
    <t>Asunción, Cospan y Magdalena</t>
  </si>
  <si>
    <t>Cachachi y Cajabamba (CSM)</t>
  </si>
  <si>
    <t>Niepos y Unión Agua Blanca</t>
  </si>
  <si>
    <t>San Marcos y Cajabamba (CSM)</t>
  </si>
  <si>
    <t>San Miguel, Contumaza y San Pablo</t>
  </si>
  <si>
    <t>Celendín (CSM) y Cortegana</t>
  </si>
  <si>
    <t>DIRECTOR UDR CAJAMARCA</t>
  </si>
  <si>
    <t>03.01.01</t>
  </si>
  <si>
    <t>AO.M1.05.05</t>
  </si>
  <si>
    <t>AO.M1.05.05 (b)</t>
  </si>
  <si>
    <t>Gestión con actores locales para fortalecer la contención preventiva</t>
  </si>
  <si>
    <t xml:space="preserve">RED DE SALUD CAJABAMBA </t>
  </si>
  <si>
    <t>RED DE SALUD CELENDIN</t>
  </si>
  <si>
    <t>RED DE SALUD CONTUMAZA</t>
  </si>
  <si>
    <t>RED DE SALUD SAN PABLO</t>
  </si>
  <si>
    <t>RED DE SALUD  SAN MARCOS</t>
  </si>
  <si>
    <t>RED DE SALUD SAN MIGUEL</t>
  </si>
  <si>
    <t>AO.M1.05.05 (d)</t>
  </si>
  <si>
    <t>Ejecutar acciones correspondientes al Proceso de Control Presencial Posterior</t>
  </si>
  <si>
    <t>HOSPITAL CAJABAMBA Y C.S MALCAS</t>
  </si>
  <si>
    <t>MARILYN CORONADO BRIONES/WILLIAM JULCAMORO ACEVEDO</t>
  </si>
  <si>
    <t>HOSPITAL DE APOYO CELENDIN Y JOSE GALVEZ</t>
  </si>
  <si>
    <t>C.S TEMBLADERA  Y C.S CHILETE</t>
  </si>
  <si>
    <t xml:space="preserve">C.S SAN MARCOS Y C.S ICHOCAN </t>
  </si>
  <si>
    <t>Supervisar y monitorear respecto al acceso a servicios de salud</t>
  </si>
  <si>
    <t>CENTRO DE MEDICINA FISICA Y REHABILITACION CELENDIN</t>
  </si>
  <si>
    <t>P.S LA GRAMA Y P.S CHANCAY</t>
  </si>
  <si>
    <t>PS. PAMPA SAN LUIS Y SAN BERNARDINO</t>
  </si>
  <si>
    <t>HOSPITAL CAJABAMBA  Y C.S CAJABAMBA</t>
  </si>
  <si>
    <t>C.S SAN PABLO Y C.S SAN MIGUEL</t>
  </si>
  <si>
    <t>C.S SAN MARCOS Y P.S HUAYOBAMBA</t>
  </si>
  <si>
    <t>C.S CHILETE Y C.S TEMBLADERA</t>
  </si>
  <si>
    <t>HOSPITAL CAJABAMBA Y C.S CAJABAMBA</t>
  </si>
  <si>
    <t>C.S SAN MARCOS Y P.S CONDORMARCA</t>
  </si>
  <si>
    <t xml:space="preserve">HOSPITAL DE APOYO CELENDIN Y SUCRE </t>
  </si>
  <si>
    <t>PEDRO MARTIN MADRID CHUQUILLANQUI</t>
  </si>
  <si>
    <t>AO.M1.06.04</t>
  </si>
  <si>
    <t>AO.M1.06.04 (b)</t>
  </si>
  <si>
    <t>HOSPITAL REGIONAL DE SALUD</t>
  </si>
  <si>
    <t>RED DE SALUD CAJAMARCA</t>
  </si>
  <si>
    <t>DIRESA CAJAMARCA</t>
  </si>
  <si>
    <t>RED DE SALUD DE CAJABAMBA</t>
  </si>
  <si>
    <t>RODRIGO CATACORA TISNADO</t>
  </si>
  <si>
    <t>AO.M1.02.02</t>
  </si>
  <si>
    <t>AO.M1.02.02 (d)</t>
  </si>
  <si>
    <t>CELENDIN</t>
  </si>
  <si>
    <t>SAN MIGUEL</t>
  </si>
  <si>
    <t>SAN MARCOS</t>
  </si>
  <si>
    <t>SAN PABLO</t>
  </si>
  <si>
    <t>Varios</t>
  </si>
  <si>
    <t>ANGUIA</t>
  </si>
  <si>
    <t>ROMULO TORRES CAMPOS</t>
  </si>
  <si>
    <t>CHANCAY BAÑOS</t>
  </si>
  <si>
    <t>Otras Acciones de Soporte</t>
  </si>
  <si>
    <t>CHICLAYO</t>
  </si>
  <si>
    <t>OSWALDO AMPUERO FLORES</t>
  </si>
  <si>
    <t>SAUL RIMARACHIN TARRILLO</t>
  </si>
  <si>
    <t>ZULLMY RAMOS BENAVIDES</t>
  </si>
  <si>
    <t>EVA SANCHEZ MEDINA</t>
  </si>
  <si>
    <t>Ejecución de Control Técnico a las Prestaciones.</t>
  </si>
  <si>
    <t>AO.M1.05.05 (a)</t>
  </si>
  <si>
    <t>HOSPITAL JOSÉ SOTO CADENILLAS - CHOTA</t>
  </si>
  <si>
    <t>PABLO PUESCAS SÁNCHEZ</t>
  </si>
  <si>
    <t>C.S PATRONA DE CHOTA</t>
  </si>
  <si>
    <t>CENTRO DE SALUD MENTAL Y COMUNITARIO FE Y ESPERANZA -SANTA CRUZ</t>
  </si>
  <si>
    <t>C.S. VIRGEN DEL CARMEN</t>
  </si>
  <si>
    <t>HUAMBOS</t>
  </si>
  <si>
    <t>ZULLMY A. RAMOS BENAVIDES</t>
  </si>
  <si>
    <t>CHALAMARCA</t>
  </si>
  <si>
    <t>NINABAMBA</t>
  </si>
  <si>
    <t>CHUGUR</t>
  </si>
  <si>
    <t>ZULLMY A RAMOS BENAVIDES</t>
  </si>
  <si>
    <t>YAUYUCAN</t>
  </si>
  <si>
    <t>Supervisión Financiera Presencial a las Unidades Ejecutoras-UE</t>
  </si>
  <si>
    <t>UE. BAMBAMARCA</t>
  </si>
  <si>
    <t>SUPERVISOR FINANCIERO</t>
  </si>
  <si>
    <t xml:space="preserve"> SANTA CRUZ</t>
  </si>
  <si>
    <t>UE BAMBAMARCA</t>
  </si>
  <si>
    <t>SANTA CRUZ</t>
  </si>
  <si>
    <t>Cutervo</t>
  </si>
  <si>
    <t>Miriam Soleda Vilchez Rios /Elda Heredia Gálvez</t>
  </si>
  <si>
    <t>Callayuc</t>
  </si>
  <si>
    <t>Chiple</t>
  </si>
  <si>
    <t>La Ramada</t>
  </si>
  <si>
    <t>Querocotillo</t>
  </si>
  <si>
    <t>Sócota</t>
  </si>
  <si>
    <t>Supervisión Financiera</t>
  </si>
  <si>
    <t>cutervo</t>
  </si>
  <si>
    <t>Supervisión médica</t>
  </si>
  <si>
    <t>Carmela Lauriana Gabriel Valverde</t>
  </si>
  <si>
    <t>Miriam Soleda Vilchez Rios</t>
  </si>
  <si>
    <t>03.01.03</t>
  </si>
  <si>
    <t>UDR Cutervo</t>
  </si>
  <si>
    <t>Enma Yanina Salas Julón</t>
  </si>
  <si>
    <t>Jersons Requejo Navarro</t>
  </si>
  <si>
    <t>Merly Julissa Vásquez Vilchez</t>
  </si>
  <si>
    <t>Choros</t>
  </si>
  <si>
    <t>Informática</t>
  </si>
  <si>
    <t>DIRECTOR</t>
  </si>
  <si>
    <t>PROFESIONAL DE MERCADEO</t>
  </si>
  <si>
    <t>INFORMÁTICO</t>
  </si>
  <si>
    <t>SANTA ROSA</t>
  </si>
  <si>
    <t>MARINO CIEZA RODRIGO</t>
  </si>
  <si>
    <t>HUARANGUILLO - SANTA ROSA - PUENTECILLOS</t>
  </si>
  <si>
    <t>GIOVANY VEGA BOCANEGRA</t>
  </si>
  <si>
    <t>LA COIPA - TAMBORAPA PUEBLO - NAMBALLE</t>
  </si>
  <si>
    <t>CHAMBAMONTERA- CHUNCHUQUILLO</t>
  </si>
  <si>
    <t>GIOVANNI DEL MILAGRO GALLO VÍLCHEZ</t>
  </si>
  <si>
    <t>SAN IGNACIO</t>
  </si>
  <si>
    <t>ANGASH - COCHALÁN</t>
  </si>
  <si>
    <t>RIS SAN IGNACIO</t>
  </si>
  <si>
    <t>FANNY CARMELA FERNÁNDEZ RIOS</t>
  </si>
  <si>
    <t>EDWIN MICHEL SILVA ALARCÓN</t>
  </si>
  <si>
    <t>SAN IGNACIO - RIS SAN IGNACIO - SALUD MENTAL FLOR DE LOTO</t>
  </si>
  <si>
    <t>SAN JOSÉ DEL ALTO - SANTA ROSA</t>
  </si>
  <si>
    <t>FIORELLA PAOLA CUBAS LINARES</t>
  </si>
  <si>
    <t>HOSPITAL GENERAL DE JAÉN</t>
  </si>
  <si>
    <t>NAMBALLE- LA BALSA</t>
  </si>
  <si>
    <t>JAÉN</t>
  </si>
  <si>
    <t>MEDICO PRESTACIONAL</t>
  </si>
  <si>
    <t>COCHALAN - ANGASH - RUMIPITE</t>
  </si>
  <si>
    <t>RIS JAÉN</t>
  </si>
  <si>
    <t>SAN IGNACIO - LA COIPA</t>
  </si>
  <si>
    <t xml:space="preserve"> SALLIQUE - SAN FELIPE</t>
  </si>
  <si>
    <t>POMAHUACA - COLASAY</t>
  </si>
  <si>
    <t>AO.M1.06.04 (g)</t>
  </si>
  <si>
    <t xml:space="preserve">Monitoreo de los expedientes BES </t>
  </si>
  <si>
    <t>CHUNCHUQUILLO - CHAMBAMONTERA</t>
  </si>
  <si>
    <t xml:space="preserve"> CHIRINOS - PUERTO CIRUELO</t>
  </si>
  <si>
    <t>HUARANGO - PUERTO CHINCHIPE - PUERTO CIRUELO</t>
  </si>
  <si>
    <t>EL PORVENIR DE HUARANGO - SAN PEDRO DE PERICO</t>
  </si>
  <si>
    <t>03.01.05</t>
  </si>
  <si>
    <t xml:space="preserve"> 10 H </t>
  </si>
  <si>
    <t>AO.M1.05.05 (c)</t>
  </si>
  <si>
    <t>Director UDR</t>
  </si>
  <si>
    <t>15 H</t>
  </si>
  <si>
    <t>Pacasmayo</t>
  </si>
  <si>
    <t>FERNÁNDEZ NELLY/SANTIAGO JORGE</t>
  </si>
  <si>
    <t>AO.M1.02.02 (b)</t>
  </si>
  <si>
    <t xml:space="preserve">Acciones de afiliación y acreditación de asegurados </t>
  </si>
  <si>
    <t>FERNÁNDEZ NELLY/AYAY LUIS/SANTIAGO JORGE</t>
  </si>
  <si>
    <t>Chepén</t>
  </si>
  <si>
    <t>Guadalupe</t>
  </si>
  <si>
    <t>BENITES FRANCISCO/FERNÁNDEZ NELLY</t>
  </si>
  <si>
    <t>Huamachuco</t>
  </si>
  <si>
    <t>Virú</t>
  </si>
  <si>
    <t>Otuzco</t>
  </si>
  <si>
    <t>Santiago de Chuco</t>
  </si>
  <si>
    <t>Pataz</t>
  </si>
  <si>
    <t>Gran Chimú</t>
  </si>
  <si>
    <t>Julcán</t>
  </si>
  <si>
    <t>03.01.06</t>
  </si>
  <si>
    <t>MARCOS VANESSA/ALVARADO MELISSA</t>
  </si>
  <si>
    <t>Cascas</t>
  </si>
  <si>
    <t>Pacasmayo/Tomas lafora</t>
  </si>
  <si>
    <t>Hospital Distrital de Pacasmayo</t>
  </si>
  <si>
    <t>Chepen</t>
  </si>
  <si>
    <t>Ascope</t>
  </si>
  <si>
    <t>Viru (Chao)</t>
  </si>
  <si>
    <t>Sanchez Carrion</t>
  </si>
  <si>
    <t xml:space="preserve">Pacasmayo/tomas lafora </t>
  </si>
  <si>
    <t xml:space="preserve">Chepen /pacanguilla </t>
  </si>
  <si>
    <t xml:space="preserve">Ascope </t>
  </si>
  <si>
    <t>Viru</t>
  </si>
  <si>
    <t>GONZALES FCO/ESQUIVEL ROSA/SANCHEZ VERÓNICA/HERNANDEZ MARÍA</t>
  </si>
  <si>
    <t>Julcan</t>
  </si>
  <si>
    <t xml:space="preserve">SIN PROGRAMACIÓN MENSUAL,ACTIVIDAD SIN PRESUPUESTO </t>
  </si>
  <si>
    <t>BENITES FRANCISCO/CAMPOS MILTON/GONZALES FCO/ ESQUIVEL ROSA/SANCHEZ VERONICA/HERNANDEZ MARIA/ MARCOS VANESSA/ALVARADO MELISSA/SANTIAGO JORGE/FERNANDEZ NELLY/SANTIAGO JORGE/HUARCAYA ENRIQUE/TACANGA MELISSA</t>
  </si>
  <si>
    <t>Chepén (Hospital de Chepen)</t>
  </si>
  <si>
    <t>HUARCAYA SOTO ENRIQUE</t>
  </si>
  <si>
    <t>Gran Chimú - Cascas (Hospital de Cascas)</t>
  </si>
  <si>
    <t>Julcán (Hospital de Julcan)</t>
  </si>
  <si>
    <t>ASCOPE</t>
  </si>
  <si>
    <t>Bolivar</t>
  </si>
  <si>
    <t>PATAZ</t>
  </si>
  <si>
    <t>VIRU</t>
  </si>
  <si>
    <t>Guadalupe - Pacasmayo (Hospital Tomas Lafora)</t>
  </si>
  <si>
    <t>Se procedió a ajustar 160</t>
  </si>
  <si>
    <t xml:space="preserve">I-4 HUANCABAMBA </t>
  </si>
  <si>
    <t>SUPERVISOR FINANCIERO UDR</t>
  </si>
  <si>
    <t>UE 1026 - RED MORROPON HUANCABAMBA</t>
  </si>
  <si>
    <t xml:space="preserve">I-4 PACAIPAMPA  I-3 </t>
  </si>
  <si>
    <t>UE 1116 - HOSPITAL II-1 CHULUCANAS</t>
  </si>
  <si>
    <t>Se procedió a ajustar 640</t>
  </si>
  <si>
    <t>I-4 MORROPON</t>
  </si>
  <si>
    <t>ESPECIALISTA EN INFORMATICA</t>
  </si>
  <si>
    <t>I-4 BUENOS AIRES</t>
  </si>
  <si>
    <t>I-3 SAN JUAN DE BIGOTE - I-4 SALITRAL</t>
  </si>
  <si>
    <t>I-4 EL FAIQUE -I-4  CANCHAQUE - I-2 EL HIGUERÓN</t>
  </si>
  <si>
    <t>I-3 KM 50</t>
  </si>
  <si>
    <t>I-2 LA ENCANTADA</t>
  </si>
  <si>
    <t>I-4 SECHURA</t>
  </si>
  <si>
    <t>I-3 VICE</t>
  </si>
  <si>
    <t>SUPERVISOR MÉDICO</t>
  </si>
  <si>
    <t>ASEGURAMIENTO Y MERCADEO</t>
  </si>
  <si>
    <t>I-4 SANTO DOMINGO</t>
  </si>
  <si>
    <t>I-4 HUACABAMBA -I-3 SONDOR</t>
  </si>
  <si>
    <t>Ejecutar acciones correspondientes a la Supervisión Médica Electrónica</t>
  </si>
  <si>
    <t>DIRECTOR / SUBGERENTE UDR</t>
  </si>
  <si>
    <t>DISTRITO DE VICE</t>
  </si>
  <si>
    <t>03.01.08</t>
  </si>
  <si>
    <t>Chiclayo- Lambayeque</t>
  </si>
  <si>
    <t>Jose Frank Sauceda Tume</t>
  </si>
  <si>
    <t>3</t>
  </si>
  <si>
    <t>Hospital de Paita, IPRESS Pueblo Nuevo de Colán y Juan Valer</t>
  </si>
  <si>
    <t>IPRESS Mancora, Los Órganos, El Alto y Talara</t>
  </si>
  <si>
    <t xml:space="preserve">IPRESS La Huaca </t>
  </si>
  <si>
    <t>IPRESS Viviate</t>
  </si>
  <si>
    <t>IPRESS San Isidro, Pedregal Alto, Tambogrande y La Peñita</t>
  </si>
  <si>
    <t>4</t>
  </si>
  <si>
    <t>IPRESS Ayabaca, Montero, Paimas, Suyo y las Lomas</t>
  </si>
  <si>
    <t>Hospital de Paita</t>
  </si>
  <si>
    <t>IPRESS Lancones</t>
  </si>
  <si>
    <t>Supervisor Médico o quien haga sus veces</t>
  </si>
  <si>
    <t>IPRESS Pueblo Nuevo de Colán, Juan Valer, Yacila y La Islilla</t>
  </si>
  <si>
    <t>IPRESS Máncora, Los Órganos, El Alto, Talara y Negritos</t>
  </si>
  <si>
    <t>5</t>
  </si>
  <si>
    <t>Hospital II-1 Nuestra Señora las Mercedes de Paita</t>
  </si>
  <si>
    <t>0.5</t>
  </si>
  <si>
    <t>IPRESS Nomara</t>
  </si>
  <si>
    <t>IPRESS Macacará</t>
  </si>
  <si>
    <t>IPRESS Sapillica, Chipillico y Pampa Elera</t>
  </si>
  <si>
    <t>Jaime Enrique Juárez Cossio</t>
  </si>
  <si>
    <t>IPRESS Tambogrande</t>
  </si>
  <si>
    <t>IPRESS Querecotillo</t>
  </si>
  <si>
    <t>Rosa Milagros Jimenez Ludeña</t>
  </si>
  <si>
    <t>HOSPITAL NUESTRA SRA DE LAS MERCEDES DE PAITA</t>
  </si>
  <si>
    <t>IPRESS AYABACA</t>
  </si>
  <si>
    <t>SUYO</t>
  </si>
  <si>
    <t>PAIMAS</t>
  </si>
  <si>
    <t>LAS LOMAS</t>
  </si>
  <si>
    <t>MONTERO</t>
  </si>
  <si>
    <t>NEGRITOS</t>
  </si>
  <si>
    <t>TALARA</t>
  </si>
  <si>
    <t>EL ALTO</t>
  </si>
  <si>
    <t>MANCORA</t>
  </si>
  <si>
    <t>LOS ORGANOS</t>
  </si>
  <si>
    <t>CS El Alto, Los Organos, Mancora</t>
  </si>
  <si>
    <t>Cristhian Javier Bautista Heredia</t>
  </si>
  <si>
    <t>CS Talara II, Negritos, Abelardo Quiñones</t>
  </si>
  <si>
    <t>CS Felipe Santiago Salaverry, CSMC San Clemente</t>
  </si>
  <si>
    <t>varios</t>
  </si>
  <si>
    <t>diciembre</t>
  </si>
  <si>
    <t>Hospital Las Mercedes Paita, Juan Valer</t>
  </si>
  <si>
    <t>Cañaveral</t>
  </si>
  <si>
    <t xml:space="preserve">María Rosa Peña Herrera </t>
  </si>
  <si>
    <t>1</t>
  </si>
  <si>
    <t>Hoyle</t>
  </si>
  <si>
    <t>Zarumilla</t>
  </si>
  <si>
    <t>María Nelly Angaspilco Farro</t>
  </si>
  <si>
    <t>Acapulco</t>
  </si>
  <si>
    <t>La Choza</t>
  </si>
  <si>
    <t>Kelly Margarita León Vargas</t>
  </si>
  <si>
    <t>Barrancos</t>
  </si>
  <si>
    <t>Trigal</t>
  </si>
  <si>
    <t>Cancas</t>
  </si>
  <si>
    <t>Aguas Verdes</t>
  </si>
  <si>
    <t>Papayal</t>
  </si>
  <si>
    <t>La Palma</t>
  </si>
  <si>
    <t>Zorritos</t>
  </si>
  <si>
    <t>Alberto Dionisio Alban Robles</t>
  </si>
  <si>
    <t>Matapalo</t>
  </si>
  <si>
    <t>Carlos Alberto Infante Carrillo</t>
  </si>
  <si>
    <t>Yoael Correa Saldarriaga</t>
  </si>
  <si>
    <t>Delia Paola Feijoo Baca</t>
  </si>
  <si>
    <t>Juan Jorge Farías Barreto</t>
  </si>
  <si>
    <t>REGINA BARREDA MEDINA</t>
  </si>
  <si>
    <t>PUNO/JULIACA</t>
  </si>
  <si>
    <t>EDDY MAMANI JUAREZ</t>
  </si>
  <si>
    <t>CARLOS GUTIERREZ/MILUSCA VELARDE</t>
  </si>
  <si>
    <t>STEPHANIE LLERENA ROMERO</t>
  </si>
  <si>
    <t>Elard Elisbán Chacón Osís</t>
  </si>
  <si>
    <t>HOSPITAL DE CAMANA y CS SAN GREGORIO</t>
  </si>
  <si>
    <t>CS ALTO INCLAN y CS MATARANI</t>
  </si>
  <si>
    <t>C.S. COCACHACRA Y C.S. LA PUNTA</t>
  </si>
  <si>
    <t>Sandra Riveros Riveros</t>
  </si>
  <si>
    <t>Percy Quilca Vilca</t>
  </si>
  <si>
    <t>Lizhett Valdivia Ponce</t>
  </si>
  <si>
    <t>Hospital Aplao, C.S. Huancarqui</t>
  </si>
  <si>
    <t>HOSPITAL CENTRAL DE MAJES- ANGEL GRABIEL CHURA GALLEGOS</t>
  </si>
  <si>
    <t>Hospital Aplao, C.S. Mental Comunitario la Real</t>
  </si>
  <si>
    <t>Hospital Aplao,  C.S. la Real</t>
  </si>
  <si>
    <t>Hospital Camana,  C.S.  San Gregorio</t>
  </si>
  <si>
    <t>CENTRO DE SALUD LA COLINA</t>
  </si>
  <si>
    <t>C.S. Chivay, P.S. Yanke</t>
  </si>
  <si>
    <t>CENTRO DE SALUD SANDRITA PEREZ - EL PEDREGAL</t>
  </si>
  <si>
    <t>CENTRO DE SALUD LA JOYA</t>
  </si>
  <si>
    <t>Cs Alto Inclán, C.S. Cocachacra</t>
  </si>
  <si>
    <t>C.S. JERUSALEN</t>
  </si>
  <si>
    <t>CENTRO DE SALUD YANAHUARA</t>
  </si>
  <si>
    <t>Ana Elena Salas Achircana</t>
  </si>
  <si>
    <t>Hospital Central de Majes</t>
  </si>
  <si>
    <t>CS Cocachacra</t>
  </si>
  <si>
    <t>765- REGION AREQUIPA: SALUD AREQUIPA  -  RED DE ISLAY (CLAS COCACHACRA, LA PUNTA, DEAN VALDIVIA)</t>
  </si>
  <si>
    <t>769 REGION AREQUIPA: SALUD APLAO:  CLAS PAMPACOLCA Y CLAS CORIRE</t>
  </si>
  <si>
    <t>765- REGION AREQUIPA: SALUD AREQUIPA  -  GERESA</t>
  </si>
  <si>
    <t>1320: REG. AREQUIPA - INST. REG. DE ENFERMEDADES NEOPLASICAS DEL SUR (IREN SUR)</t>
  </si>
  <si>
    <t>1222 AREQUIPA RED PERIFERICA AREQUIPA CAYLLOMA- RED DE SALUD SEDE</t>
  </si>
  <si>
    <t xml:space="preserve"> 1657  : HOSPITAL CENTRAL MAJES</t>
  </si>
  <si>
    <t>767: REGION AREQUIPA-HOSPITAL REGIONAL HONORIO DELGADO</t>
  </si>
  <si>
    <t>766: REGION AREQUIPA-HOSPITAL GOYENECHE</t>
  </si>
  <si>
    <t>AO.M1.06.04 (c)</t>
  </si>
  <si>
    <t xml:space="preserve">Asistencias técnicas virtuales a Unidades Ejecutoras </t>
  </si>
  <si>
    <t>766:REGION AREQUIPA - HOSPITAL GOYENECHE</t>
  </si>
  <si>
    <t>767:REGION AREQUIPA - HOSPITAL HONORIO DELGADO</t>
  </si>
  <si>
    <t>1320:REG. AREQUIPA - INST. REG. DE ENFERMEDADES NEOPLASICAS DEL SUR (IREN SUR)</t>
  </si>
  <si>
    <t>768: REGION AREQUIPA    -HOSPITAL CAMANA Y RED</t>
  </si>
  <si>
    <t>769:REGION AREQUIPA - SALUD APLAO Y RED DE SALUD</t>
  </si>
  <si>
    <t>1657  : HOSPITAL CENTRAL MAJES</t>
  </si>
  <si>
    <t>1222 AREQUIPA RED PERIFERICA AREQUIPA CAYLLOMA</t>
  </si>
  <si>
    <t>UE CAMANA</t>
  </si>
  <si>
    <t>UE APLAO</t>
  </si>
  <si>
    <t>HOSPITAL ANTONIO LORENA</t>
  </si>
  <si>
    <t>Rosemary Moscoso Valer</t>
  </si>
  <si>
    <t>GERESA</t>
  </si>
  <si>
    <t>Miluska Susana Benavides Palomino</t>
  </si>
  <si>
    <t>RED DE SERVICIOS DE SALUD CUSCO NORTE</t>
  </si>
  <si>
    <t>Milagros Esquivel Ramos</t>
  </si>
  <si>
    <t>RED DE SERVICIOS DE SALUD CUSCO SUR</t>
  </si>
  <si>
    <t>Giancarlo Velarde Humpire</t>
  </si>
  <si>
    <t>HOSPITAL ALFREDO CALLO RODRIGUEZ</t>
  </si>
  <si>
    <t>HOSPITAL ESPINAR</t>
  </si>
  <si>
    <t>HOSPITAL DE APOYO DEPARTAMENTAL CUSCO</t>
  </si>
  <si>
    <t>RED LA CONVENCIÓN</t>
  </si>
  <si>
    <t>HOSPITAL QUILLABAMBA</t>
  </si>
  <si>
    <t>RED DE SERVICIOS DE SALUD CANAS CANCHIS ESPINAR</t>
  </si>
  <si>
    <t>RED KIMBIRI PICHARI</t>
  </si>
  <si>
    <t>RED DE SALUD CHUMBIVILCAS</t>
  </si>
  <si>
    <t>MUNICIPALIDAD DE SAYLLA</t>
  </si>
  <si>
    <t>Einer Montalvo Quintanilla</t>
  </si>
  <si>
    <t>HOSPITAL ALFREDO CALLO RODRIGUEZ7 MUNICIPALIDAD SICUANI</t>
  </si>
  <si>
    <t>HOSPITAL ESPINAR/ MUNICIPALIDAD ESPINAR</t>
  </si>
  <si>
    <t>RED LA CONVENCIÓN/MUNICIPALIDAD DE QUILLABAMBA/ MUNICIPALIDAD QUELLOUNO</t>
  </si>
  <si>
    <t>RED KIMBIRI PICHARI/MUNICIPALIDAD DE KIMBIRI/ MUNICIPALIDAD DE PICHARI</t>
  </si>
  <si>
    <t>MUNICIPALIDAD DE URUBAMBA/ OLLANTAYTAMBO/ CALCA</t>
  </si>
  <si>
    <t>MUNICIPALIDAD DE CUSCO</t>
  </si>
  <si>
    <t>CS BELEMPAMPA/ CS CHOCCO</t>
  </si>
  <si>
    <t>Wilbert Luza/ Mercedes Janqui/ Claudia Soto Perez/Yhinniva Ocharán Cortez/ David huaman Aguilar</t>
  </si>
  <si>
    <t>HOSPITAL TUPAC AMARU/ CS SAN JERONIMO</t>
  </si>
  <si>
    <t>HOSPITAL ALFREDO CALLO RODRIGUEZ/CS SAN PABLO/ CS SAN PEDRO</t>
  </si>
  <si>
    <t>CS URCOS/ CS SAYLLA</t>
  </si>
  <si>
    <t>HOSPITAL ESPINAR/ CS YAURI/ CS PALLPATA</t>
  </si>
  <si>
    <t>HOSPITAL QUILLABAMBA/CS SANTA ANA/CS ECHARATE</t>
  </si>
  <si>
    <t>CS INDEPENDENCIA/ CS DIGNIDAD NACIONAL</t>
  </si>
  <si>
    <t>CS SANTA ROSA/ CS SAN SEBASTIAN</t>
  </si>
  <si>
    <t>HOSPITAL SAN JUAN DE KIMBIRI VRAEM/ CS LOBO TAWANTINSUYO/ CS PICHARI</t>
  </si>
  <si>
    <t>CS ANTA/ CS CHINCHERO</t>
  </si>
  <si>
    <t>HOSPITAL SANTO TOMAS/ CS COLQUEMARCA</t>
  </si>
  <si>
    <t>CS OLLANTAYTAMBO/ CS URUBAMBA</t>
  </si>
  <si>
    <t>Hospital de Sicuani, C.S. Pampaphalla, CS combapata</t>
  </si>
  <si>
    <t>Manuel Jesus Baca Fernandez</t>
  </si>
  <si>
    <t>Hospital Espinar,  C.S. Yauri</t>
  </si>
  <si>
    <t>C.S. Santa Ana, Hospital Quillabamba, cs pavayoc</t>
  </si>
  <si>
    <t>HOSPITAL DE ESPINAR; C.S. PICHIGUA</t>
  </si>
  <si>
    <t>Montufar Mercado // Zanabria Aycho</t>
  </si>
  <si>
    <t>C.S. CHINCHERO</t>
  </si>
  <si>
    <t>C.S HUAROCONDO</t>
  </si>
  <si>
    <t>C.S. OLLANTAYTAMBO</t>
  </si>
  <si>
    <t>C.S. CCORCCA</t>
  </si>
  <si>
    <t>HOSPITAL QUILLABAMBA, C.S. ECHARATE; C.S CHAHUARES</t>
  </si>
  <si>
    <t xml:space="preserve">HOSPITAL QUILLABAMBA, C.S. HUAYANAY; C.S. POTRERO; </t>
  </si>
  <si>
    <t>HOSPITAL QUILLABAMBA; C.S. PAVAYOC;  C.S CHAHUARES</t>
  </si>
  <si>
    <t>C.S. WANCHAQ</t>
  </si>
  <si>
    <t>C.S. POROY</t>
  </si>
  <si>
    <t>C.S OROPESA</t>
  </si>
  <si>
    <t>C.S. URUBAMBA</t>
  </si>
  <si>
    <t>HOSPITAL ALFREDO CALLO RODRIGUEZ; C.S. QUEHUAR</t>
  </si>
  <si>
    <t>HOSPITAL DE ESPINAR; C.S. TINTAYA MARQUIRI</t>
  </si>
  <si>
    <t>C.S. PISAC</t>
  </si>
  <si>
    <t>C.S.  SAN SALVADOR</t>
  </si>
  <si>
    <t xml:space="preserve">HOSPITAL REGIONAL DEL CUSCO </t>
  </si>
  <si>
    <t xml:space="preserve">HOSPITAL ANTONIO LORENA </t>
  </si>
  <si>
    <t>HOSPITAL TUPAC AMARU</t>
  </si>
  <si>
    <t>C.S BUENA VISTA</t>
  </si>
  <si>
    <t>C.S SIETE CUARTONES</t>
  </si>
  <si>
    <t>C.S INDEPENDENCIA</t>
  </si>
  <si>
    <t>03.02.03</t>
  </si>
  <si>
    <t>P.S. SAN PEDRO</t>
  </si>
  <si>
    <t>C.S. ANTA</t>
  </si>
  <si>
    <t>C.S ZURITE</t>
  </si>
  <si>
    <t>C.S  LA RINCONADA</t>
  </si>
  <si>
    <t>C.S. DIGNIDAD NACIONAL</t>
  </si>
  <si>
    <t>C.S MIRAFLORES</t>
  </si>
  <si>
    <t>HOSPITAL SAN JUAN DE KIMBIRI/CS LOBO TAHUANTINSUYO/CS PICHARI</t>
  </si>
  <si>
    <t>C.S TTIO</t>
  </si>
  <si>
    <t>C.S. CHOCCO</t>
  </si>
  <si>
    <t>IÑAPARI</t>
  </si>
  <si>
    <t>Juan Carlos Paucar Holgado</t>
  </si>
  <si>
    <t>SAN MARTIN DE PORRES DE IBERIA</t>
  </si>
  <si>
    <t>SAN MARTIN DE PORRES</t>
  </si>
  <si>
    <t>SAN LORENZO</t>
  </si>
  <si>
    <t>P.S. SANTA ROSA</t>
  </si>
  <si>
    <t>MAZUKO</t>
  </si>
  <si>
    <t>setiembre</t>
  </si>
  <si>
    <t>ALERTA</t>
  </si>
  <si>
    <t>octubre</t>
  </si>
  <si>
    <t>LABERINTO</t>
  </si>
  <si>
    <t>noviembre</t>
  </si>
  <si>
    <t>PS IÑAPARI Y CS SAN MARTIN DE PORRES IBERIA</t>
  </si>
  <si>
    <t>Jose Carlos Condori Cutipa</t>
  </si>
  <si>
    <t xml:space="preserve">U.E. SALUD MOQUEGUA  </t>
  </si>
  <si>
    <t>JAIME CAYTANO DIAZ</t>
  </si>
  <si>
    <t>U.E. SALUD ILO</t>
  </si>
  <si>
    <t>ZENAIDA SOLIS SUAREZ</t>
  </si>
  <si>
    <t>U.E. HOSPITAL REGIONAL MOQUEGUA</t>
  </si>
  <si>
    <t>ZENAIDA SOLIS SUAREZ/ JAIME CAYTANO DIAZ</t>
  </si>
  <si>
    <t>U.E. HOSPITAL REGIONAL MQOUEGUA</t>
  </si>
  <si>
    <t xml:space="preserve">CS Torata </t>
  </si>
  <si>
    <t xml:space="preserve">Felicita Luzmila Gutierrez Cueva </t>
  </si>
  <si>
    <t xml:space="preserve">CS Miramar  </t>
  </si>
  <si>
    <t>9 horas</t>
  </si>
  <si>
    <t xml:space="preserve">CS Omate </t>
  </si>
  <si>
    <t>CS Coalaque</t>
  </si>
  <si>
    <t>CS Puquina</t>
  </si>
  <si>
    <t>PS Pacocha</t>
  </si>
  <si>
    <t xml:space="preserve">PS Algarrobal </t>
  </si>
  <si>
    <t>CS Cambrune</t>
  </si>
  <si>
    <t>CS Cuchumbaya</t>
  </si>
  <si>
    <t xml:space="preserve">CS Carumas </t>
  </si>
  <si>
    <t xml:space="preserve">PS 18 de Mayo </t>
  </si>
  <si>
    <t xml:space="preserve">PS Jhon F. Kennedy </t>
  </si>
  <si>
    <t>PS Varadero</t>
  </si>
  <si>
    <t>Hospital Regional Moquegua</t>
  </si>
  <si>
    <t>Ronald Angel Flores Centeno</t>
  </si>
  <si>
    <t>Red de Salud Moquegua - CS San Francisco</t>
  </si>
  <si>
    <t>Red de Salud Ilo - Hospital Ilo</t>
  </si>
  <si>
    <t>Red de Salud Ilo - CS Alto Ilo</t>
  </si>
  <si>
    <t>Red de Salud Moquegua - PS El Siglo</t>
  </si>
  <si>
    <t>C.S. MERCADO CENTRAL</t>
  </si>
  <si>
    <t>Jessica Nieves Isidro Mamani</t>
  </si>
  <si>
    <t>P.S. EL SIGLO</t>
  </si>
  <si>
    <t>Lizbeth Yovanna Cristobal Flores</t>
  </si>
  <si>
    <t>P.S. LOS ANGELES</t>
  </si>
  <si>
    <t>C.S. MARISCAL NIETO</t>
  </si>
  <si>
    <t>HOSPITAL REGIONAL MOQUEGUA</t>
  </si>
  <si>
    <t>C.S. SAMEGUA</t>
  </si>
  <si>
    <t>C.S. SAN ANTONIO</t>
  </si>
  <si>
    <t>C.S. TORATA</t>
  </si>
  <si>
    <t>P.S. 28 DE JULIO</t>
  </si>
  <si>
    <t>C.S. CHEN CHEN</t>
  </si>
  <si>
    <t>HOSPITAL ILO</t>
  </si>
  <si>
    <t>P.S. VARADERO</t>
  </si>
  <si>
    <t>C.S. MENTAL COMUNITARIO MOQUEGUA</t>
  </si>
  <si>
    <t>P.S. YACANGO</t>
  </si>
  <si>
    <t>C.S. CARUMAS</t>
  </si>
  <si>
    <t>P.S. SACUAYA</t>
  </si>
  <si>
    <t>P.S. CAMBRUNE</t>
  </si>
  <si>
    <t>C.S. MIRAMAR</t>
  </si>
  <si>
    <t>P.S. LOS ANGELES ILO</t>
  </si>
  <si>
    <t>C.S. PAMPA INALAMBRICA</t>
  </si>
  <si>
    <t>C.S. ALTO ILO</t>
  </si>
  <si>
    <t>C.S. SAN FRANCISCO</t>
  </si>
  <si>
    <t>C.S. MENTAL COMUNITARIO ILO</t>
  </si>
  <si>
    <t>P.S. 18 DE MAYO</t>
  </si>
  <si>
    <t>C.S. OMATE</t>
  </si>
  <si>
    <t>C.S. COALAQUE</t>
  </si>
  <si>
    <t>P.S. QUINISTAQUILLAS</t>
  </si>
  <si>
    <t>P.S. PACOCHA</t>
  </si>
  <si>
    <t>P.S. EL ALGARROBAL</t>
  </si>
  <si>
    <t>Alfredo Claudio Vilca Adriazola</t>
  </si>
  <si>
    <t>CS Ichuña</t>
  </si>
  <si>
    <t>CS CALACOA</t>
  </si>
  <si>
    <t>CS PUQUINA</t>
  </si>
  <si>
    <t>C.S. CAMBRUNE</t>
  </si>
  <si>
    <t>CS SAN ANTONIO</t>
  </si>
  <si>
    <t>CENTRO DE SALUD POCOLLAY</t>
  </si>
  <si>
    <t>ROSARIO PATIÑO ESPINOZA</t>
  </si>
  <si>
    <t>CENTRO DE SALUD CIUDAD NUEVA</t>
  </si>
  <si>
    <t>CENTRO DE SALUD LA ESPERANZA</t>
  </si>
  <si>
    <t>GIOVANNA FLORES LOMBARDI</t>
  </si>
  <si>
    <t>CENTRO DE SALUD VIÑANI</t>
  </si>
  <si>
    <t>PUESTO DE SALUD JESIS MARIA</t>
  </si>
  <si>
    <t>PUESTO DE SALUD CONO NORTE</t>
  </si>
  <si>
    <t>CENTRO DE SALUD LEONCIO PRADO</t>
  </si>
  <si>
    <t>CENTRO DE SALUD AUGUSTO B. LEGUÍA</t>
  </si>
  <si>
    <t>PUESTO DE SALUD JUAN VELASCO ALVARADO</t>
  </si>
  <si>
    <t>PUESTO DE SALUD HABITAT</t>
  </si>
  <si>
    <t>CENTRO DE SALUD ALTO DE LA ALIANZA</t>
  </si>
  <si>
    <t>CENTRO DE SALUD METROPOLITANO</t>
  </si>
  <si>
    <t>RED DE SALUD TACNA - (CLAS C.S.Ciudad Nueva - C.S. Bolognesi)</t>
  </si>
  <si>
    <t>CPC. REYNALDO PEREZ VIZCARRA</t>
  </si>
  <si>
    <t>RED DE SALUD TACNA - (CLAS C.S. Tarata, P.S. Intiorko)</t>
  </si>
  <si>
    <t>CPC. JUIO TALLEDO PALZA</t>
  </si>
  <si>
    <t>RED DE SALUD TACNA - (CLAS C.S. Pocollay, C.S. 28 de agosto)</t>
  </si>
  <si>
    <t>RED DE SALUD TACNA (CLAS PS Inclán - C.S. Leoncio Prado)</t>
  </si>
  <si>
    <t>HOSPITAL HIPOLITO UNANUE DE TACNA</t>
  </si>
  <si>
    <t>RED DE SALUD TACNA (CLAS C.S. Metropolitano - C.S. La Esperanza)</t>
  </si>
  <si>
    <t>RED DE SALUD TACNA</t>
  </si>
  <si>
    <t>RED DE SALUD TACNA (CLAS C.S. Viñani - C.S. Augusto B. Leguía)</t>
  </si>
  <si>
    <t>RED DE SALUD TACNA (C.S. Alto de la Alianza - P.S. 05 de Noviembre)</t>
  </si>
  <si>
    <t>RED DE SALUD TACNA (P.S. La Natividad - P.S. Habitat)</t>
  </si>
  <si>
    <t>HOSPITAL HIPOLITO UNANUE DE TACNA Y RED DE SALUD TACNA</t>
  </si>
  <si>
    <t>VILMA NANCY RIVERA GARCIA</t>
  </si>
  <si>
    <t>PUESTO DE SALUD JESUS MARIA</t>
  </si>
  <si>
    <t>PUESTO DE SALUD 5 DE NOVIEMBRE</t>
  </si>
  <si>
    <t>PUESTO DE SALUD LAS BEGONIAS</t>
  </si>
  <si>
    <t>CENTRO DE SALUD BOLOGNESI</t>
  </si>
  <si>
    <t>CENTRO DE SALUD MENTAL COMUNITARIO "LA HEROICA"</t>
  </si>
  <si>
    <t>CENTRO DE SALUD ALTO DE LA  ALIANZA</t>
  </si>
  <si>
    <t>PUESTO DE SALUD VIÑANI</t>
  </si>
  <si>
    <t>ADELA LOURDES CARRASCO TEJADA</t>
  </si>
  <si>
    <t>PUESTO DE SALUD LAS YARAS</t>
  </si>
  <si>
    <t>CENTRO DE SALUD VISTA ALEGRE</t>
  </si>
  <si>
    <t>CENTRO DE SALUD NATIVIDAD</t>
  </si>
  <si>
    <t>PUESTO DE SALUD INTIORKO</t>
  </si>
  <si>
    <t>CENTRO DE SALUD 28 DE AGOSTO</t>
  </si>
  <si>
    <t>CSMC JORGE BASADRE</t>
  </si>
  <si>
    <t>PUESTO DE SALUD PACHIA</t>
  </si>
  <si>
    <t>CENTRO DE SALUD SAN FRANCISCO</t>
  </si>
  <si>
    <t>CSMC VALLE POCOLLAY</t>
  </si>
  <si>
    <t>PS CARLOS ALBERTO JARA ALMONTE FLOR</t>
  </si>
  <si>
    <t>PUESTO DE SALUD LOS PALOS</t>
  </si>
  <si>
    <t>CSMC LA HEROICA</t>
  </si>
  <si>
    <t>PUESTO DE SALUD ALTO DE LA ALIANZA</t>
  </si>
  <si>
    <t>PUESTO DE SALUD SANTA ROSA</t>
  </si>
  <si>
    <t>PUESTO DE SALUD RAMON COPAJA</t>
  </si>
  <si>
    <t>CENTRO DE SALUD HABITAT</t>
  </si>
  <si>
    <t>CENTRO DE SALUD LOCUMBA</t>
  </si>
  <si>
    <t>PUESTO DE SALUD JUAN VELAZCO ALVARADO</t>
  </si>
  <si>
    <t>PUESTO DE SALUD INCLAN</t>
  </si>
  <si>
    <t>CENTRO DE SALUD CANDARAVE</t>
  </si>
  <si>
    <t>CENTRO DE SALUD AUGUSTO B. LEGUIA</t>
  </si>
  <si>
    <t>CSMC VILLA TACNA</t>
  </si>
  <si>
    <t>PUESTO DE SALUD VISTA ALEGRE</t>
  </si>
  <si>
    <t>CENTRO DE SALUD TARATA</t>
  </si>
  <si>
    <t>CSMC VILLA HEROICA</t>
  </si>
  <si>
    <t>CENTRO DE SALUD LA NATIVIDAD</t>
  </si>
  <si>
    <t>PUESTO DE SALUD CARLOS ALBERTO JARA ALMONTE FLOR</t>
  </si>
  <si>
    <t>CSMC VILLA DEL NORTE</t>
  </si>
  <si>
    <t>CSMC POCOLLAY</t>
  </si>
  <si>
    <t>CENTRO DE SALUD CALANA</t>
  </si>
  <si>
    <t>DISTRITO DE TACNA</t>
  </si>
  <si>
    <t>MORAYMA SALAZAR CALERO</t>
  </si>
  <si>
    <t>DISTRITO GREGORIO ALBARRACIN</t>
  </si>
  <si>
    <t>DISTRITO DE CIUDAD NUEVA</t>
  </si>
  <si>
    <t>DISTRITO DEL ALTO DE LA ALIANZA</t>
  </si>
  <si>
    <t>ANETT MOLINA MARQUEZ</t>
  </si>
  <si>
    <t>6 Horas</t>
  </si>
  <si>
    <t>Chucuito</t>
  </si>
  <si>
    <t>VICTOR RAUL ANCHAPURI SARA</t>
  </si>
  <si>
    <t>LUIS RAUL LEON TICONA</t>
  </si>
  <si>
    <t>Yunguyo</t>
  </si>
  <si>
    <t>Collao</t>
  </si>
  <si>
    <t>CINTHIA ROSARIO CATARI CALDERON</t>
  </si>
  <si>
    <t>Hospital MNB</t>
  </si>
  <si>
    <t>Juli</t>
  </si>
  <si>
    <t>RICARDO DELGADO LEÓN</t>
  </si>
  <si>
    <t>8 Horas</t>
  </si>
  <si>
    <t>Juli - No tarifados</t>
  </si>
  <si>
    <t>Puno - No Tarifados</t>
  </si>
  <si>
    <t>Hospital MNB - No Tarifados</t>
  </si>
  <si>
    <t>Yunguyo - No Tarifados</t>
  </si>
  <si>
    <t>Collao - No Tarifados</t>
  </si>
  <si>
    <t>DIRESA Puno</t>
  </si>
  <si>
    <t>H.B. JULI
RED DE SALUD CHUCUITO</t>
  </si>
  <si>
    <t>H.A. ILAVE</t>
  </si>
  <si>
    <t>8 horas</t>
  </si>
  <si>
    <t>H.A. YUNGUYO
COPANI
AYCHUYO
OLLARAYA</t>
  </si>
  <si>
    <t>1 día</t>
  </si>
  <si>
    <t>METROPOLITANO ILAVE
PILCUYO</t>
  </si>
  <si>
    <t>CAMICACHI
CHIPANA</t>
  </si>
  <si>
    <t>MAZOCRUZ
CONDURIRI</t>
  </si>
  <si>
    <t>CS DESAGUADERO</t>
  </si>
  <si>
    <t>10 horas</t>
  </si>
  <si>
    <t>UDR Puno</t>
  </si>
  <si>
    <t>JALLIHUAYA</t>
  </si>
  <si>
    <t>Medico Supervisor UDR</t>
  </si>
  <si>
    <t>4 DE NOVIEMBRE</t>
  </si>
  <si>
    <t>SALCEDO</t>
  </si>
  <si>
    <t>UROS</t>
  </si>
  <si>
    <t>HABITH HUMANITY</t>
  </si>
  <si>
    <t>CHEJOÑA</t>
  </si>
  <si>
    <t>VIRGEN DE CANDELARIA</t>
  </si>
  <si>
    <t>JAE</t>
  </si>
  <si>
    <t>HUERTA HUARAYA</t>
  </si>
  <si>
    <t>MAÑAZO</t>
  </si>
  <si>
    <t>ILAVE</t>
  </si>
  <si>
    <t>CHECCA</t>
  </si>
  <si>
    <t>8 HRS</t>
  </si>
  <si>
    <t>HRMNB</t>
  </si>
  <si>
    <t>JULI</t>
  </si>
  <si>
    <t>9 HRS</t>
  </si>
  <si>
    <t>HMNB</t>
  </si>
  <si>
    <t>CSMC NUEVO AMANECER</t>
  </si>
  <si>
    <t>PLATERIA</t>
  </si>
  <si>
    <t>LAMPA GRANDE</t>
  </si>
  <si>
    <t>TAMBILLO</t>
  </si>
  <si>
    <t>10 HRS</t>
  </si>
  <si>
    <t>ESPIRITU SANTO/COPANI</t>
  </si>
  <si>
    <t>CAMATA</t>
  </si>
  <si>
    <t>CARITAMAYA</t>
  </si>
  <si>
    <t>CCOTOS</t>
  </si>
  <si>
    <t>YAPURA</t>
  </si>
  <si>
    <t>PAUCARCOLLA</t>
  </si>
  <si>
    <t>CAPACHICA</t>
  </si>
  <si>
    <t>ICHU</t>
  </si>
  <si>
    <t>SAN JUAN DE YARIHUANI</t>
  </si>
  <si>
    <t>ROSARIO DE SORAPA</t>
  </si>
  <si>
    <t>CONDURIRI</t>
  </si>
  <si>
    <t>Hospital Regional Manuel Nuñez Butron</t>
  </si>
  <si>
    <t xml:space="preserve"> </t>
  </si>
  <si>
    <t>PIAS LAGO TITICACA</t>
  </si>
  <si>
    <t>CHUCUITO</t>
  </si>
  <si>
    <t>CHURO</t>
  </si>
  <si>
    <t>CULTA</t>
  </si>
  <si>
    <t>AO.M1.02.02 (c)</t>
  </si>
  <si>
    <t>Asistencia técnica a operadores del módulo de afiliación en IPRESS</t>
  </si>
  <si>
    <t>IPRESS Paucarcolla</t>
  </si>
  <si>
    <t>Dennise Hilda Pino Rodriguez</t>
  </si>
  <si>
    <t>Hospital Yunguyo</t>
  </si>
  <si>
    <t>IPRESS Mañazo</t>
  </si>
  <si>
    <t>IPRESS Molino</t>
  </si>
  <si>
    <t>IPRESS Casimuyo</t>
  </si>
  <si>
    <t>IPRESS Camicachi</t>
  </si>
  <si>
    <t>Centro de salud Chingora</t>
  </si>
  <si>
    <t>Mary Gloria Puruguaya Caceres</t>
  </si>
  <si>
    <t>Hospital Carlos Cornejo Rosello
Centro de Salud Alianza</t>
  </si>
  <si>
    <t>Centro de salud Conima</t>
  </si>
  <si>
    <t>Centro de Salud Putina Punco
Centro de salud Massiapo</t>
  </si>
  <si>
    <t>Centro de Salud Llalli</t>
  </si>
  <si>
    <t>Hospital Antonio Barrionuevo</t>
  </si>
  <si>
    <t>Centro de Salud Ayapata</t>
  </si>
  <si>
    <t>Centro de Salud Taraco</t>
  </si>
  <si>
    <t>Centro de Salud Crucero</t>
  </si>
  <si>
    <t>AO.M1.04.01</t>
  </si>
  <si>
    <t>Acciones de promocion y proteccion de derechos</t>
  </si>
  <si>
    <t>AO.M1.04.01 (g)</t>
  </si>
  <si>
    <t xml:space="preserve">Acciones de promoción </t>
  </si>
  <si>
    <t>Mary Gloria Puruguaya Caceres
Bessy Quispe Yanarico</t>
  </si>
  <si>
    <t>San Antonio de Putina</t>
  </si>
  <si>
    <t>Macari /Cupi</t>
  </si>
  <si>
    <t>Mary Gloria Puruguaya Caceres
Caleb Cahuapaza Zapana</t>
  </si>
  <si>
    <t>Aymaña</t>
  </si>
  <si>
    <t xml:space="preserve">Mary Gloria Puruguaya Caceres
Caleb Cahuapaza Zapana
</t>
  </si>
  <si>
    <t>Huancane</t>
  </si>
  <si>
    <t>Melgar</t>
  </si>
  <si>
    <t>Carabaya</t>
  </si>
  <si>
    <t>UE 1006 Red De Salud Macusani</t>
  </si>
  <si>
    <t>Yeny Gomez Sucasaca</t>
  </si>
  <si>
    <t xml:space="preserve"> Stana Calisaya Alanoca </t>
  </si>
  <si>
    <t xml:space="preserve"> Tania Quiñones Chavez</t>
  </si>
  <si>
    <t xml:space="preserve"> UE 1007 Red de Salud Sandia</t>
  </si>
  <si>
    <t xml:space="preserve">UE 917 Red De Salud San Roman </t>
  </si>
  <si>
    <t xml:space="preserve">UE 918 Red De Salud Huancane </t>
  </si>
  <si>
    <t xml:space="preserve"> UE 915 Red De Salud Melgar </t>
  </si>
  <si>
    <t xml:space="preserve"> UE 916 Red De Salud Azangaro </t>
  </si>
  <si>
    <t>UE 1621 Red de Salud Lampa</t>
  </si>
  <si>
    <t>C.S Caracoto</t>
  </si>
  <si>
    <t>Supervisor prestacional</t>
  </si>
  <si>
    <t>01</t>
  </si>
  <si>
    <t>C.S 09 de Octubre</t>
  </si>
  <si>
    <t>C.S Choferes</t>
  </si>
  <si>
    <t xml:space="preserve">C.S San Gabán </t>
  </si>
  <si>
    <t>C.S Ollachea</t>
  </si>
  <si>
    <t>C.S Metropolitano</t>
  </si>
  <si>
    <t xml:space="preserve">Hospital San Martin de Porres </t>
  </si>
  <si>
    <t>C.S Revolución</t>
  </si>
  <si>
    <t>Hospital San Juan de Dios</t>
  </si>
  <si>
    <t>Hospital Carlos Monge Medrano</t>
  </si>
  <si>
    <t>C.S Asillo</t>
  </si>
  <si>
    <t>C.S Alianza</t>
  </si>
  <si>
    <t>Hospital Carlos Cornejo Rosello</t>
  </si>
  <si>
    <t>C.S José Domingo Choquehuanca</t>
  </si>
  <si>
    <t>Hospital Lucio Aldazabal Pauca</t>
  </si>
  <si>
    <t>C.S Moho</t>
  </si>
  <si>
    <t>C.S Conima</t>
  </si>
  <si>
    <t>C.S Ananea</t>
  </si>
  <si>
    <t>C.S Vilquechico</t>
  </si>
  <si>
    <t>C.S Taraco</t>
  </si>
  <si>
    <t>CSMC Divino Niño</t>
  </si>
  <si>
    <t>CSMC San Román</t>
  </si>
  <si>
    <t>CSMC San Miguel</t>
  </si>
  <si>
    <t>CSMC San Isidro</t>
  </si>
  <si>
    <t>C.S Massiapo</t>
  </si>
  <si>
    <t>Hospital Sandia</t>
  </si>
  <si>
    <t>C.S San Juan del Oro</t>
  </si>
  <si>
    <t>C.S Putina Punco</t>
  </si>
  <si>
    <t>C.S Pucara</t>
  </si>
  <si>
    <t>C.S Santa María</t>
  </si>
  <si>
    <t>C.S. Santa Catalina</t>
  </si>
  <si>
    <t>C.S Putina</t>
  </si>
  <si>
    <t>C.S. Rancho Pucachupa</t>
  </si>
  <si>
    <t>C.S. Nuñoa</t>
  </si>
  <si>
    <t>C.S Cabana</t>
  </si>
  <si>
    <t>C.S. Cabanillas</t>
  </si>
  <si>
    <t>C.S Puquis</t>
  </si>
  <si>
    <t>C.S. Cono Sur</t>
  </si>
  <si>
    <t>C.S. Mariano Melgar</t>
  </si>
  <si>
    <t>C.S Santa Lucia</t>
  </si>
  <si>
    <t>C.S Palca</t>
  </si>
  <si>
    <t>C.S. Samán</t>
  </si>
  <si>
    <t>C.S. Calapuja</t>
  </si>
  <si>
    <t>C.S. Laro</t>
  </si>
  <si>
    <t>C.S Cono Norte</t>
  </si>
  <si>
    <t>C.S Orurillo</t>
  </si>
  <si>
    <t>C.S Jorge Chávez</t>
  </si>
  <si>
    <t>C.S Santa Adriana</t>
  </si>
  <si>
    <t>C.S Divino Niño</t>
  </si>
  <si>
    <t>UE Carabaya</t>
  </si>
  <si>
    <t>Lourdes Vega Mansilla</t>
  </si>
  <si>
    <t>UE Melgar</t>
  </si>
  <si>
    <t>UE Sandia</t>
  </si>
  <si>
    <t>HOSPITAL R.E.P- VILLA RICA - OXAPAMPA SOCIALIZACION DE CONVENIO 2025-2027</t>
  </si>
  <si>
    <t>JOSE LUIS HINOSTROZA MONTERO</t>
  </si>
  <si>
    <t>SOCIALIZACION DE CONVENIO 2025-2027</t>
  </si>
  <si>
    <t>ROCIO JINES RAFAEL</t>
  </si>
  <si>
    <t>OXAPAMPA- OXAPAMPA /ASISTENCIA TECNICA- INDICADORES PRESTACIONALES</t>
  </si>
  <si>
    <t xml:space="preserve">SUPERVISOR PRESTACIONAL </t>
  </si>
  <si>
    <t>C.S. FREDY VALLEJO ORE/ YANAHUANCA/DANIEL ALCIDES CARRION</t>
  </si>
  <si>
    <t>REINOL MARCELO TRNIDAD</t>
  </si>
  <si>
    <t>OXAPAMPA- OXAPAMPA /SUPERVISION A IPRESS</t>
  </si>
  <si>
    <t>LIZ LOPEZ VILLENA</t>
  </si>
  <si>
    <t>OXAPAMPA- OXAPAMPA /ASISTENCIA TECNICA- SOCIALIZACION DE CONVENIO 2025-2027</t>
  </si>
  <si>
    <t>MIRIAM MONTERO  JARA</t>
  </si>
  <si>
    <t>Jose Huallpa Ildefonso</t>
  </si>
  <si>
    <t>C.S. Pozuzo / Pozuzo / Oxapampa
C.S. Huancabamba / Huancabamba / Oxapampa
Hospital Oxapampa /Oxapampa/Oxpampa</t>
  </si>
  <si>
    <t>Reinol Marcelo Trinidad</t>
  </si>
  <si>
    <t>Reunion de trabajo en GMRCEN/El Tambo/ Hyo</t>
  </si>
  <si>
    <t>Rocio Jinés Rafael</t>
  </si>
  <si>
    <t>CS San juan de Cacazú/ Oxapampa / Oxapampa
C.S. Cantarizu / Oxapampa / Oxapampa - monitoreo de cumplimiento de indicador</t>
  </si>
  <si>
    <t>Jose Luis Hinostroza Montero</t>
  </si>
  <si>
    <t>MUNICIPALIDAD DE OXAPAMPA, VILLA RICA</t>
  </si>
  <si>
    <t>Supervisión a IPRESS /Oxapampa/Pasco</t>
  </si>
  <si>
    <t>Liz Lopez Villena</t>
  </si>
  <si>
    <t xml:space="preserve">Miriam Montero Jara </t>
  </si>
  <si>
    <t>UE 891 UTES OXAPAMPA/OXOPAMPA/OXAPAMPA</t>
  </si>
  <si>
    <t>Supervisor prestacional UDR</t>
  </si>
  <si>
    <t>C.S. Constitucion / Ciudad Constitucion / Oxapampa
C.S. Puerto Bermudez / Puerto Bermudez / Oxapampa
C.S. Cacazú / Villa Rica / Oxapampa
C.S. Eneñas / Villa Rica / Oxapampa</t>
  </si>
  <si>
    <t>supervision expedientes covid - ipress oxapampa</t>
  </si>
  <si>
    <t>C.S. Huariaca/Huariaca/ Pasco</t>
  </si>
  <si>
    <t>Asistencia técnica, Taller conjunta /Oxapampa</t>
  </si>
  <si>
    <t xml:space="preserve">IPRESS II NIVEL EGG, REP Y I NIVEL ISCOZACIN/ OXAPAMPA </t>
  </si>
  <si>
    <t>Hospital R.E.P /Villa Rica/Oxapampa
C.S. Cantarizu / Oxapampa / Oxapampa</t>
  </si>
  <si>
    <t>Evaluacion de ejecucion presupuestal 2025/Oxapampa</t>
  </si>
  <si>
    <t>C.S. Colquijirca/Pasco/Pasco</t>
  </si>
  <si>
    <t>C.S. Pozuzo / POZUZO / Oxapampa</t>
  </si>
  <si>
    <t>SUPERVISOR PRESTACIONAL</t>
  </si>
  <si>
    <t>SANTA ANA TUSI</t>
  </si>
  <si>
    <t>C.S. Paucartambo/ Paucartambo/Pasco</t>
  </si>
  <si>
    <t xml:space="preserve">IPRESS II NIVEL EGG, REP Y I NIVEL CC, POZUZO/ OXAPAMPA </t>
  </si>
  <si>
    <t>CS Santa María del Valle
CS Las Moras</t>
  </si>
  <si>
    <t>LIC. Verónica Carol Morales Peña
OBST. Jherson Elmer Segura Lujan</t>
  </si>
  <si>
    <t>CS Huancapallac
CS Acomayo</t>
  </si>
  <si>
    <t>Red de Salud Huamalies (CS Llata, CS Puños)</t>
  </si>
  <si>
    <t>HMI Carlos Showing Ferrari</t>
  </si>
  <si>
    <t>Red Salud  Leoncio Prado (CS Castillo, CS Las Palmas, CS Naranjillo)</t>
  </si>
  <si>
    <t>Red de Salud Puerto Inca (UE, CS Puerto Inca, CS Yuyapichis)</t>
  </si>
  <si>
    <t>Red Salud Pachitea (CS Tambillo Umari, CS Molino, CS Panao)</t>
  </si>
  <si>
    <t xml:space="preserve">HR Hermilio Valdizan </t>
  </si>
  <si>
    <t>Hospital Tingo María y Red Salud Huamalies (CS Monzón, CS Cachicoto)</t>
  </si>
  <si>
    <t>Red de de Salud Yarowilca (CS Chavinillo, CS Chupan)</t>
  </si>
  <si>
    <t>CS Ambo</t>
  </si>
  <si>
    <t>UE 810 Salud Huánuco
UE 812 Hospital Hermilio Valdizan</t>
  </si>
  <si>
    <t>M.C. Nataly Rocio Torres Esteban</t>
  </si>
  <si>
    <t>UE 1454 Salud Huamalies</t>
  </si>
  <si>
    <t>UE 811 Salud Tingo Maria  (03 días)
UE 1110 Salud Leoncio Prado (01 día)</t>
  </si>
  <si>
    <t>UE 811 Salud Tingo Maria (03 días)
UE 1110 Salud Leoncio Prado (01 día)</t>
  </si>
  <si>
    <t>UE 1454 Salud Puerto Inca</t>
  </si>
  <si>
    <t>UE 1454 Salud Huamalies
UE 1696 Red de Salud Pachitea</t>
  </si>
  <si>
    <t>UE 811 Salud Tingo Maria</t>
  </si>
  <si>
    <t>UE 1740 Red de Salud Yarowilca</t>
  </si>
  <si>
    <t>UE 1455 Salud Dos de Mayo</t>
  </si>
  <si>
    <t>M.C. Shelka Xiomara Flores Yataco</t>
  </si>
  <si>
    <t>UE 810 Salud Huánuco</t>
  </si>
  <si>
    <t>C.P.C. Melissa Jessica Cruz Orduña</t>
  </si>
  <si>
    <t>UE 812 Hospital Hermilio Valdizan</t>
  </si>
  <si>
    <t>LIC. Fredy Ortiz Gomez</t>
  </si>
  <si>
    <t>UE 1110 Salud Leoncio Prado</t>
  </si>
  <si>
    <t>UE 1247 Red de Salud Huánuco</t>
  </si>
  <si>
    <t>UE 1675 Red de Salud  Puerto Inca</t>
  </si>
  <si>
    <t>UE 1695 Red de Salud Ambo</t>
  </si>
  <si>
    <t>UE 1696 Red de Salud Pachitea</t>
  </si>
  <si>
    <t>UE 1110 Salud Leoncio Prado
UE 811 Salud Tingo Maria</t>
  </si>
  <si>
    <t>ING. Hirving Filver Pérez Mayor</t>
  </si>
  <si>
    <t>UE 1247 Red de Salud Huánuco (HMI Carlos Showing Ferrari)</t>
  </si>
  <si>
    <t xml:space="preserve">UE 1247 Red de Salud Huánuco </t>
  </si>
  <si>
    <t>UE 1110 Salud Leoncio Prado (4 dias)
UE 811 Salud Tingo Maria (1 dia)</t>
  </si>
  <si>
    <t>UDR JUNÍN</t>
  </si>
  <si>
    <t>CS. Huayucachi, CS.San Jerónimo</t>
  </si>
  <si>
    <t>Sara Blas Velarde</t>
  </si>
  <si>
    <t>C.S. Pucara, C.S. La Libertad, C.S. David Guerrero Duarte</t>
  </si>
  <si>
    <t>Lic. Carla Espinoza Calderón</t>
  </si>
  <si>
    <t>Hospital .R.D.C.Q. D.A.Carrión</t>
  </si>
  <si>
    <t>C.S. Rio Negro, C.S Mariposa,  C.S. Mazamari, Centro de Digitación Municipal Mazamari</t>
  </si>
  <si>
    <t xml:space="preserve">C.S. Puerto Ocopa, C.S. Coviriali, Red de Salud Satipo, Hospital Manuel Higa Arakaki, </t>
  </si>
  <si>
    <t>Centro de Digitación Municipal Satipo, Centro de Digitación Municipal Pangoa, OAA Satipo</t>
  </si>
  <si>
    <t>Red Valle del Mantaro</t>
  </si>
  <si>
    <t>Hospital de Apoyo Junin, C.S. Carhuamayo, C.S. Ulcumayo, C.S. Ondores</t>
  </si>
  <si>
    <t>IREN Centro</t>
  </si>
  <si>
    <t>C.S. Huasahuasi, C.S. Acobamba, Hospital Felix Mayorca Soto, C.S. Palca</t>
  </si>
  <si>
    <t>Red de Salud Jauja</t>
  </si>
  <si>
    <t>Hospital Demarini Caro, C.S. La Merced, C.S. Yurinaki, C.S. Kivinaki</t>
  </si>
  <si>
    <t>Red de Salud Chupaca</t>
  </si>
  <si>
    <t>Red de Salud Chanchamayo, C.S. Villa Perené, C.S. Ciudad Satelite, Hospital de Apoyo Pichanaki</t>
  </si>
  <si>
    <t>Hospital San Martin Pangoa, C.S. San Ramon de Pangoa, C.S. Cubantia, C.S. Sonomoro</t>
  </si>
  <si>
    <t>C.S La Oroya, OAA Tarma, C.S. Palcamayo, C.S. San Pedro de Cajas</t>
  </si>
  <si>
    <t>C.S. Sicaya, C.S. Justicia Paz y Vida</t>
  </si>
  <si>
    <t>C.S. Pedro Sanchez Meza, C.S. Chongos Bajo</t>
  </si>
  <si>
    <t>Hospital R.D.M.I. El Carmen, C.S. Chilca, C.S. Sapallanga</t>
  </si>
  <si>
    <t>Hospital Daniel Alcides Carrión / Huancayo / Huancayo</t>
  </si>
  <si>
    <t>M.C. Sevilla Olaechea Ronald
M.C. Martinez Saravia Milenka</t>
  </si>
  <si>
    <t>Hospital El Carmen / Huancayo / Huancayo</t>
  </si>
  <si>
    <t>Instituto Regional de Enfermedades Neoplásicas del Centro / Concepción / Concepción</t>
  </si>
  <si>
    <t>Hospital Domingo Olavegoya / Jauja / Jauja</t>
  </si>
  <si>
    <t>M.C: Sevilla Olaechea Ronald</t>
  </si>
  <si>
    <t>M.C. Martinez Saravia Milenka</t>
  </si>
  <si>
    <t>C.S. Pedro Sanchez Meza / Chupaca / Chupaca</t>
  </si>
  <si>
    <t>C.S. Chongos bajo / Chupaca / Chupaca</t>
  </si>
  <si>
    <t>C.S. David Guerrero Duarte / Concepción / Concepción</t>
  </si>
  <si>
    <t>C.S. Palian/ Huancayo / Huancayo</t>
  </si>
  <si>
    <t>C.S. auquimarca / Chilca / Huancayo</t>
  </si>
  <si>
    <t>C.S. Uñas / Huancayo / Huancayo</t>
  </si>
  <si>
    <t>Hospital Pichanaki / Pichanaki / Chanchamayo 
C.S. Ciudad Satélite / Pichanaki / Chanchamayo
Hospital J.C. Demarini C / Chanchamayo / Chanchamayo</t>
  </si>
  <si>
    <t>Hospital Junín / Junín / Junín 
C.S. Tarmatambo / Tarma / Tarma  
Hospital Felix Mayorca Soto / Tarma / Tarma</t>
  </si>
  <si>
    <t>Hospital San Martín de Pangoa / Pangoa / Satipo
P.S. Ipoki / Río negro / Satipo
Hospital M. Higa Arakaki / Satipo / Satipo</t>
  </si>
  <si>
    <t>Hospital Pichanaki / Pichanaki / Chanchamayo
C.S. San Luis de Shuaro / San Luis de Shuaro / Chanchamayo
Hospital J.C. Demarini C / Chanchamayo / Chanchamayo</t>
  </si>
  <si>
    <t>Hospital San Martín de Pangoa / Pangoa / Satipo
C.S. Puerto ocopa / Río Tambo / Satipo
Hospital M. Higa Arakaki / Satipo / Satipo</t>
  </si>
  <si>
    <t>Hospital Junín / Junín / Junín
C.S. Cochas / Tarma / Tarma
Hospital Felix Mayorca Soto / Tarma / Tarma</t>
  </si>
  <si>
    <t>Hospital Pichanaki / Pichanaki / Chanchamayo
C.S. Vitoc / Vitoc / Chanchamayo
Hospital J.C. Demarini C / Chanchamayo / Chanchamayo</t>
  </si>
  <si>
    <t>Hospital San Martín de Pangoa / Pangoa / Satipo
P.S. Cubantía / Pangoa / Satipo
Hospital M. Higa Arakaki / Satipo / Satipo</t>
  </si>
  <si>
    <t>Hospital Junín / Junín / Junín 
C.S. Carhuamayo  / Carhuamayo / Junín   
Hospital Felix Mayorca Soto / Tarma / Tarma</t>
  </si>
  <si>
    <t>Hospital Pichanaki / Pichanaki / Chanchamayo
P.S. Villa Progreso / Chanchamayo / Chanchamayo
Hospital J.C. Demarini C / Chanchamayo / Chanchamayo</t>
  </si>
  <si>
    <t>Hospital Junín / Junín / Junín
P.S.Paccha / La Oroya / Junín
Hospital Felix Mayorca Soto / Tarma / Tarma</t>
  </si>
  <si>
    <t>Hospital San Martín de Pangoa / Pangoa / Satipo
P.S. Boca Kiatari / Pangoa / Satipo
Hospital M. Higa Arakaki / Satipo / Satipo</t>
  </si>
  <si>
    <t>Hospital Pichanaki / Pichanaki / Chanchamayo
C.S. San Ramón / San Ramón / Chanchamayo
Hospital J.C. Demarini C / Chanchamayo / Chanchamayo</t>
  </si>
  <si>
    <t>Hospital San Martín de Pangoa / Pangoa / Satipo
P.S. Naylam de Sonomoro / Pangoa / Satipo
Hospital M. Higa Arakaki / Satipo / Satipo</t>
  </si>
  <si>
    <t>Hospital Junín / Junín / Junín
C.S.Morococha / La Oroya / Yauli
Hospital Felix Mayorca Soto / Tarma / Tarma</t>
  </si>
  <si>
    <t>Hospital Pichanaki / Pichanaki / Chanchamayo
P.S. Kivinaki / Pichanaki / Chanchamayo
Hospital J.C. Demarini C / Chanchamayo / Chanchamayo</t>
  </si>
  <si>
    <t>C.S: La Libertad / Huancayo / Huancayo</t>
  </si>
  <si>
    <t>C.S. Chilca / Chilca / Huancayo</t>
  </si>
  <si>
    <t>Jauja</t>
  </si>
  <si>
    <t>M.C. Ana Elenia Chancasanampa Montalvan</t>
  </si>
  <si>
    <t>Tarma/ Tarma, San Pedro de Cajas/ Tarma, Acobamba/Tarma</t>
  </si>
  <si>
    <t>Rio Tambo/Satipo, Mazamari/Satipo</t>
  </si>
  <si>
    <t>Pichanaqui/ Chanchamayo, San Ramón /Chanchamayo</t>
  </si>
  <si>
    <t>Carhuamayo/Junín, Ondores/Junín, Junín
Yauli/La Oroya, Junín</t>
  </si>
  <si>
    <t>Concepción</t>
  </si>
  <si>
    <t>Palcamayo/Tarma, Huasahuasi/Tarma, Tarma</t>
  </si>
  <si>
    <t>Pangoa, Cubantía / Satipo</t>
  </si>
  <si>
    <t>San Luis de Shuaro, Vitoc/ Chanchamayo</t>
  </si>
  <si>
    <t>Chupaca</t>
  </si>
  <si>
    <t>Hospital Regional Docente Clinico Quirúrgico Daniel Alcides Carrión</t>
  </si>
  <si>
    <t>Thoni Alex Malpartida Lazo</t>
  </si>
  <si>
    <t>Hospital Regional Materno Infantil El Carmen</t>
  </si>
  <si>
    <t>Liz Bheti Buendía Martínez</t>
  </si>
  <si>
    <t>Red de Salud Valle del Mantaro</t>
  </si>
  <si>
    <t>Edher Hugo Pumacahua Huatangari</t>
  </si>
  <si>
    <t>Red de Salud Tarma</t>
  </si>
  <si>
    <t>Red de Salud Junín</t>
  </si>
  <si>
    <t>Becquer Nicky Bendezú Boza</t>
  </si>
  <si>
    <t>Red de Salud Satipo</t>
  </si>
  <si>
    <t>HRDMT Dr. Julio César Demarini Caro</t>
  </si>
  <si>
    <t>Red de Salud Pichanaki</t>
  </si>
  <si>
    <t>Red de Salud Chanchamayo</t>
  </si>
  <si>
    <t>Red de Salud Pangoa</t>
  </si>
  <si>
    <t>AO.S1.01.11 (a)</t>
  </si>
  <si>
    <t>Acciones de soporte administrativo en UDR</t>
  </si>
  <si>
    <t>OAA TARMA</t>
  </si>
  <si>
    <t>CPC. Mabel Luisa Panez Lizarga</t>
  </si>
  <si>
    <t>OAA SATIPO</t>
  </si>
  <si>
    <t>IREN Centro, H.A. EL CARMEN</t>
  </si>
  <si>
    <t>Jesus Edson Angulo Yauri</t>
  </si>
  <si>
    <t>CHILCA, LA LIBERTAD, H.A. D. A. CARRION</t>
  </si>
  <si>
    <t>ACOBAMBA, P.S. HAUSAHUASI, H. F. MAYORCA SOTO - TARMA, C.S. PALCA</t>
  </si>
  <si>
    <t>H.A. LA MERCED, C.S. SAN RAMON, P.S. SAN LUIS DE SHUARO, P.S. PUERTO YURINAKI</t>
  </si>
  <si>
    <t>007 H. DOMINGO OLAVEGOYA - JAUJA, C.S. SINCOS</t>
  </si>
  <si>
    <t>C.S. PICHANAKI, P.S. CIUDAD SATELITE, LAS PALMAS, CSMC PICHANAKI</t>
  </si>
  <si>
    <t>PEDRO SANCHEZ MEZA - CHUPACA, P.D. RED DE SALUD CHUPACA</t>
  </si>
  <si>
    <t>C.S. MAZAMARI, P.S. PUERTO OCOPA, H.A. MANUEL HIGA ARAKAKI, P.S. RIO NEGRO</t>
  </si>
  <si>
    <t>SAN ANTONIO DE SONOMORO, H. DE SAN MARTIN DE PANGOA, SAN RAMON DE PANGOA, CENTRO DE SALUD MENTAL COMUNITARIO PANGOA</t>
  </si>
  <si>
    <t>C.S. CARHUAMAYO, C.S. ULCUMAYO, H. DE JUNIN, ONDORES</t>
  </si>
  <si>
    <t>LA MERCED, P.S. SAN FERNANDO DE KIVINAKI, CENTRO DE SALUD MENTAL COMUNITARIO SAN RAMON, C.S. VILLA PERENE</t>
  </si>
  <si>
    <t>MARIPOSA, P.D. COVIRIALI, LLAYLLA, CENTRO DE SALUD MENTAL COMUNITARIO SATIPO</t>
  </si>
  <si>
    <t>CENTRO DE SALUD MENTAL COMUNITARIO LA OROYA, C.S. YAULI - JAUJA, SANTA ROSA DE SACCO, CENTRO DE SALUD MENTAL COMUNITARIO CARHUAMAYO</t>
  </si>
  <si>
    <t>PALCAMAYO, SAN PEDRO DE CAJAS, CENTRO DE SALUD MENTAL COMUNITARIO TARMA</t>
  </si>
  <si>
    <t>Red de Salud Junin</t>
  </si>
  <si>
    <t>Red de Salud Pichanaki/Red de Salud Chanchamayo/HRDMT Dr. Julio Cesar Demarini Caro</t>
  </si>
  <si>
    <t>Red de Salud Tarma/Red de Salud Junín</t>
  </si>
  <si>
    <t>Yauli</t>
  </si>
  <si>
    <t>Roxana Gomez Loza</t>
  </si>
  <si>
    <t>HOSPITAL DEPARTAMENTAL HUANCAVELICA</t>
  </si>
  <si>
    <t>Yadira Liz Gutierrez Zaravia</t>
  </si>
  <si>
    <t>C.S. ASCENSION</t>
  </si>
  <si>
    <t>C.S. YAULI</t>
  </si>
  <si>
    <t>C.S. SAN CRISTOBAL</t>
  </si>
  <si>
    <t>C.S. AYACCOCHA</t>
  </si>
  <si>
    <t>RED DE SALUD ACOBAMBA</t>
  </si>
  <si>
    <t>Michael Mirko Maldonado Melgar</t>
  </si>
  <si>
    <t>Pampas</t>
  </si>
  <si>
    <t>Ligia Caballero Taipe</t>
  </si>
  <si>
    <t>Ccasapata</t>
  </si>
  <si>
    <t>Zenaida Curasma Curo</t>
  </si>
  <si>
    <t>HOSPITAL DE LIRCAY</t>
  </si>
  <si>
    <t>C.S. HUANDO</t>
  </si>
  <si>
    <t>RED DE SALUD ANGARAES</t>
  </si>
  <si>
    <t>HUANCAVELICA</t>
  </si>
  <si>
    <t>Pedro Antonio Dueñas Crispín</t>
  </si>
  <si>
    <t>Acobamba/Choclococha</t>
  </si>
  <si>
    <t>Huando</t>
  </si>
  <si>
    <t>HOSPITAL DE PAMPAS</t>
  </si>
  <si>
    <t>C.S SANTA ANA</t>
  </si>
  <si>
    <t>RED DE SALUD CASTROVIRREYNA</t>
  </si>
  <si>
    <t>DIRESA</t>
  </si>
  <si>
    <t>Jimmi Anderson Cardenas Noa</t>
  </si>
  <si>
    <t>Jose Condori Soto</t>
  </si>
  <si>
    <t>P.S LA MERCED, C.S. CHURCAMPA</t>
  </si>
  <si>
    <t>C.S. ACORIA</t>
  </si>
  <si>
    <t>Lircay/Julcamarca</t>
  </si>
  <si>
    <t>Izcuchaca</t>
  </si>
  <si>
    <t>HOSPITAL DE ACOBAMBA</t>
  </si>
  <si>
    <t>RED DE SALUD TAYACAJA</t>
  </si>
  <si>
    <t>RED DE SALUD HUANCAVELICA</t>
  </si>
  <si>
    <t>GERENCIA SUB REGIONAL DE HUAYTARA</t>
  </si>
  <si>
    <t>Huancayo - GMR</t>
  </si>
  <si>
    <t>ANGARAES</t>
  </si>
  <si>
    <t>C.S. PALCA</t>
  </si>
  <si>
    <t>HOSPITAL DE ACOBAMBA, C.S. CAJA ESPÍRITU, C.S. ANTA</t>
  </si>
  <si>
    <t>Churcampa/Paucarbamba</t>
  </si>
  <si>
    <t>San Cristobal</t>
  </si>
  <si>
    <t>RED DE SALUD HUAYTARA</t>
  </si>
  <si>
    <t>AO.M1.06.04 (f)</t>
  </si>
  <si>
    <t xml:space="preserve">Aprobación de expedientes de prestaciones administrativas: procedimientos especiales </t>
  </si>
  <si>
    <t>TAYACAJA</t>
  </si>
  <si>
    <t>CHURCAMPA</t>
  </si>
  <si>
    <t>C.S. IZCUCHACA</t>
  </si>
  <si>
    <t>Hospital de Lircay, Ccochaccasa</t>
  </si>
  <si>
    <t>Castrovirreyna/Ticrapo</t>
  </si>
  <si>
    <t>Santa Ana</t>
  </si>
  <si>
    <t>HOSPITAL DE HUANCAVELICA</t>
  </si>
  <si>
    <t>CASTROVIRREYNA</t>
  </si>
  <si>
    <t>C.S. NUEVO OCCORO</t>
  </si>
  <si>
    <t>Huaytara/Cordova</t>
  </si>
  <si>
    <t>Ascension</t>
  </si>
  <si>
    <t>ACOBAMBA</t>
  </si>
  <si>
    <t>HUAYTARA</t>
  </si>
  <si>
    <t>C.S. CASTROVIRREYNA, 
C.S. TICRAPO</t>
  </si>
  <si>
    <t>Surcubamba/San Iisidro de Acobamba</t>
  </si>
  <si>
    <t>San Juan de Ccarhuacc</t>
  </si>
  <si>
    <t>Acoria</t>
  </si>
  <si>
    <t>C.S. CCARHUACC</t>
  </si>
  <si>
    <t>Añancusi</t>
  </si>
  <si>
    <t>Ayacocha</t>
  </si>
  <si>
    <t>GERENCIA SUB REGIONAL DE CASTROVIRREYNA</t>
  </si>
  <si>
    <t>C.S. CCASAPATA</t>
  </si>
  <si>
    <t>Palca</t>
  </si>
  <si>
    <t>Conaica</t>
  </si>
  <si>
    <t>HOSPITAL D E LIRCAY</t>
  </si>
  <si>
    <t>C.S. SANTA ANA</t>
  </si>
  <si>
    <t>GERENCIA SUB REGIONAL DE CHURCAMPA</t>
  </si>
  <si>
    <t>HOSPITAL DE PAMPAS, 
OAA PAMPAS</t>
  </si>
  <si>
    <t>RED CHURCAMPA</t>
  </si>
  <si>
    <t>Moya</t>
  </si>
  <si>
    <t>HOSPITAL ACOBAMBA</t>
  </si>
  <si>
    <t>Viñas</t>
  </si>
  <si>
    <t>C.S SAN CRISTOBAL</t>
  </si>
  <si>
    <t>UDR Huanuco</t>
  </si>
  <si>
    <t>Lic Jessica Laura Zarate</t>
  </si>
  <si>
    <t>MC Greta Ramos Torres</t>
  </si>
  <si>
    <t>AO.M1.05.04 (d)</t>
  </si>
  <si>
    <t>Supervisión, Monitoreo y Seguimiento del cumplimiento de los convenios y contratos Vigentes</t>
  </si>
  <si>
    <t>CPC Aldemir Gonzales Reymundo</t>
  </si>
  <si>
    <t>UE 891 Oxapampa</t>
  </si>
  <si>
    <t>UDR 1612 Pichanaki</t>
  </si>
  <si>
    <t>Lic Alex Ramirez Guzman</t>
  </si>
  <si>
    <t>Lic Wilder Gonzales Marlo</t>
  </si>
  <si>
    <t>Ing Cristhian Pereira Mena</t>
  </si>
  <si>
    <t>UDR Junin</t>
  </si>
  <si>
    <t>Lic Irma Casablanca</t>
  </si>
  <si>
    <t>UE Hospital Demarini (Reunion sobre Convenio SIS)
UE Chanchamayo (Reunion sobre Convenio SIS)</t>
  </si>
  <si>
    <t>UE Satipo (Reunion sobre Convenio SIS)
UE Pangoa (Reunion sobre Convenio SIS)</t>
  </si>
  <si>
    <t>UE Oxapampa - Villa Rica (Reunion sobre Convenio SIS)</t>
  </si>
  <si>
    <t>03.04</t>
  </si>
  <si>
    <t>UDR AMAZONAS Y BAGUA</t>
  </si>
  <si>
    <t>LUIS FELIPE VEINTEMILLA VILLACORRA</t>
  </si>
  <si>
    <t>LIMBER RODRIGUEZ</t>
  </si>
  <si>
    <t>JOSE LUIS MAMANI</t>
  </si>
  <si>
    <t>CRISTIAN REATEGUI</t>
  </si>
  <si>
    <t>UDR YURIMAGUAS Y SAN MARTIN</t>
  </si>
  <si>
    <t>C.S. Tocuya</t>
  </si>
  <si>
    <t>Yessica Chuquizuta Caruajulca</t>
  </si>
  <si>
    <t>C.S. San Juan de Ocumal</t>
  </si>
  <si>
    <t>Videlita Cieza Torres</t>
  </si>
  <si>
    <t>C.S. Molinopampa/ C.S. Quinjalca</t>
  </si>
  <si>
    <t>Katherine Gomez Tenorio</t>
  </si>
  <si>
    <t>Hospital Maria Auxiliadora</t>
  </si>
  <si>
    <t>C.S. Chirimoto/ C.S. Achamal</t>
  </si>
  <si>
    <t>Hospital Maria Auxiliadora/CMC. Integramente Huayabamaba</t>
  </si>
  <si>
    <t>C.S. Quitachi</t>
  </si>
  <si>
    <t>C.S. Limabamba</t>
  </si>
  <si>
    <t>Hospital Virgen de Fatima</t>
  </si>
  <si>
    <t xml:space="preserve">Elizabeth Díaz Delgado </t>
  </si>
  <si>
    <t>P.S. Matiaza Rimachi</t>
  </si>
  <si>
    <t xml:space="preserve"> -</t>
  </si>
  <si>
    <t>P.S. Cocachimba</t>
  </si>
  <si>
    <t xml:space="preserve">P.S. Churuja </t>
  </si>
  <si>
    <t>C.S. Ocalli</t>
  </si>
  <si>
    <t>C.S. Balzas</t>
  </si>
  <si>
    <t xml:space="preserve">C.S.Pedro Ruiz Gallo </t>
  </si>
  <si>
    <t xml:space="preserve">C.S. Yerbabuena </t>
  </si>
  <si>
    <t>C.S.Pomacochas</t>
  </si>
  <si>
    <t xml:space="preserve">C.S.9 de enero </t>
  </si>
  <si>
    <t xml:space="preserve">P.S. Virgen de Asunta </t>
  </si>
  <si>
    <t>Salud Amazonas</t>
  </si>
  <si>
    <t>Jeffery Calderón Vargas</t>
  </si>
  <si>
    <t xml:space="preserve">Distrito de Jazan </t>
  </si>
  <si>
    <t>Distrito de Molinopampa</t>
  </si>
  <si>
    <t xml:space="preserve">Distrito de Cochamal </t>
  </si>
  <si>
    <t>Distrito de Milpuc</t>
  </si>
  <si>
    <t>Distrito de Limabamba</t>
  </si>
  <si>
    <t>Distrito de Longuita</t>
  </si>
  <si>
    <t>Distrito de Omia</t>
  </si>
  <si>
    <t xml:space="preserve">Distrito de La Lalca </t>
  </si>
  <si>
    <t xml:space="preserve">Distrito de Cuispes </t>
  </si>
  <si>
    <t>Hospital de Apoyo Chachapoyas</t>
  </si>
  <si>
    <t>Mario Santillan Portocarrero</t>
  </si>
  <si>
    <t>C.S. 9 De Enero</t>
  </si>
  <si>
    <t>P.S. Pedro Castro Alva</t>
  </si>
  <si>
    <t xml:space="preserve">C.S. Pedro Ruiz Gallo </t>
  </si>
  <si>
    <t>C.S. Integramente Huayabamba / C.S. Longar</t>
  </si>
  <si>
    <t>C.S. Pipus</t>
  </si>
  <si>
    <t>C.S. Luya</t>
  </si>
  <si>
    <t>C.S. Lamud</t>
  </si>
  <si>
    <t xml:space="preserve"> C.S. Jalca Grande</t>
  </si>
  <si>
    <t xml:space="preserve"> C.S. Maria </t>
  </si>
  <si>
    <t xml:space="preserve"> C.S. Molinopampa</t>
  </si>
  <si>
    <t>03.04.02</t>
  </si>
  <si>
    <t>UDR Bagua</t>
  </si>
  <si>
    <t>Centro de Salud Utcubamba</t>
  </si>
  <si>
    <t>Lic. Tatiana Ordinola Bustamante</t>
  </si>
  <si>
    <t>Centro de Salud Lonya Grande</t>
  </si>
  <si>
    <t xml:space="preserve">Lic. Casimiro Carlos Ramos </t>
  </si>
  <si>
    <t>Municipalidad Provincial de Bagua</t>
  </si>
  <si>
    <t>Lic. Silvia Aldana Paredes</t>
  </si>
  <si>
    <t>Hospital Santiago Apóstol de Utcubamba</t>
  </si>
  <si>
    <t>Médico Terceros</t>
  </si>
  <si>
    <t>Microred Cumba: Centro Salud Cumba, Puesto de Salud Mayeta y Puesto de Salud Tactago</t>
  </si>
  <si>
    <t>Municipalidad Distrital de Cumba</t>
  </si>
  <si>
    <t>C.S Bagua, Hospital Gustavo Lanatta Lujan, C.S. Agusto Woong Lopez</t>
  </si>
  <si>
    <t>Ing. Wilson Correa Jibaja</t>
  </si>
  <si>
    <t>Centro de Salud Chiriaco y Imaza</t>
  </si>
  <si>
    <t>Centro de Salud Copallin</t>
  </si>
  <si>
    <t>Tenientes Gobernadores del Distrito de Bagua</t>
  </si>
  <si>
    <t>Microred Nieva, Hospital Santa Maria de Nieva, Centro de Salud Mental Comunitario Nieva</t>
  </si>
  <si>
    <t>Centro de Salud Augusto Wong Lopez</t>
  </si>
  <si>
    <t>U.E. 1101 -HOSPITAL DE APOYO BAGUA Y U.E. 955- RED DE SALUD BAGUA</t>
  </si>
  <si>
    <t>CPC. Anali Vasquez Huaman</t>
  </si>
  <si>
    <t>Microred Huampami</t>
  </si>
  <si>
    <t>Centro de Salud Mental Comunitario Utcubamba</t>
  </si>
  <si>
    <t>Microred El Milagro</t>
  </si>
  <si>
    <t>Centro de Salud Nueva Esperanza</t>
  </si>
  <si>
    <t>Centro de Salud Aramango</t>
  </si>
  <si>
    <t>U.E. 1664- -RED DE SALUD CONDORCANQUI</t>
  </si>
  <si>
    <t>U.E. 1350- RED DE SALUD UTCUBAMBA</t>
  </si>
  <si>
    <t xml:space="preserve">Hospital Santiago Apostol de Utcubamba, Hospital de Apoyo Gustavo Lanatta Lujan, C.S Alenya ,  P.S Casual , Hospital Santa Maria Nieva, C.S Tupac Amaru , C.S U tcubamba </t>
  </si>
  <si>
    <t>Hospital de Apoyo Gustavo Lanatta Luján, Ipres Lonya granbde, Ipres Cumba, Ipress  Utcubamba, Ipress Jamaica, Ipress Ñunya Jalca</t>
  </si>
  <si>
    <t>HOSPITAL DE APOYO UTCUBAMBA, CENTRO DE SALUD CAJARURO Y HOSPITAL DE APOYO BAGUA.</t>
  </si>
  <si>
    <t>Iquitos/Hospital Regional de Loreto</t>
  </si>
  <si>
    <t>Betzy Chota</t>
  </si>
  <si>
    <t>-</t>
  </si>
  <si>
    <t>Iquitos/P.S Los Delfines</t>
  </si>
  <si>
    <t>Tathyana Tejedo</t>
  </si>
  <si>
    <t>Iquitos/Hospital Apoyo iquitos</t>
  </si>
  <si>
    <t>Vanessa Fernandez</t>
  </si>
  <si>
    <t>Iquitos/P.S Varillal</t>
  </si>
  <si>
    <t>Iquitos/C.S Santa Clara</t>
  </si>
  <si>
    <t>Nauta/C.S I-4 Nauta</t>
  </si>
  <si>
    <t>Contamana/Hospital de Contamana y CS 8 de Mayo</t>
  </si>
  <si>
    <t>Iquitos/C.S San Juan De Miraflores</t>
  </si>
  <si>
    <t>Requena/C.S I-4 Requena y CS I-3 Jenaro Herrera</t>
  </si>
  <si>
    <t>Iquitos/C.S Santo Tomas</t>
  </si>
  <si>
    <t>Ramón Castilla/C.S. I-4 Caballococha</t>
  </si>
  <si>
    <t>Iquitos/C.S I-4 Moronacocha</t>
  </si>
  <si>
    <t>Iquitos/C.S I-4 Orellana</t>
  </si>
  <si>
    <t>Napo/C.S I-4 Santa Clotilde</t>
  </si>
  <si>
    <t>Iquitos/PS. Porvenir</t>
  </si>
  <si>
    <t>Urarinas/C.S I-3 Maypuco</t>
  </si>
  <si>
    <t>Iquitos/PS. Maynas</t>
  </si>
  <si>
    <t>Ramón Castilla/C.S I-3 Santa Rosa y CS Islanadia</t>
  </si>
  <si>
    <t>Maynas/IPRESS I-3 Mazan y CS Indiana</t>
  </si>
  <si>
    <t>Iquitos/Zungarococha</t>
  </si>
  <si>
    <t>Iquitos/Hospital Apoyo Iquitos</t>
  </si>
  <si>
    <t>Siria Idrogo</t>
  </si>
  <si>
    <t>Punchana/Hospital Regional de Loreto</t>
  </si>
  <si>
    <t>Iquitos/P.S 1ero De Enero</t>
  </si>
  <si>
    <t>Belén/09 de Octubre</t>
  </si>
  <si>
    <t>Dino Degregori</t>
  </si>
  <si>
    <t>Iquitos/P.S Maynas</t>
  </si>
  <si>
    <t>Belén/Cardozo</t>
  </si>
  <si>
    <t>Belén/06 de Octubre</t>
  </si>
  <si>
    <t xml:space="preserve">San Juan/ CS. Progreso </t>
  </si>
  <si>
    <t>San Juan/PS. Quistococha</t>
  </si>
  <si>
    <t>Iquitos/CS. Moronacocha</t>
  </si>
  <si>
    <t>Iquitos/CS Tupac Amaru</t>
  </si>
  <si>
    <t>Ramon Castilla/CS San Pablo</t>
  </si>
  <si>
    <t>Belén/CS Belen villa Belen</t>
  </si>
  <si>
    <t>San Juan/CS América</t>
  </si>
  <si>
    <t>Iquitos/PS Cahuide</t>
  </si>
  <si>
    <t>Maynas/Indiana y Mazán</t>
  </si>
  <si>
    <t>San Juan/PS. Los Delfines</t>
  </si>
  <si>
    <t>Contamana/Hospital de Contamana y CS 8 De Mayo</t>
  </si>
  <si>
    <t>San Juan/CS San Juan</t>
  </si>
  <si>
    <t>Punchana/CS Bellavista Nanay</t>
  </si>
  <si>
    <t>Putumayo/CS Estrecho</t>
  </si>
  <si>
    <t>Punchana/PS Padre Cocha</t>
  </si>
  <si>
    <t>Napo/Hospital Santa Clotilde</t>
  </si>
  <si>
    <t>Ramón Castilla/CS Pevas</t>
  </si>
  <si>
    <t>Loreto/CS Maypuco</t>
  </si>
  <si>
    <t>Loreto/CS Villa Trompeteros</t>
  </si>
  <si>
    <t>Ucayali/Juancito</t>
  </si>
  <si>
    <t>Ramón Castilla/CS Islandia y CS Santa Rosa</t>
  </si>
  <si>
    <t>Ucayali/PS Inahuaya y CS Pampa Hermosa</t>
  </si>
  <si>
    <t>Fernando Lores/CS Tamshiyacu</t>
  </si>
  <si>
    <t>Ramón Castilla/CS Caballococha</t>
  </si>
  <si>
    <t>Loreto/CS Intuto</t>
  </si>
  <si>
    <t>San Juan/P.S Cahuide</t>
  </si>
  <si>
    <t>Loreto/CS Santa Rita De Castilla</t>
  </si>
  <si>
    <t>Ucayali/CS Orellana</t>
  </si>
  <si>
    <t>San Juan/P.S Varillal</t>
  </si>
  <si>
    <t>San Juan/PS Zungarococha</t>
  </si>
  <si>
    <t>Requna/Jenaro Herrera y Requena</t>
  </si>
  <si>
    <t>Maynas/Santa María de Nanay</t>
  </si>
  <si>
    <t>San Juan/PS Modelo</t>
  </si>
  <si>
    <t>Punchana/IPRESS Masusa</t>
  </si>
  <si>
    <t>Iquitos/Moronacocha</t>
  </si>
  <si>
    <t>San Juan/Santo Tomas</t>
  </si>
  <si>
    <t>Maynas/Iquitos</t>
  </si>
  <si>
    <t>Maynas/Belén</t>
  </si>
  <si>
    <t>Maynas/San Juan Bautista</t>
  </si>
  <si>
    <t>Maynas/Punchana</t>
  </si>
  <si>
    <t>Maynas/Indiana</t>
  </si>
  <si>
    <t>Maynas/Mazan</t>
  </si>
  <si>
    <t>Loreto/Nauta</t>
  </si>
  <si>
    <t>Loreto/Villa Trompeteros</t>
  </si>
  <si>
    <t>Putumayo/El Estrecho</t>
  </si>
  <si>
    <t>Urarinas/Maypuco</t>
  </si>
  <si>
    <t>Padre Marquez/Tiruntan</t>
  </si>
  <si>
    <t>Napo/Santa Clotilde</t>
  </si>
  <si>
    <t>Ramón Castilla/Caballococha</t>
  </si>
  <si>
    <t>Ramón Castilla/Pevas</t>
  </si>
  <si>
    <t>Ramón Castilla/San Pablo</t>
  </si>
  <si>
    <t>Iquitos/GERESA Loreto</t>
  </si>
  <si>
    <t>Nixon Canayo</t>
  </si>
  <si>
    <t>Kethy Arista</t>
  </si>
  <si>
    <t>Loreto/SALUD Loreto - Nauta</t>
  </si>
  <si>
    <t>José Manuel</t>
  </si>
  <si>
    <t>Ucayali/SALUD Ucayali - Contamana</t>
  </si>
  <si>
    <t>CS Moronacocha</t>
  </si>
  <si>
    <t>Luis Pinedo Mori</t>
  </si>
  <si>
    <t>CS Bellavista</t>
  </si>
  <si>
    <t>Hospital Regional de Loreto</t>
  </si>
  <si>
    <t>Hospital Apoyo Iquitos</t>
  </si>
  <si>
    <t>Hospital De Contamana, CS 8 De Mayo y CSMC Contamana</t>
  </si>
  <si>
    <t>CS Requena y CS Jenaro Herrera</t>
  </si>
  <si>
    <t>CS San Juan</t>
  </si>
  <si>
    <t>CS Cardozo</t>
  </si>
  <si>
    <t>CS Maypuco</t>
  </si>
  <si>
    <t>CS 9 De Octubre</t>
  </si>
  <si>
    <t>CS 6 De Octubre</t>
  </si>
  <si>
    <t>CS Mazan y CS Indiana</t>
  </si>
  <si>
    <t>CS Belén</t>
  </si>
  <si>
    <t>CS Pevas</t>
  </si>
  <si>
    <t>PS Cahuide</t>
  </si>
  <si>
    <t>PS Quistococha</t>
  </si>
  <si>
    <t>CS San Pablo</t>
  </si>
  <si>
    <t>CS Caballococha y CSMC Caballococha</t>
  </si>
  <si>
    <t>PS Los Delfines</t>
  </si>
  <si>
    <t>PS Varillal</t>
  </si>
  <si>
    <t>CS Santa Rosa y CS Islandia</t>
  </si>
  <si>
    <t>CS América</t>
  </si>
  <si>
    <t>CS Nauta y CSMC Nauta</t>
  </si>
  <si>
    <t>CS Villa Trompeteros</t>
  </si>
  <si>
    <t>CS Santa Rita De Castilla</t>
  </si>
  <si>
    <t>PS Maynas</t>
  </si>
  <si>
    <t>PS San Antonio</t>
  </si>
  <si>
    <t>CS El Estrecho</t>
  </si>
  <si>
    <t>CS Santa Clotilde</t>
  </si>
  <si>
    <t>CS Tamshiyacu</t>
  </si>
  <si>
    <t>PS Modelo</t>
  </si>
  <si>
    <t>CS Progreso</t>
  </si>
  <si>
    <t>PS Miraflores</t>
  </si>
  <si>
    <t>CS Orellana</t>
  </si>
  <si>
    <t xml:space="preserve">OAA - Hospita de Juanjui </t>
  </si>
  <si>
    <t xml:space="preserve">YOSUNY TARRILLO ESPIL </t>
  </si>
  <si>
    <t xml:space="preserve">setiembre </t>
  </si>
  <si>
    <t>Salud San Martín</t>
  </si>
  <si>
    <t>CAROLA FERNANDEZ VAQUEZ</t>
  </si>
  <si>
    <t xml:space="preserve">abril </t>
  </si>
  <si>
    <t xml:space="preserve"> Salud Huallaga Central</t>
  </si>
  <si>
    <t>PAUL DICKSE DAVILA YATACO</t>
  </si>
  <si>
    <t>Hospital II-2 Tarapoto</t>
  </si>
  <si>
    <t>Salud Alto Mayo</t>
  </si>
  <si>
    <t>MARY GICEL TORREJÓN MEZA</t>
  </si>
  <si>
    <t xml:space="preserve"> Salud Alto Huallaga</t>
  </si>
  <si>
    <t>Salud Huallaga Central</t>
  </si>
  <si>
    <t xml:space="preserve"> Hospital II-2 Tarapoto</t>
  </si>
  <si>
    <t xml:space="preserve">octubre </t>
  </si>
  <si>
    <t>Juanjui, UE 1059 SALUD HUALLAGA CENTRAL</t>
  </si>
  <si>
    <t xml:space="preserve">FELIX ENRIQUE VALENCIA NIZAMA </t>
  </si>
  <si>
    <t>Moyobamba, UE 1058 SALUD ALTO MAYO</t>
  </si>
  <si>
    <t>Tarapoto, Hospital II-2  Tarapoto,Hospital II-E de Lamas , Hospital II-E Banda de Shilacayo, C.S. Morales y C.S. Nueve de Abril</t>
  </si>
  <si>
    <t xml:space="preserve">MEDICO SUPERVISOR </t>
  </si>
  <si>
    <t xml:space="preserve">Moyobamba , Hospital II-1 Moyobamba, C.S Lluyllucucha I-4  Hospital II-1 Rioja, c.s Nueva .Rioja I-4, C.S HOSPITAL RURAL NUEVA CAJAMARCA </t>
  </si>
  <si>
    <t>Hospital Moyobamba / C.S. Lluyllucucha/ Hospital Rioja / C.S. Nueva Rioja</t>
  </si>
  <si>
    <t>Hospital Bellavista/ Hospital Juanjuí / Hospital Tocache</t>
  </si>
  <si>
    <t>Hospital Moyobamba / C.S. Soritor / Hospital Rioja / C.S. Segunda de Jerusalem</t>
  </si>
  <si>
    <t xml:space="preserve"> Hospital Moyobamba / C.S. Habana / Hospital Rioja / C.S. Nueva Cajamarca</t>
  </si>
  <si>
    <t xml:space="preserve">C.S.Punta del Este </t>
  </si>
  <si>
    <t xml:space="preserve">EFREN CARDOZO MELENDEZ </t>
  </si>
  <si>
    <t xml:space="preserve">febrero </t>
  </si>
  <si>
    <t xml:space="preserve">C.S.Hayco </t>
  </si>
  <si>
    <t xml:space="preserve">C.S.Morales </t>
  </si>
  <si>
    <t xml:space="preserve">Hospital Banda de Shilcayo </t>
  </si>
  <si>
    <t xml:space="preserve">Hospital de Lamas </t>
  </si>
  <si>
    <t xml:space="preserve">C.S. Nueve de Abril </t>
  </si>
  <si>
    <t xml:space="preserve">C.S. Cacatachi </t>
  </si>
  <si>
    <t xml:space="preserve">Hospital Juanjui </t>
  </si>
  <si>
    <t xml:space="preserve">Hospital de Moyobamba </t>
  </si>
  <si>
    <t xml:space="preserve">noviembre </t>
  </si>
  <si>
    <t>IPRESS San Fernando</t>
  </si>
  <si>
    <t>Synthia Santamaria Bardales</t>
  </si>
  <si>
    <t>IPRESS Micaela Bastidas</t>
  </si>
  <si>
    <t>Hospital Regional de Pucallpa</t>
  </si>
  <si>
    <t>Medico Prestacional</t>
  </si>
  <si>
    <t>Hospital Amazónico</t>
  </si>
  <si>
    <t>IPRESS Dos de Mayo de Yarinacocha</t>
  </si>
  <si>
    <t>IPRESS Manantay</t>
  </si>
  <si>
    <t>IPRESS 9 Octubre</t>
  </si>
  <si>
    <t>IPRESS Campo Verde</t>
  </si>
  <si>
    <t>Charles Ayllón Pinchi</t>
  </si>
  <si>
    <t>IPRESS Nueva Magdalena</t>
  </si>
  <si>
    <t>Ramin Martin Panduro Bardales</t>
  </si>
  <si>
    <t>IPRESS Nuevo Paraíso</t>
  </si>
  <si>
    <t>IPRESS Dos de Mayo</t>
  </si>
  <si>
    <t>IPRESS Fraternidad</t>
  </si>
  <si>
    <t>IPRESS Tupac Amaru</t>
  </si>
  <si>
    <t>IPRESS San Juan</t>
  </si>
  <si>
    <t>U.E Red de Salud N.º 03 Atalaya</t>
  </si>
  <si>
    <t>Jose Luis Bardalez Bocanegra</t>
  </si>
  <si>
    <t>IPRESS Nuestra Señora de las Mercedes</t>
  </si>
  <si>
    <t>IPRESS 7 de Junio</t>
  </si>
  <si>
    <t>IPRESS Centro América</t>
  </si>
  <si>
    <t>IPRESS Bellavista</t>
  </si>
  <si>
    <t>IPRESS La Florida</t>
  </si>
  <si>
    <t>IPRESS Luz y Paz</t>
  </si>
  <si>
    <t>IPRESS Aguaytia</t>
  </si>
  <si>
    <t>U.E Hospital Amazónico</t>
  </si>
  <si>
    <t>Kent Rios Ramirez</t>
  </si>
  <si>
    <t>U.E Red de Salud N.º 01 Coronel Portillo</t>
  </si>
  <si>
    <t>IPRESS Iparia</t>
  </si>
  <si>
    <t>IPRESS Masisea</t>
  </si>
  <si>
    <t>IPRESS Atalaya</t>
  </si>
  <si>
    <t>IPRESS Nuevo Bolognesi</t>
  </si>
  <si>
    <t>IPRESS Nuevo Pucallpa km 13</t>
  </si>
  <si>
    <t>U.E Hospital Regional de Pucallpa</t>
  </si>
  <si>
    <t>U.E Red de Salud N.º 04 Aguaytia</t>
  </si>
  <si>
    <t>IPRESS San José de Yarinacocha</t>
  </si>
  <si>
    <t>IPRESS Curimana</t>
  </si>
  <si>
    <t>IPRESS Bolognesi</t>
  </si>
  <si>
    <t>IPRESS San Pablo de Tushmo</t>
  </si>
  <si>
    <t>U.E Dirección Regional de Salud de Ucayali</t>
  </si>
  <si>
    <t>IPRESS Hospital Regional de Pucallpa</t>
  </si>
  <si>
    <t>IPRESS Jose Olaya</t>
  </si>
  <si>
    <t>IPRESS Hospital Intercultural de Atalaya</t>
  </si>
  <si>
    <t>IPRESS Nueva Requena</t>
  </si>
  <si>
    <t>IPRESS Hospital Amazónico</t>
  </si>
  <si>
    <t xml:space="preserve">IPRESS Aguaytia </t>
  </si>
  <si>
    <t>IPRESS Huitococha</t>
  </si>
  <si>
    <t>IPRESS Aguaytia / IPRESS San Alejandro</t>
  </si>
  <si>
    <t>IPRESS San Francisco de Yarinacocha</t>
  </si>
  <si>
    <t>IPRESS Von Humboldt</t>
  </si>
  <si>
    <t>IPRESS Luz  y Paz</t>
  </si>
  <si>
    <t>IPRESS Monte Alegre - Neshuya</t>
  </si>
  <si>
    <t>0000000210 HOSPITAL II-2 SANTA GEMA DE YURIMAGUAS</t>
  </si>
  <si>
    <t>Por contratar</t>
  </si>
  <si>
    <t>0000000228 C.S. I-3 CARRETERA KM 1.5</t>
  </si>
  <si>
    <t>0000007326 C.S. I-3 INDEPENDENCIA</t>
  </si>
  <si>
    <t>0000007325 C.S. I-3 LA NATIVIDAD</t>
  </si>
  <si>
    <t>0000000211 C.S. 1-3 CENTRO ESPEC.MATERNO INFAN.AGUAMIRO</t>
  </si>
  <si>
    <t>0000000224 C.S. I-3 LOMA</t>
  </si>
  <si>
    <t>0000000222 C.S. I-3 MUNICHIS DE YURIMAGUAS</t>
  </si>
  <si>
    <t>Tatiana Karol Reategui Ramirez</t>
  </si>
  <si>
    <t>0000028374 P.S.  I- 2   VILLA DEL PARANAPURA DE YURIMAGUAS</t>
  </si>
  <si>
    <t>Cristopher Imar Vera Barrantes</t>
  </si>
  <si>
    <t>0000000212 C.S. I-4 PAMPA HERMOZA DE YURIMAGUAS</t>
  </si>
  <si>
    <t>0000000303 P.S. 1-2 NUEVO ARICA DE BALSAPUERTO</t>
  </si>
  <si>
    <t>0000000229 P.S. I-1 AA.HH. 30 DE AGOSTO KM. 17</t>
  </si>
  <si>
    <t>0000000232 C.S. I-3 GRAU KM.40</t>
  </si>
  <si>
    <t>0000000225 P.S. I-1 TUPAC AMARU DE YURIMAGUAS</t>
  </si>
  <si>
    <t>0000027540 CENTRO DE SALUD MENTAL COMUNITARIO - YURIMAGUAS</t>
  </si>
  <si>
    <t>0000009721 P.S. I-1 SANTA LUCIA</t>
  </si>
  <si>
    <t>0000000235 C.S. I-4 SAN LORENZO, 0000027082 CENTRO  DE SALUD MENTAL COMUNITARIO INTERCULTURAL DATEM DEL MARAÑÓN, 0000000268 C.S. I-3 ULLPAYACU,0000000246 C.S. I-3 SARAMIRIZA, 0000006731 CHAPIS</t>
  </si>
  <si>
    <t>U.E. 1391 Red de Salud Datem del Marañón</t>
  </si>
  <si>
    <t>Joel Gonzales Lopez</t>
  </si>
  <si>
    <t>0000000221 P.S. I-1 ACHUAL LIMON</t>
  </si>
  <si>
    <t>U.E. 0871 Salud Yurimaguas</t>
  </si>
  <si>
    <t>U.E. 1407 Hospital II-2 Santa Gema de Yurimaguas</t>
  </si>
  <si>
    <t>0000000193 C.S. I-4 LAGUNAS y 0000000202 C.S. I-3 SANTA CRUZ</t>
  </si>
  <si>
    <t>0000000193 C.S. I-4 LAGUNAS</t>
  </si>
  <si>
    <t>IPRESS DE SAN LORENZO</t>
  </si>
  <si>
    <t>0000006687 P.S. I-1 BARRANCA</t>
  </si>
  <si>
    <t>03.05</t>
  </si>
  <si>
    <t>Abancay</t>
  </si>
  <si>
    <t>Walter Bedriñana Carrasco</t>
  </si>
  <si>
    <t xml:space="preserve">Andahuaylas </t>
  </si>
  <si>
    <t>Eduardo Polidoro Pinatte Villegas</t>
  </si>
  <si>
    <t xml:space="preserve">Mark Llamocca Anyosa </t>
  </si>
  <si>
    <t xml:space="preserve">Tecnico de informatica </t>
  </si>
  <si>
    <t>Profesional de Supervision Prestacional</t>
  </si>
  <si>
    <t>U.E. Salud Sara sara y Hospital Cora cora</t>
  </si>
  <si>
    <t>Walmer Ochoa Cuba</t>
  </si>
  <si>
    <t>U.E. Salud Centro y Hospital de Cangallo</t>
  </si>
  <si>
    <t>Benilda Cisneros Tineo</t>
  </si>
  <si>
    <t>U.E. Salud Sur y Hospital de Puquio</t>
  </si>
  <si>
    <t>Jonel Gonzales Mejía</t>
  </si>
  <si>
    <t>U.E. Red Salud Ayacucho Norte y Hospital de Huanta</t>
  </si>
  <si>
    <t>U.E. Red de Salud San Francisco y Hospital de San Fransisco</t>
  </si>
  <si>
    <t>U.E. Red de Salud San Miguel y Hospital de Apoyo de San Miguel</t>
  </si>
  <si>
    <t>U.E. Salud Ayacucho</t>
  </si>
  <si>
    <t>U.E. Red de Salud Huamanga y Hospital Jesus Nazareno</t>
  </si>
  <si>
    <t>U.E Hospital de Huamanga</t>
  </si>
  <si>
    <t xml:space="preserve">Hospital apoyo Jeus Nazareno </t>
  </si>
  <si>
    <t xml:space="preserve">MC CAS </t>
  </si>
  <si>
    <t>Hospital Regional Ayacucho</t>
  </si>
  <si>
    <t>C.S Huancasancos  y  C.S. Pomabamba</t>
  </si>
  <si>
    <t>Hospital Cangallo y  C.S. Pampacangallo</t>
  </si>
  <si>
    <t>Hospital apoyo Huanta y C.S Luricocha</t>
  </si>
  <si>
    <t>Hospital San Miguel y CS Tambo</t>
  </si>
  <si>
    <t>CS Vilcas Huaman y CS Vischongo</t>
  </si>
  <si>
    <t>Lissie Arquiñego Garcia</t>
  </si>
  <si>
    <t>CS Querobamba y CS Pomabamba</t>
  </si>
  <si>
    <t>CS San Jose de Secce CS  Nueva Jerusalen</t>
  </si>
  <si>
    <t>CS Huamanguiila y CS Luricocha</t>
  </si>
  <si>
    <t>CS Llochegua y CS Machente</t>
  </si>
  <si>
    <t>RED DE SALUD GRAU</t>
  </si>
  <si>
    <t>Renato Sauñe Riveros</t>
  </si>
  <si>
    <t>RED DE SALUD COTABAMBAS</t>
  </si>
  <si>
    <t>Vladimir Aguilar Flores</t>
  </si>
  <si>
    <t>RED DE SALUD AYMARAES</t>
  </si>
  <si>
    <t>RED DE SALUD ANTABAMBA</t>
  </si>
  <si>
    <t>Hospital de Tambobamba</t>
  </si>
  <si>
    <t>Santiago Alegria Merma</t>
  </si>
  <si>
    <t>Centro de Salud San Camilo de Lelis /Vilcabamba</t>
  </si>
  <si>
    <t>Centro de Salud Antabamba</t>
  </si>
  <si>
    <t>Hospital Chalhuanca</t>
  </si>
  <si>
    <t>Centro de Salud Curahuasi</t>
  </si>
  <si>
    <t>Centro de salud Huancarama</t>
  </si>
  <si>
    <t>Centro de Salud Lambrama</t>
  </si>
  <si>
    <t>Centro de Salud  Santa Rosa</t>
  </si>
  <si>
    <t>Marco Antonio Salas Cuaresma</t>
  </si>
  <si>
    <t>Noemi Sauñe Merma</t>
  </si>
  <si>
    <t>Centro de Salud San Camilo de Lelis</t>
  </si>
  <si>
    <t>Luz Eliana Coavoy Arapa</t>
  </si>
  <si>
    <t>Centro de salud Huancarama /Centro de Salud Pacobamba</t>
  </si>
  <si>
    <t>Centro de Salud Curahuasi / Centro de Salud Mental Comunitario / P.S. Pisonaypata</t>
  </si>
  <si>
    <t>Puesto de Salud Bacas/ P.S. Occoruro y P.S. San Luis</t>
  </si>
  <si>
    <t>Puesto de Salud Los Angeles / P.S. Sotapa / P.S. Karhuakahua</t>
  </si>
  <si>
    <t>Yessenia espinoza Monzon</t>
  </si>
  <si>
    <t>C.S Casinchihua</t>
  </si>
  <si>
    <t>C.S Santa Rosa</t>
  </si>
  <si>
    <t>C.S Cotaruse</t>
  </si>
  <si>
    <t>CHINCHEROS</t>
  </si>
  <si>
    <t>URIPA</t>
  </si>
  <si>
    <t>Serv. Al Asegurado</t>
  </si>
  <si>
    <t>KISHUARA</t>
  </si>
  <si>
    <t>PAMPACHIRI</t>
  </si>
  <si>
    <t>HUANCARAY</t>
  </si>
  <si>
    <t>HUACCANA</t>
  </si>
  <si>
    <t>ANDARAPA</t>
  </si>
  <si>
    <t>RANRACANCHA</t>
  </si>
  <si>
    <t>OCOBAMBA</t>
  </si>
  <si>
    <t>ONGOY</t>
  </si>
  <si>
    <t>C.S. Kishuará</t>
  </si>
  <si>
    <t>Sup. Médico</t>
  </si>
  <si>
    <t>Hospital Chincheros</t>
  </si>
  <si>
    <t>C.S. Uripa</t>
  </si>
  <si>
    <t>C.S. Huaccana</t>
  </si>
  <si>
    <t>C.S. Rocchacc</t>
  </si>
  <si>
    <t>C.S. Ongoy</t>
  </si>
  <si>
    <t>C.S. Andarapa</t>
  </si>
  <si>
    <t>Pisco</t>
  </si>
  <si>
    <t>direccion</t>
  </si>
  <si>
    <t>Chincha</t>
  </si>
  <si>
    <t>Nazca</t>
  </si>
  <si>
    <t>Palpa</t>
  </si>
  <si>
    <t>Profesional Informatico</t>
  </si>
  <si>
    <t xml:space="preserve">PISCO </t>
  </si>
  <si>
    <t>MC Yanina Rojas Chauca</t>
  </si>
  <si>
    <t>NASCA</t>
  </si>
  <si>
    <t>MC Veronica Paucar Castillo</t>
  </si>
  <si>
    <t>CHINCHA</t>
  </si>
  <si>
    <t>PALPA</t>
  </si>
  <si>
    <t>PISCO</t>
  </si>
  <si>
    <t>HEBERT ARCOS MEZA</t>
  </si>
  <si>
    <t>ADRIANA PEÑA PEÑA</t>
  </si>
  <si>
    <t>GESTOR IPRESS</t>
  </si>
  <si>
    <t>PROFESIONAL DE ATENCIÓN AL ASEGURADO</t>
  </si>
  <si>
    <t>NAZCA</t>
  </si>
  <si>
    <t>Santa</t>
  </si>
  <si>
    <t>Gustavo Zúñiga</t>
  </si>
  <si>
    <t>Sissy Garcia</t>
  </si>
  <si>
    <t>Luis Velarde</t>
  </si>
  <si>
    <t>Custodio Vargas</t>
  </si>
  <si>
    <t>Keyla Laos</t>
  </si>
  <si>
    <t>Lima Región</t>
  </si>
  <si>
    <t>Esther Huaman</t>
  </si>
  <si>
    <t>AO.S1.01.10 (a)</t>
  </si>
  <si>
    <t>Acciones de soporte administrativo en GMR</t>
  </si>
  <si>
    <t>Cesar Echegaray</t>
  </si>
  <si>
    <t>Walter Alvarez</t>
  </si>
  <si>
    <t>Elizabeth Leon</t>
  </si>
  <si>
    <t>santa</t>
  </si>
  <si>
    <t>Huacho</t>
  </si>
  <si>
    <t>AO.M1.06.03 (b)</t>
  </si>
  <si>
    <t xml:space="preserve">Asistencia técnica virtual a UDR o Unidades Ejecutoras en temas de cobertura financiera </t>
  </si>
  <si>
    <t>Lima</t>
  </si>
  <si>
    <t>Flordeliz Negron Riva</t>
  </si>
  <si>
    <t>Enrique Miguel Villegas</t>
  </si>
  <si>
    <t>AO.M1.04.01 (a)</t>
  </si>
  <si>
    <t xml:space="preserve">Evaluar la gratuidad de la atención al asegurado </t>
  </si>
  <si>
    <t>William Sequeiros Huamani</t>
  </si>
  <si>
    <t>AO.M1.04.01 (e)</t>
  </si>
  <si>
    <t xml:space="preserve">Evaluar las acciones de intervención de los Gestores SIS en IPRESS </t>
  </si>
  <si>
    <t>AO.M1.04.06</t>
  </si>
  <si>
    <t>Conduccion y control de los canales de atencion del SIS</t>
  </si>
  <si>
    <t>AO.M1.04.06 (e)</t>
  </si>
  <si>
    <t>Evaluar la percepción del usuario en los canales de atención de su jurisdicción</t>
  </si>
  <si>
    <t>LIMA</t>
  </si>
  <si>
    <t>Yenny Carita</t>
  </si>
  <si>
    <t>Mario Castro</t>
  </si>
  <si>
    <t>HUARMEY</t>
  </si>
  <si>
    <t>MC GRETTE PAREDES GADEA</t>
  </si>
  <si>
    <t>CASMA</t>
  </si>
  <si>
    <t>Chimbote (c.s. Miraflores Alto)</t>
  </si>
  <si>
    <t>Rosslyn Cortijo Herrera</t>
  </si>
  <si>
    <t>Nvo. Chimbote (c.s. Yugoslavia)</t>
  </si>
  <si>
    <t>Yaután (c.s. Yaután)</t>
  </si>
  <si>
    <t>Coishco (c.s. Coishco)</t>
  </si>
  <si>
    <t>Buena Vista (c.s. Buena Vista Alta)</t>
  </si>
  <si>
    <t>Moro (c.s. Moro)</t>
  </si>
  <si>
    <t>Ing. Omar Espinoza Ortiz</t>
  </si>
  <si>
    <t>Huarmey</t>
  </si>
  <si>
    <t>Casma</t>
  </si>
  <si>
    <t>H.A. LA CALETA</t>
  </si>
  <si>
    <t>C.S. PROGRESO</t>
  </si>
  <si>
    <t>H.A. ELEAZAR GUZMAN BARRON</t>
  </si>
  <si>
    <t>CLAS SANTA</t>
  </si>
  <si>
    <t>C.S. YUGOSLAVIA</t>
  </si>
  <si>
    <t>FLORIDA</t>
  </si>
  <si>
    <t>P.S. SANTA ANA COSTA</t>
  </si>
  <si>
    <t>PUESTO DE SALUD VILLA MARIA</t>
  </si>
  <si>
    <t>CENTRO DE SALUD MORO</t>
  </si>
  <si>
    <t>IPRESS del Callao</t>
  </si>
  <si>
    <t>Profesional del área de servicio al asegurado</t>
  </si>
  <si>
    <t>Profesional Médico de Evaluación de las Prestaciones</t>
  </si>
  <si>
    <t>Hospital de Rehabilitación del Callao</t>
  </si>
  <si>
    <t>Supervisor financiero</t>
  </si>
  <si>
    <t>Hospital San José</t>
  </si>
  <si>
    <t xml:space="preserve">Hospital de Ventanilla </t>
  </si>
  <si>
    <t>DIRESA Callao</t>
  </si>
  <si>
    <t>Hospital Nacional Daniel Alcides Carrión</t>
  </si>
  <si>
    <t>6 IPRESS del Callao</t>
  </si>
  <si>
    <t>Técnico de Informática</t>
  </si>
  <si>
    <t>5 IPRESS del Callao</t>
  </si>
  <si>
    <t>Ipress Huaylas</t>
  </si>
  <si>
    <t>Jimmy Rosales Ramirez</t>
  </si>
  <si>
    <t>Ipress Chacas</t>
  </si>
  <si>
    <t>Danilo Dominguez Espinoza</t>
  </si>
  <si>
    <t>Ipress Acochaca</t>
  </si>
  <si>
    <t>Cecilia García Tapia</t>
  </si>
  <si>
    <t>Ipress Huallanca</t>
  </si>
  <si>
    <t>Ipress Chavin</t>
  </si>
  <si>
    <t>Ipress Huari</t>
  </si>
  <si>
    <t>Ipress Pomabamba</t>
  </si>
  <si>
    <t>Ipress Sihuas</t>
  </si>
  <si>
    <t>Ipress San Luis</t>
  </si>
  <si>
    <t>Ipress San Nicolas</t>
  </si>
  <si>
    <t>Ipress Yanama</t>
  </si>
  <si>
    <t>Ipress Huata</t>
  </si>
  <si>
    <t>Ipress Shupluy</t>
  </si>
  <si>
    <t>Pomabamba</t>
  </si>
  <si>
    <t>Gina Rodríguez Morales</t>
  </si>
  <si>
    <t>Huari</t>
  </si>
  <si>
    <t>Esmeralda Meza Melgarejo</t>
  </si>
  <si>
    <t>Caraz</t>
  </si>
  <si>
    <t>Hospital de Apoyo Huari</t>
  </si>
  <si>
    <t>Medico prestacional</t>
  </si>
  <si>
    <t>Centro de Salud Chavin</t>
  </si>
  <si>
    <t>Hospital de Apoyo Pomabamba</t>
  </si>
  <si>
    <t>Centro de Salud Piscobamba</t>
  </si>
  <si>
    <t>Centro de Salud Parobamba Viejo</t>
  </si>
  <si>
    <t>Hospital de Apoyo Sihuas</t>
  </si>
  <si>
    <t>Hospital Huacho-Huara Oyon</t>
  </si>
  <si>
    <t>MARCO ANTONIO PEREZ CASTRO</t>
  </si>
  <si>
    <t>Hospital Barranca -Cajatambo SBS</t>
  </si>
  <si>
    <t>DIRESA Lima</t>
  </si>
  <si>
    <t>Red de Salud Cañete -Yauyos</t>
  </si>
  <si>
    <t>Hospital Rezola</t>
  </si>
  <si>
    <t>Red de salud  Chilca Mala</t>
  </si>
  <si>
    <t>Red de Salud Huarochiri</t>
  </si>
  <si>
    <t>Hospital Huaral</t>
  </si>
  <si>
    <t xml:space="preserve">Hospital de Chancay </t>
  </si>
  <si>
    <t>RAMOS LARREA</t>
  </si>
  <si>
    <t>DRA JOAN GOMEZ ESCUDERO</t>
  </si>
  <si>
    <t>NUEVO IMPERIAL</t>
  </si>
  <si>
    <t>HOSPITAL REZOLA</t>
  </si>
  <si>
    <t>HOSPITAL SAN JUAN BAUTISTA HUARAL</t>
  </si>
  <si>
    <t>CS BASE HUARAL</t>
  </si>
  <si>
    <t>HOSPITAL CHANCAY</t>
  </si>
  <si>
    <t>SEÑOR DE LOS MILAGROS</t>
  </si>
  <si>
    <t>CERRO AZUL</t>
  </si>
  <si>
    <t>MALA</t>
  </si>
  <si>
    <t>CHILCA</t>
  </si>
  <si>
    <t>HOSPITAL SAN JUAN DE MATUCANA</t>
  </si>
  <si>
    <t>SAN BARTOLOME</t>
  </si>
  <si>
    <t>SANTA EULALIA</t>
  </si>
  <si>
    <t>CAPILLA DE ASIA</t>
  </si>
  <si>
    <t>ROSARIO DE ASIA</t>
  </si>
  <si>
    <t>CLAS PEDRO CANEVARO GARAY DE CHANCAYLLO</t>
  </si>
  <si>
    <t>PERALVILLO</t>
  </si>
  <si>
    <t>VEGUETA</t>
  </si>
  <si>
    <t>MAZO</t>
  </si>
  <si>
    <t>HOSPITAL GENERAL DE HUACHO</t>
  </si>
  <si>
    <t>SAN VICENTE</t>
  </si>
  <si>
    <t>SAN LUIS</t>
  </si>
  <si>
    <t>REZOLA</t>
  </si>
  <si>
    <t>SANTA CRUZ DE FLORES</t>
  </si>
  <si>
    <t>BUJAMA</t>
  </si>
  <si>
    <t>LUNAHUANA</t>
  </si>
  <si>
    <t>PACARAN</t>
  </si>
  <si>
    <t>HOSPITAL DE BARRANCA</t>
  </si>
  <si>
    <t>PARAMONGA</t>
  </si>
  <si>
    <t>HOSPITAL DE SUPE LAURA ESTHER RODRIGUEZ DULANTO</t>
  </si>
  <si>
    <t>HERBAY BAJO</t>
  </si>
  <si>
    <t>HERBAY ALTO</t>
  </si>
  <si>
    <t>HOSPITAL DE MATUCANA</t>
  </si>
  <si>
    <t>RICARDO PALMA</t>
  </si>
  <si>
    <t>HOSPITAL HUARAL</t>
  </si>
  <si>
    <t>LA QUERENCIA</t>
  </si>
  <si>
    <t>EL TREBOL</t>
  </si>
  <si>
    <t>HOSPITAL DE CHANCAY Y SBS "Dr. HIDALGO ATOCHE LÓPEZ"</t>
  </si>
  <si>
    <t>PASAMAYO</t>
  </si>
  <si>
    <t>HUAURA</t>
  </si>
  <si>
    <t>DOMINGO MANDAMIENTO</t>
  </si>
  <si>
    <t>CHURIN</t>
  </si>
  <si>
    <t>SAYAN</t>
  </si>
  <si>
    <t>PATIVILCA</t>
  </si>
  <si>
    <t>HUALMAY</t>
  </si>
  <si>
    <t>PRIMAVERA</t>
  </si>
  <si>
    <t>SANTA MARIA</t>
  </si>
  <si>
    <t>MANZANARES</t>
  </si>
  <si>
    <t>SOCORRO</t>
  </si>
  <si>
    <t>IMPERIAL</t>
  </si>
  <si>
    <t>QUILMANA</t>
  </si>
  <si>
    <t>CORCONA</t>
  </si>
  <si>
    <t>PAMPA LIBRE</t>
  </si>
  <si>
    <t>CERRO CULEBRA</t>
  </si>
  <si>
    <t>1285 DIRECCIÓN DE SALUD III LIMA NORTE</t>
  </si>
  <si>
    <t>LIC. ADM. JORGE LUIS ZULOAGA MEJÍA</t>
  </si>
  <si>
    <t>1286 HOSPITAL HUACHO HUAURA OYÓN Y SBS</t>
  </si>
  <si>
    <t>1287 SERVICIOS BÁSICOS DE SALUD CAÑETE YAUYOS</t>
  </si>
  <si>
    <t>1288 HOSPITAL DE APOYO REZOLA</t>
  </si>
  <si>
    <t>1289 HOSPITAL BARRANCA CAJATAMBO Y SBS</t>
  </si>
  <si>
    <t>1290 HOSPITAL CHANCAY Y SBS</t>
  </si>
  <si>
    <t>1291 SERVICIOS BÁSICOS DE SALUD CHILCA MALA</t>
  </si>
  <si>
    <t>1292 HOSPITAL HUARAL Y SBS</t>
  </si>
  <si>
    <t>1404 RED DE SALUD HUAROCHIRÍ</t>
  </si>
  <si>
    <t>Carmen Maria del Pilar Melendez Garcia</t>
  </si>
  <si>
    <t>Hospital Chancay y SBS</t>
  </si>
  <si>
    <t>Hospital Huaral y SBS</t>
  </si>
  <si>
    <t>Red de Salud Canta</t>
  </si>
  <si>
    <t>C.S. El Valle - C.S. Pedro Lopez Guillen -Huarochiri</t>
  </si>
  <si>
    <t>C.S. Quepepampa y C.S. La Querencia</t>
  </si>
  <si>
    <t>Hospital Huacho</t>
  </si>
  <si>
    <t>C.S. Paramonga  Y C.S. Puerto Supe</t>
  </si>
  <si>
    <t>Red de Salud Chilca -Mala</t>
  </si>
  <si>
    <t>C.S. Canta</t>
  </si>
  <si>
    <t>C.S. Mala  y  C.S. Chilca</t>
  </si>
  <si>
    <t>Hospital Chancay  y Hospital Huaral</t>
  </si>
  <si>
    <t>Hospital de Supe</t>
  </si>
  <si>
    <t>Hospital Huacho -Huaura-oyon</t>
  </si>
  <si>
    <t>C.S. Ricardo Palma</t>
  </si>
  <si>
    <t xml:space="preserve">Red de Salud Chilca  Mala </t>
  </si>
  <si>
    <t>Hospital Huacho   Y C.S. Hualmay</t>
  </si>
  <si>
    <t>Red de Salud  Cañete Yauyos</t>
  </si>
  <si>
    <t>Hospital Huaral SBS</t>
  </si>
  <si>
    <t>C.S. Imperial y  C.S. San Vicente</t>
  </si>
  <si>
    <t>Establecimiento de Salud de la Dirección de Redes Integradas de Salud Lima Sur (Verificación física de activos fijos)</t>
  </si>
  <si>
    <t>Lic. Helen Johanna Arcos Marquez</t>
  </si>
  <si>
    <t>Dirección de Redes Integradas de Salud de Lima Sur</t>
  </si>
  <si>
    <t>Lic. Erickson Vicente Gonzales Rentería
CPC. Miriam Adeli Tamayo Briceño</t>
  </si>
  <si>
    <t>Instituto Nacional de Rehabilitación</t>
  </si>
  <si>
    <t>Hospital de Emergencias Villa El Salvador</t>
  </si>
  <si>
    <t>Hospital María Auxiliadora</t>
  </si>
  <si>
    <t>Establecimiento de Salud de la Dirección de Redes Integradas de Salud Lima Sur</t>
  </si>
  <si>
    <t>MC V. CARRILLO/ MC I. NAVARRO</t>
  </si>
  <si>
    <t>INstituto Nacional de Rehabilitación - Chorrillos</t>
  </si>
  <si>
    <t>HOSPITAL MARIA AUXILIADORA</t>
  </si>
  <si>
    <t>Hospital de Emergencias Villa El Salvador - Villa El Salvador</t>
  </si>
  <si>
    <t>Carlos Montenegro
Flor Yupanqui</t>
  </si>
  <si>
    <t xml:space="preserve">Marian Contreras </t>
  </si>
  <si>
    <t>Marian Contreras</t>
  </si>
  <si>
    <t>Carlos Montenegro</t>
  </si>
  <si>
    <t>AO.M1.04.01 (f)</t>
  </si>
  <si>
    <t xml:space="preserve">Gestión de aliados estratégicos </t>
  </si>
  <si>
    <t>Carlos Montenegro      
Flor Yupanqui Urbano  
Marian Contreras   
Cecilia Sanchez Sanchez</t>
  </si>
  <si>
    <t>AO.M1.04.06 (d)</t>
  </si>
  <si>
    <t>Implementar/optimizar los canales de atención SIS</t>
  </si>
  <si>
    <t>MATAZANGO</t>
  </si>
  <si>
    <t>Euler Ccoillo Meza</t>
  </si>
  <si>
    <t>SALAMANCA</t>
  </si>
  <si>
    <t xml:space="preserve">Katerine Rosario Rivera Dueñas </t>
  </si>
  <si>
    <t>CENTRO DE SALUD MENTAL COMUNITARIO LA MOLINA</t>
  </si>
  <si>
    <t>ATE</t>
  </si>
  <si>
    <t>SANTA ANITA</t>
  </si>
  <si>
    <t>HOSPITAL NACIONAL HIPOLITO UNANUE</t>
  </si>
  <si>
    <t>CHANCAS DE ANDAHUAYLAS</t>
  </si>
  <si>
    <t>MICAELA BASTIDAS</t>
  </si>
  <si>
    <t>SAN CARLOS</t>
  </si>
  <si>
    <t>SAN FERNANDO</t>
  </si>
  <si>
    <t>BETHANIA</t>
  </si>
  <si>
    <t>HOSPITAL HERMILIO VALDIZAN</t>
  </si>
  <si>
    <t>MUSA</t>
  </si>
  <si>
    <t>GUSTAVO LANATTA</t>
  </si>
  <si>
    <t>TAMBO VIEJO</t>
  </si>
  <si>
    <t>COLCA</t>
  </si>
  <si>
    <t>FRATERNIDAD NIÑO JESUS ZONA X</t>
  </si>
  <si>
    <t>CENTRO DE SALUD MENTAL COMUNITARIO SANTA ROSA DE HUAYCAN</t>
  </si>
  <si>
    <t>HOSPITAL DE MEDIANA COMPLEJIDAD JOSE AGURTO TELLO</t>
  </si>
  <si>
    <t>VIÑA SAN FRANCISCO</t>
  </si>
  <si>
    <t>NUEVA GALES</t>
  </si>
  <si>
    <t>HOSPITAL DE HUAYCAN</t>
  </si>
  <si>
    <t>CENTRO DE SALUD MENTAL COMUNITARIO SANTISIMA VIRGEN DE LA CRUZ</t>
  </si>
  <si>
    <t>CESAR LOPEZ SILVA</t>
  </si>
  <si>
    <t>MIGUEL GRAU</t>
  </si>
  <si>
    <t>HOSPITAL DE LIMA ESTE -VITARTE</t>
  </si>
  <si>
    <t>SAN ANTONIO DE PEDREGAL</t>
  </si>
  <si>
    <t>MOYOPAMPA</t>
  </si>
  <si>
    <t>CENTRO DE SALUD MENTAL COMUNITARIO CIENEGUILLA</t>
  </si>
  <si>
    <t>JICAMARCA</t>
  </si>
  <si>
    <t>PORTADA DEL SOL</t>
  </si>
  <si>
    <t>CHACRASANA</t>
  </si>
  <si>
    <t>TRES DE OCTUBRE</t>
  </si>
  <si>
    <t>ALTO PERU</t>
  </si>
  <si>
    <t>VILLA MERCEDES</t>
  </si>
  <si>
    <t>CENTRO DE SALUD MENTAL COMUNITARIO SANTA ANITA</t>
  </si>
  <si>
    <t>COOPERATIVA UNIVERSAL</t>
  </si>
  <si>
    <t>ALFA Y OMEGA</t>
  </si>
  <si>
    <t>CENTRO DE SALUD MENTAL COMUNITARIO LUZ DE ESPERANZA</t>
  </si>
  <si>
    <t>METROPOLITANA</t>
  </si>
  <si>
    <t>FORTALEZA</t>
  </si>
  <si>
    <t>PABLO PATRON</t>
  </si>
  <si>
    <t>SAN ANTONIO</t>
  </si>
  <si>
    <t>CENTRO DE SALUD MENTAL COMUNITARIO LAS COLINAS</t>
  </si>
  <si>
    <t>CASA HUERTA LA CAMPIÑA</t>
  </si>
  <si>
    <t>SANTA MAGDALENA SOFIA</t>
  </si>
  <si>
    <t>HUAYCAN DE CIENEGUILLA</t>
  </si>
  <si>
    <t>MANYLSA</t>
  </si>
  <si>
    <t>AMAUTA</t>
  </si>
  <si>
    <t>SANTA MARIA DE HUACHIPA</t>
  </si>
  <si>
    <t>PROGRESO</t>
  </si>
  <si>
    <t>Hospital de Huaycan</t>
  </si>
  <si>
    <t>Personal del área de atención al asegurado</t>
  </si>
  <si>
    <t>Hospital de Chosica</t>
  </si>
  <si>
    <t>Hospital de Vitarte</t>
  </si>
  <si>
    <t>Hospital Hipólito Unanue</t>
  </si>
  <si>
    <t>Hospital Hermilio Valdizan</t>
  </si>
  <si>
    <t>C.S. Nievería del Paraíso</t>
  </si>
  <si>
    <t>C.S. Santa Anita</t>
  </si>
  <si>
    <t>C.S El Bosque</t>
  </si>
  <si>
    <t>P.S. La Fraternidad</t>
  </si>
  <si>
    <t>P.S. Alto Perú</t>
  </si>
  <si>
    <t>C.S. San Fernando</t>
  </si>
  <si>
    <t>C.S. Miguel Grau</t>
  </si>
  <si>
    <t>C.S. San Antonio de Pedregal</t>
  </si>
  <si>
    <t>P.S. Amauta</t>
  </si>
  <si>
    <t>C.S. Fortaleza</t>
  </si>
  <si>
    <t>C.S. Jicamarca</t>
  </si>
  <si>
    <t>C.S. Villa Mercedes</t>
  </si>
  <si>
    <t>C.S. El Agustino</t>
  </si>
  <si>
    <t>P.S. Casa Huerta La Campiña</t>
  </si>
  <si>
    <t>C.S. Catalina Huanca</t>
  </si>
  <si>
    <t>C.S. Micaela Bastidas</t>
  </si>
  <si>
    <t>C.S. Tambo Viejo</t>
  </si>
  <si>
    <t>C.S. La Molina</t>
  </si>
  <si>
    <t>C.S. Horacio Zevallos</t>
  </si>
  <si>
    <t>C.S. Morón</t>
  </si>
  <si>
    <t>C.S. Ancieta Baja</t>
  </si>
  <si>
    <t>C.S. Huascar</t>
  </si>
  <si>
    <t>C.S. San Carlos</t>
  </si>
  <si>
    <t>C.S Teresa de Calcuta</t>
  </si>
  <si>
    <t>C.S. Magdalena Sofía</t>
  </si>
  <si>
    <t>P.S. Tupac Amaru</t>
  </si>
  <si>
    <t>C.S Manylsa</t>
  </si>
  <si>
    <t>C.S. San Antonio</t>
  </si>
  <si>
    <t>P.S. Ate</t>
  </si>
  <si>
    <t>C.S.Nueva Gales</t>
  </si>
  <si>
    <t>C.S. Alfa y Omega</t>
  </si>
  <si>
    <t>P.S. Colca</t>
  </si>
  <si>
    <t>C.S. Salamanca</t>
  </si>
  <si>
    <t>C.S. Nicolas de Pierola</t>
  </si>
  <si>
    <t>P.S. Villa del Sol</t>
  </si>
  <si>
    <t>C.S. Santa María de Huchipa</t>
  </si>
  <si>
    <t>P.S. Virgen del Rosario Carapongo</t>
  </si>
  <si>
    <t>C.S. Chosica</t>
  </si>
  <si>
    <t>C.S. Musa</t>
  </si>
  <si>
    <t>C.S. Bethania</t>
  </si>
  <si>
    <t>C.S. Viña Alta</t>
  </si>
  <si>
    <t>P.S. Huascata</t>
  </si>
  <si>
    <t>C.S. Gustavo Lanatta</t>
  </si>
  <si>
    <t>Enero a Diciembre, no requiere de programación financiera</t>
  </si>
  <si>
    <t>Hospital de Huaycan (OAA Huaycan)</t>
  </si>
  <si>
    <t>Victor Pizarro León / Jesus Chihuan Livia</t>
  </si>
  <si>
    <t>Hospital Jose Agurto Tello de Chosica</t>
  </si>
  <si>
    <t>Hospital Nacional Hipólito Unanue</t>
  </si>
  <si>
    <t>HOSPITAL LIMA ESTE - VITARTE</t>
  </si>
  <si>
    <t>Hospital Huaycan</t>
  </si>
  <si>
    <t>DIRIS LE</t>
  </si>
  <si>
    <t>AO.M1.06.04 (a)</t>
  </si>
  <si>
    <t xml:space="preserve">Monitoreo en gabinete de ejecución presupuestal </t>
  </si>
  <si>
    <t>Mensual, no requiere asignación presupuestal.</t>
  </si>
  <si>
    <t>AO.M1.06.04 (d)</t>
  </si>
  <si>
    <t xml:space="preserve">Seguimiento a la Implementación de Medidas Correctivas </t>
  </si>
  <si>
    <t>Trimestral, No requiere asignación presupuestal</t>
  </si>
  <si>
    <t>AO.M1.06.04 (e)</t>
  </si>
  <si>
    <t xml:space="preserve">Evaluación de Ajustes Financieros y deducciones del Marco Presupuestal </t>
  </si>
  <si>
    <t>Victor Pizarro León / Jesus Chihuan Livia / Felix Meza Vega</t>
  </si>
  <si>
    <t>Raúl Bazán Herrera</t>
  </si>
  <si>
    <t>Hospital Emergencia Ate Vitarte</t>
  </si>
  <si>
    <t>C.S. Lopez Silva</t>
  </si>
  <si>
    <t>C.S. Ate</t>
  </si>
  <si>
    <t>C.M.I. Jicamarca</t>
  </si>
  <si>
    <t>C.M.I. Tambo Viejo</t>
  </si>
  <si>
    <t>UDR LMC / DIRIS</t>
  </si>
  <si>
    <t>CARMEN ROSA ALARCON NUÑEZ</t>
  </si>
  <si>
    <t>CHACARILLA DE OTERO</t>
  </si>
  <si>
    <t>RISOF ROLLAND SOLIS CONDOR</t>
  </si>
  <si>
    <t>CENTRO DE SALUD MATERNO INFANTIL MAGDALENA</t>
  </si>
  <si>
    <t>CENTRO DE SALUD SAN MIGUEL</t>
  </si>
  <si>
    <t>NIEVES MANUEL ALVARADO PEREZ</t>
  </si>
  <si>
    <t>CENTRO DE SALUD HUACA PANDO</t>
  </si>
  <si>
    <t>CENTRO DE SALUD MIRONES BAJO</t>
  </si>
  <si>
    <t>CENTRO DE SALUD MIRONES</t>
  </si>
  <si>
    <t>CENTRO DE SALUD MATERNO INFANTIL SURQUILLO</t>
  </si>
  <si>
    <t>JOSE ALBERTO ALVARADO TABOADA</t>
  </si>
  <si>
    <t>CENTRO DE SALUD LINCE</t>
  </si>
  <si>
    <t>HOSPITAL VICTOR LARCO HERRERA</t>
  </si>
  <si>
    <t>GABRIELA YESSENIA CABRERA URETA</t>
  </si>
  <si>
    <t>HOSPITAL DE APOYO SANTA ROSA</t>
  </si>
  <si>
    <t>HOSPITAL DE EMERGENCIAS JOSÉ CASIMIRO ULLOA</t>
  </si>
  <si>
    <t>SALLY CATHERINE GUERRERO BROSSARD</t>
  </si>
  <si>
    <t>HOSPITAL DE EMERGENCIAS PEDIATRICAS</t>
  </si>
  <si>
    <t>ALFONSO JAVIER CHANG JARA</t>
  </si>
  <si>
    <t>INSTITUTO NACIONAL MATERNO PERINATAL</t>
  </si>
  <si>
    <t>INO DR. FRANCISCO CONTRERAS C.</t>
  </si>
  <si>
    <t>HOSPITAL SAN JUAN DE LURIGANCHO</t>
  </si>
  <si>
    <t>INSTITUTO NACIONAL DE CIENCIAS NEUROLOGICAS</t>
  </si>
  <si>
    <t>CENTRO DE SALUD SAN ATANACIO DE PEDREGAL</t>
  </si>
  <si>
    <t>CENTRO DE SALUD ZARATE</t>
  </si>
  <si>
    <t>DANIEL ALCIDES CARRION</t>
  </si>
  <si>
    <t>SAN HILARION</t>
  </si>
  <si>
    <t>CENTRO DE SALUD SANTA FE DE TOTORITA</t>
  </si>
  <si>
    <t>HOSPITAL NACIONAL DOCENTE MADRE NIÑO SAN BARTOLOME</t>
  </si>
  <si>
    <t>INSTITUTO NACIONAL DE SALUD NIÑO SAN BORJA</t>
  </si>
  <si>
    <t>AZCARRUNZ ALTO</t>
  </si>
  <si>
    <t>CAJA DE AGUA</t>
  </si>
  <si>
    <t>INSTITUTO NACIONAL DE SALUD DEL NIÑO</t>
  </si>
  <si>
    <t>JESUS MARIA</t>
  </si>
  <si>
    <t>CENTRO DE SALUD TODOS LOS SANTOS SAN BORJA</t>
  </si>
  <si>
    <t>HOSPITAL NACIONAL ARZOBISPO LOAYZA</t>
  </si>
  <si>
    <t>CENTRO DE SALUD SAN LUIS</t>
  </si>
  <si>
    <t>CENTRO DE SALUD SANTA CRUZ DE MIRAFLORES</t>
  </si>
  <si>
    <t>CENTRO DE SALUD SAN ISIDRO</t>
  </si>
  <si>
    <t>INSTITUTO NACIONAL DE ENFERMEDADES NEOPLASICAS</t>
  </si>
  <si>
    <t>SAN JUAN MASIAS</t>
  </si>
  <si>
    <t>VILLA VICTORIA PORVENIR</t>
  </si>
  <si>
    <t>HOSPITAL NACIONAL  DOS DE MAYO</t>
  </si>
  <si>
    <t>CENTRO DE SALUD GANIMEDES</t>
  </si>
  <si>
    <t>CENTRO DE SALUD MEDALLA MILAGROSA</t>
  </si>
  <si>
    <t>PUESTO DE SALUD PROYECTOS ESPECIALES</t>
  </si>
  <si>
    <t>JAIME ZUBIETA</t>
  </si>
  <si>
    <t>CENTRO DE SALUD SAN SEBASTIAN</t>
  </si>
  <si>
    <t>CENTRO DE SALUD BREÑA</t>
  </si>
  <si>
    <t>CENTRO DE SALUD CHACRA COLORADA</t>
  </si>
  <si>
    <t>CENTRO DE SALUD MENTAL COMUNITARIO HONORIO DELGADO</t>
  </si>
  <si>
    <t>LIMA CERCADO</t>
  </si>
  <si>
    <t>JANETH CRIOLLO</t>
  </si>
  <si>
    <t>MARTHA QUICHIZ</t>
  </si>
  <si>
    <t>Secretaría general</t>
  </si>
  <si>
    <t>AO.E1.02.01</t>
  </si>
  <si>
    <t>AO.E1.02.01 (e)</t>
  </si>
  <si>
    <t>Seguimiento y control de la Gestión de Riesgos de Desastres</t>
  </si>
  <si>
    <t>LIMA- ICA- LIMA</t>
  </si>
  <si>
    <t>Kevin Chavez Salvatierra</t>
  </si>
  <si>
    <t>LIMA- HUANCAVELICA-   LIMA</t>
  </si>
  <si>
    <t>LIMA- LORETO- LIMA</t>
  </si>
  <si>
    <t>LIMA- AYACUCHO- ANDAHUAYLAS- LIMA</t>
  </si>
  <si>
    <t>LIMA- PUERTO MALDONADO- LIMA</t>
  </si>
  <si>
    <t>LIMA- PUCALLPA- LIMA</t>
  </si>
  <si>
    <t>LIMA- CHACHAPOYAS-BAGUA- CHICLAYO - LIMA</t>
  </si>
  <si>
    <t>LIMA- AREQUIPA- MOQUEGUA- TACNA- LIMA</t>
  </si>
  <si>
    <t>LIMA- PIURA- SULLANA- LIMA</t>
  </si>
  <si>
    <t>LIMA- SANTA- ANCASH- LIMA</t>
  </si>
  <si>
    <t>04.02</t>
  </si>
  <si>
    <t>Lic. Admi. Sabino Noa</t>
  </si>
  <si>
    <t>GMR SUR (Arequipa)</t>
  </si>
  <si>
    <t>Mg. Yoselin M. Briones Gutierrez</t>
  </si>
  <si>
    <t>GMR CENTRO (Junin)</t>
  </si>
  <si>
    <t>Mg. Ana Barrutia Barreto</t>
  </si>
  <si>
    <t>GMR ORIENTE (Bagua)</t>
  </si>
  <si>
    <t>GMR SUR MEDIO (Ayacucho)</t>
  </si>
  <si>
    <t>GMR CENTRO MEDIO (Lince)</t>
  </si>
  <si>
    <t>Id CC</t>
  </si>
  <si>
    <t>Jefatura</t>
  </si>
  <si>
    <t>Gerencia del Asegurado</t>
  </si>
  <si>
    <t>01.02</t>
  </si>
  <si>
    <t>Gerencia de Riesgo y Evaluación de las Prestaciones</t>
  </si>
  <si>
    <t>Gerencia de Negocios y Financiamiento</t>
  </si>
  <si>
    <t>Procuraduría Pública</t>
  </si>
  <si>
    <t>03.01</t>
  </si>
  <si>
    <t>Gerencia Macro Regional Norte</t>
  </si>
  <si>
    <t>UDR Cajamarca</t>
  </si>
  <si>
    <t>03.01.02</t>
  </si>
  <si>
    <t>UDR Chota</t>
  </si>
  <si>
    <t>03.01.04</t>
  </si>
  <si>
    <t>UDR Jaén</t>
  </si>
  <si>
    <t>UDR Lambayeque</t>
  </si>
  <si>
    <t>03.01.07</t>
  </si>
  <si>
    <t>UDR Piura I</t>
  </si>
  <si>
    <t>UDR Piura II</t>
  </si>
  <si>
    <t>03.01.09</t>
  </si>
  <si>
    <t>03.02</t>
  </si>
  <si>
    <t>Gerencia Macro Regional Sur</t>
  </si>
  <si>
    <t>03.02.02</t>
  </si>
  <si>
    <t>UDR Arequipa</t>
  </si>
  <si>
    <t>03.02.04</t>
  </si>
  <si>
    <t>UDR Madre de Dios</t>
  </si>
  <si>
    <t>03.02.05</t>
  </si>
  <si>
    <t>UDR Moquegua</t>
  </si>
  <si>
    <t>03.02.06</t>
  </si>
  <si>
    <t>UDR Tacna</t>
  </si>
  <si>
    <t>03.02.07</t>
  </si>
  <si>
    <t>03.02.08</t>
  </si>
  <si>
    <t>UDR Juliaca</t>
  </si>
  <si>
    <t>03.03</t>
  </si>
  <si>
    <t>Gerencia Macro Regional Centro</t>
  </si>
  <si>
    <t>03.03.01</t>
  </si>
  <si>
    <t>03.03.02</t>
  </si>
  <si>
    <t>03.03.03</t>
  </si>
  <si>
    <t>UDR Junín</t>
  </si>
  <si>
    <t>03.03.04</t>
  </si>
  <si>
    <t>Gerencia Macro Regional Oriente</t>
  </si>
  <si>
    <t>03.04.01</t>
  </si>
  <si>
    <t>03.04.03</t>
  </si>
  <si>
    <t>UDR Loreto</t>
  </si>
  <si>
    <t>03.04.04</t>
  </si>
  <si>
    <t>UDR San Martín</t>
  </si>
  <si>
    <t>03.04.05</t>
  </si>
  <si>
    <t>03.04.06</t>
  </si>
  <si>
    <t>Gerencia Macro Regional Sur Medio</t>
  </si>
  <si>
    <t>03.05.01</t>
  </si>
  <si>
    <t>UDR Ayacucho</t>
  </si>
  <si>
    <t>03.05.02</t>
  </si>
  <si>
    <t>UDR Abancay</t>
  </si>
  <si>
    <t>03.05.03</t>
  </si>
  <si>
    <t>UDR Apurimac-Andahuaylas-Chanka</t>
  </si>
  <si>
    <t>03.05.04</t>
  </si>
  <si>
    <t>03.06</t>
  </si>
  <si>
    <t>Gerencia Macro Regional Centro Medio</t>
  </si>
  <si>
    <t>03.06.01</t>
  </si>
  <si>
    <t>UDR Ancash</t>
  </si>
  <si>
    <t>03.06.02</t>
  </si>
  <si>
    <t>UDR Santa</t>
  </si>
  <si>
    <t>03.06.03</t>
  </si>
  <si>
    <t>03.06.04</t>
  </si>
  <si>
    <t>UDR Lima Metropolitana Centro</t>
  </si>
  <si>
    <t>03.06.07</t>
  </si>
  <si>
    <t>UDR Lima Región</t>
  </si>
  <si>
    <t>03.06.08</t>
  </si>
  <si>
    <t>UDR Lima Metropolitana Sur</t>
  </si>
  <si>
    <t>Oficina General de Planeamiento, Presupuesto y Desarrollo Organizacional</t>
  </si>
  <si>
    <t>04.04</t>
  </si>
  <si>
    <t>Oficina General de Tecnologías de la Información</t>
  </si>
  <si>
    <t>04.05</t>
  </si>
  <si>
    <t>Oficina General de Administración de Recursos</t>
  </si>
  <si>
    <t>04.05.01</t>
  </si>
  <si>
    <t>Oficina de Abastecimiento</t>
  </si>
  <si>
    <t>Oficina de Gestión de Recursos Humanos</t>
  </si>
  <si>
    <t>03.06.05</t>
  </si>
  <si>
    <t>03.06.06</t>
  </si>
  <si>
    <t>UDR Lima Metropolitana Este</t>
  </si>
  <si>
    <t>UDR Lima Metropolitana Norte</t>
  </si>
  <si>
    <t>Des_CC</t>
  </si>
  <si>
    <t xml:space="preserve">AO.E1.01.01 </t>
  </si>
  <si>
    <t>Conducción de la Política Institucional</t>
  </si>
  <si>
    <t>AO.E1.01.02</t>
  </si>
  <si>
    <t>Conducción de actividades de asesoramiento y apoyo</t>
  </si>
  <si>
    <t>Gestionar el riesgo de desastres para la entidad</t>
  </si>
  <si>
    <t>AO.E1.02.02</t>
  </si>
  <si>
    <t>Ejecutar el programa de integridad y lucha anticorrupción y seguimiento al SGAS</t>
  </si>
  <si>
    <t>AO.E2.01.01</t>
  </si>
  <si>
    <t>Desarrollar el planeamiento institucional</t>
  </si>
  <si>
    <t>AO.E2.01.02</t>
  </si>
  <si>
    <t>Asesoramiento Técnico Especializado</t>
  </si>
  <si>
    <t>AO.E2.02.01</t>
  </si>
  <si>
    <t>Desarrollar la gestión presupuestaria</t>
  </si>
  <si>
    <t>AO.E2.03.01</t>
  </si>
  <si>
    <t>Desarrollar la gestión de cooperación técnica e inversiones</t>
  </si>
  <si>
    <t>AO.E2.05.01</t>
  </si>
  <si>
    <t>Gestionar el seguimiento y evaluaciones de planes</t>
  </si>
  <si>
    <t>AO.E3.02.01</t>
  </si>
  <si>
    <t>Desarrollar el sistema de modernización y calidad</t>
  </si>
  <si>
    <t>AO.E4.01.01</t>
  </si>
  <si>
    <t>Desarrollar el control institucional</t>
  </si>
  <si>
    <t>AO.E4.01.02</t>
  </si>
  <si>
    <t>implementar y monitorear el sistema de control interno en la entidad</t>
  </si>
  <si>
    <t>AO.M1.01.01</t>
  </si>
  <si>
    <t>Acciones de Afiliación.</t>
  </si>
  <si>
    <t>Administrar los Fondos de Aseguramiento en Salud</t>
  </si>
  <si>
    <t>AO.M1.04.02</t>
  </si>
  <si>
    <t>Promoción de los productos del SIS.</t>
  </si>
  <si>
    <t>AO.M1.04.03</t>
  </si>
  <si>
    <t>Conducción y control del proceso de atención a la ciudadanía</t>
  </si>
  <si>
    <t>AO.M1.04.04</t>
  </si>
  <si>
    <t>Efectuar acciones de protección de los derechos del afiliado del sis</t>
  </si>
  <si>
    <t>AO.M1.04.05</t>
  </si>
  <si>
    <t>Fortalecimiento del aseguramiento en salud a la iafas seguro integral de salud</t>
  </si>
  <si>
    <t>AO.M1.05.01</t>
  </si>
  <si>
    <t>Gestionar la Inteligencia de seguros en salud</t>
  </si>
  <si>
    <t>AO.M1.05.02</t>
  </si>
  <si>
    <t>Desarrollar planes Operacionales de los Productos Elaborados</t>
  </si>
  <si>
    <t>AO.M1.05.03</t>
  </si>
  <si>
    <t>Conducción de acciones de control técnico</t>
  </si>
  <si>
    <t>AO.M1.06.01</t>
  </si>
  <si>
    <t>Conducción de acciones de riesgo financiero</t>
  </si>
  <si>
    <t>AO.M1.06.02</t>
  </si>
  <si>
    <t>Efectuar la Gestión de Seguros en Salud</t>
  </si>
  <si>
    <t>Supervisión Financiera a Unidades Ejecutoras-UE.</t>
  </si>
  <si>
    <t>AO.S1.01.01</t>
  </si>
  <si>
    <t>Supervisión de los sistemas administrativos</t>
  </si>
  <si>
    <t>AO.S1.01.02</t>
  </si>
  <si>
    <t>Administración del plan de ecoeficiencia</t>
  </si>
  <si>
    <t>AO.S1.01.03</t>
  </si>
  <si>
    <t>Apoyo en repetición contra terceros</t>
  </si>
  <si>
    <t>AO.S1.01.04</t>
  </si>
  <si>
    <t>Atención de solicitudes de defensa legal</t>
  </si>
  <si>
    <t>AO.S1.01.05</t>
  </si>
  <si>
    <t>Conducción del proceso de inventario fisico anual</t>
  </si>
  <si>
    <t>AO.S1.01.06</t>
  </si>
  <si>
    <t>Control y seguimiento de declaracion juradas de bienes y rentas</t>
  </si>
  <si>
    <t>AO.S1.01.07</t>
  </si>
  <si>
    <t>Gestión de actividades administrativas</t>
  </si>
  <si>
    <t>AO.S1.01.08</t>
  </si>
  <si>
    <t>Gestión de reclamos</t>
  </si>
  <si>
    <t>AO.S1.01.09</t>
  </si>
  <si>
    <t>Supervisión integral a las udrs</t>
  </si>
  <si>
    <t>Acciones de Soporte a la Gestión a nivel de UDR</t>
  </si>
  <si>
    <t>AO.S1.02.01</t>
  </si>
  <si>
    <t>Gestión de administración de bienes</t>
  </si>
  <si>
    <t>AO.S1.02.02</t>
  </si>
  <si>
    <t>Gestión de la programacion multianual de bienes y servicios</t>
  </si>
  <si>
    <t>AO.S1.02.03</t>
  </si>
  <si>
    <t>Gestión de las adquisiciones</t>
  </si>
  <si>
    <t>AO.S1.02.04</t>
  </si>
  <si>
    <t>Gestión de servicios generales y conserjeria</t>
  </si>
  <si>
    <t>Planificación de Políticas de RRHH y Organización del Trabajo</t>
  </si>
  <si>
    <t>AO.S1.03.02</t>
  </si>
  <si>
    <t>Gestión del Empleo</t>
  </si>
  <si>
    <t>AO.S1.03.03</t>
  </si>
  <si>
    <t>Gestión del rendimiento y la capacitación</t>
  </si>
  <si>
    <t>AO.S1.03.04</t>
  </si>
  <si>
    <t>Gestión de la Compensación</t>
  </si>
  <si>
    <t>AO.S1.03.05</t>
  </si>
  <si>
    <t>Gestionar las Relaciones Humanas y Sociales</t>
  </si>
  <si>
    <t>AO.S1.03.06</t>
  </si>
  <si>
    <t>Gestionar los procesos administrativos disciplinarios</t>
  </si>
  <si>
    <t>AO.S1.03.07</t>
  </si>
  <si>
    <t>Ejecución del plan de bienestar social (PBS)</t>
  </si>
  <si>
    <t>AO.S1.03.08</t>
  </si>
  <si>
    <t>Ejecución del plan de desarrollo de las personas (PDP)</t>
  </si>
  <si>
    <t>AO.S1.03.09</t>
  </si>
  <si>
    <t>Ejecución del plan de salud y seguridad en el trabajo (PSST)</t>
  </si>
  <si>
    <t>AO.S1.04.01</t>
  </si>
  <si>
    <t>Optimización de la gestión de Ingresos</t>
  </si>
  <si>
    <t>AO.S1.04.02</t>
  </si>
  <si>
    <t>Optimización de la gestión de gastos</t>
  </si>
  <si>
    <t>AO.S1.05.01</t>
  </si>
  <si>
    <t>Realización de la gestión contable y el análisis de los estados financieros</t>
  </si>
  <si>
    <t>AO.S1.05.02</t>
  </si>
  <si>
    <t>Gestión de Control Previo</t>
  </si>
  <si>
    <t>AO.S2.01.01</t>
  </si>
  <si>
    <t>Brindar Asesoramiento Legal</t>
  </si>
  <si>
    <t>AO.S2.01.02</t>
  </si>
  <si>
    <t>AO.S3.01.01</t>
  </si>
  <si>
    <t>Acciones de gestión de tramite documentario</t>
  </si>
  <si>
    <t>AO.S3.01.02</t>
  </si>
  <si>
    <t>Acciones de Gestión Documentaria y Archivo</t>
  </si>
  <si>
    <t>AO.S3.01.03</t>
  </si>
  <si>
    <t>Ejecución del plan anual de trabajo archivistico</t>
  </si>
  <si>
    <t>Implementación del plan de comunicaciones IAFAS SIS 2024</t>
  </si>
  <si>
    <t>AO.S4.02.01</t>
  </si>
  <si>
    <t>Gestión del Acceso a la Información Pública y del Portal de Transparencia</t>
  </si>
  <si>
    <t>AO.S5.01.01</t>
  </si>
  <si>
    <t>Ejecutar el plan de gobierno digital</t>
  </si>
  <si>
    <t>Desc_AOE</t>
  </si>
  <si>
    <t>Id_</t>
  </si>
  <si>
    <t>AO.E1.01.01  (a)</t>
  </si>
  <si>
    <t>Conducción y representación</t>
  </si>
  <si>
    <t>AO.E1.01.01  (b)</t>
  </si>
  <si>
    <t>Aprobación de documentos de gestión</t>
  </si>
  <si>
    <t>AO.E1.01.01  (c)</t>
  </si>
  <si>
    <t>Aprobación de informes de evaluación de planes</t>
  </si>
  <si>
    <t>AO.E1.01.01  (d)</t>
  </si>
  <si>
    <t>Aprobación de la Memoria Anual Institucional</t>
  </si>
  <si>
    <t>AO.E1.01.01  (e)</t>
  </si>
  <si>
    <t>Suscripción de convenios y contratos</t>
  </si>
  <si>
    <t>AO.E1.01.02 (a)</t>
  </si>
  <si>
    <t>Conducción de acciones de sistemas administrativos</t>
  </si>
  <si>
    <t>AO.E1.01.02 (b)</t>
  </si>
  <si>
    <t>Conducción de acciones de procesos funcionales</t>
  </si>
  <si>
    <t>AO.E1.02.01 (a)</t>
  </si>
  <si>
    <t xml:space="preserve">Elaboración y ejecución del Plan de Trabajo de Gestión de Riesgos del SIS </t>
  </si>
  <si>
    <t>AO.E1.02.01 (b)</t>
  </si>
  <si>
    <t xml:space="preserve">Seguimiento, Control y Autoevaluación de la Gestión de Riesgos Operacional </t>
  </si>
  <si>
    <t>AO.E1.02.01 (c)</t>
  </si>
  <si>
    <t>AO.E1.02.01 (d)</t>
  </si>
  <si>
    <t xml:space="preserve">Capacitación al personal en Gestión de Riesgos de Desastres y Operacional </t>
  </si>
  <si>
    <t>Reuniones con el Comité de Gestión de Riesgos del SIS</t>
  </si>
  <si>
    <t>AO.E1.02.01 (f)</t>
  </si>
  <si>
    <t xml:space="preserve">Visitas inopinadas a las GRMs y UDRs, para la Gestión de Riesgos del SIS </t>
  </si>
  <si>
    <t>AO.E1.02.02 (a)</t>
  </si>
  <si>
    <t xml:space="preserve">Promover instrumentos normativos en Integridad y Lucha contra la Corrupción </t>
  </si>
  <si>
    <t>AO.E1.02.02 (b)</t>
  </si>
  <si>
    <t>Promover una cultura de integridad en el personal del SIS</t>
  </si>
  <si>
    <t>AO.E1.02.02 (c)</t>
  </si>
  <si>
    <t>Promover la gestión de riesgos y denuncias, de actos de corrupción</t>
  </si>
  <si>
    <t>AO.E1.02.02 (d)</t>
  </si>
  <si>
    <t>Promover la capacidad sancionadora en actos de corrupción</t>
  </si>
  <si>
    <t>AO.E1.02.02 (e)</t>
  </si>
  <si>
    <t xml:space="preserve">Seguimiento al mantenimiento del Sistema de Gestión Anti soborno ISO 37001 </t>
  </si>
  <si>
    <t>AO.E2.01.01 (a)</t>
  </si>
  <si>
    <t>Opinión Técnica en Planeamiento Estratégico y Operativo</t>
  </si>
  <si>
    <t>AO.E2.01.01 (b)</t>
  </si>
  <si>
    <t>Consistencia, aprobación y modificación del POI</t>
  </si>
  <si>
    <t>AO.E2.01.02 (a)</t>
  </si>
  <si>
    <t>Implementación del PEI 2025-2030</t>
  </si>
  <si>
    <t>AO.E2.01.02 (b)</t>
  </si>
  <si>
    <t xml:space="preserve">Asistencia Técnica virtual en sistema de planeamiento </t>
  </si>
  <si>
    <t>Asistencia Técnica en elaboración del POI Multianual 2026-2028 (programación)</t>
  </si>
  <si>
    <t>Asistencia Técnica en Evaluación de planes</t>
  </si>
  <si>
    <t>AO.E2.02.01 (a)</t>
  </si>
  <si>
    <t>Registro y Aprobación de Modificaciones Presupuestarias</t>
  </si>
  <si>
    <t>AO.E2.02.01 (b)</t>
  </si>
  <si>
    <t>Realizar la Evaluación Presupuestal Anual</t>
  </si>
  <si>
    <t>AO.E2.02.01 (c)</t>
  </si>
  <si>
    <t>Realizar la Programación Multianual Presupuestaria y Formulación Presupuestaria</t>
  </si>
  <si>
    <t>AO.E2.02.01 (d)</t>
  </si>
  <si>
    <t>Acciones previas para la aprobación del Presupuesto Institucional de Apertura (PIA)</t>
  </si>
  <si>
    <t>AO.E2.03.01 (a)</t>
  </si>
  <si>
    <t>Gestionar el apoyo técnico, financiero, y cooperación interinstitucional, de Organismos e Institucio</t>
  </si>
  <si>
    <t>AO.E2.03.01 (b)</t>
  </si>
  <si>
    <t>Opinión Técnica sobre Documentos Complementarios</t>
  </si>
  <si>
    <t>AO.E2.03.01 (c)</t>
  </si>
  <si>
    <t>Gestionar proyectos de inversión</t>
  </si>
  <si>
    <t>AO.E2.05.01 (a)</t>
  </si>
  <si>
    <t>Seguimiento y evaluación del PEI</t>
  </si>
  <si>
    <t>AO.E2.05.01 (b)</t>
  </si>
  <si>
    <t>Seguimiento y evaluación del POI</t>
  </si>
  <si>
    <t>AO.E2.05.01 (c)</t>
  </si>
  <si>
    <t>Seguimiento y evaluación de planes específicos</t>
  </si>
  <si>
    <t>AO.E2.05.01 (d)</t>
  </si>
  <si>
    <t>Seguimiento de compromisos</t>
  </si>
  <si>
    <t>AO.E3.02.01 (a)</t>
  </si>
  <si>
    <t>Gestión de Documentos de Gestión Institucional</t>
  </si>
  <si>
    <t>AO.E3.02.01 (b)</t>
  </si>
  <si>
    <t>Promover la Gestión Normativa Institucional</t>
  </si>
  <si>
    <t>AO.E3.02.01 (c)</t>
  </si>
  <si>
    <t>Gestionar la innovación de servicios y la Mejora Continua</t>
  </si>
  <si>
    <t>AO.E3.02.01 (d)</t>
  </si>
  <si>
    <t>Gestionar el Sistema de Control Interno</t>
  </si>
  <si>
    <t>AO.E4.01.01 (a)</t>
  </si>
  <si>
    <t>Auditoría de cumplimiento</t>
  </si>
  <si>
    <t>AO.E4.01.01 (b)</t>
  </si>
  <si>
    <t>Control Especifico a Hechos con Presunta Irregularidad</t>
  </si>
  <si>
    <t>AO.E4.01.01 (c)</t>
  </si>
  <si>
    <t>Seguimiento de medidas preventivas y correctivas</t>
  </si>
  <si>
    <t>AO.E4.01.01 (d)</t>
  </si>
  <si>
    <t>Seguimiento a las acciones para el tratamiento de situaciones Adversas</t>
  </si>
  <si>
    <t>AO.E4.01.01 (e)</t>
  </si>
  <si>
    <t>Evaluación de la implementación del Sistema de Control Interno</t>
  </si>
  <si>
    <t>AO.E4.01.01 (f)</t>
  </si>
  <si>
    <t>Implementación del Control Institucional</t>
  </si>
  <si>
    <t>AO.E4.01.02 (a)</t>
  </si>
  <si>
    <t xml:space="preserve">Implementación y monitoreo del Sistema de Control Interno de la Entidad </t>
  </si>
  <si>
    <t>AO.E4.01.02 (b)</t>
  </si>
  <si>
    <t>Efectuar los entregables a la Contraloría General de la República</t>
  </si>
  <si>
    <t>AO.E4.01.02 (c)</t>
  </si>
  <si>
    <t xml:space="preserve">Capacitación al personal en temas referidos a Sistema de Control Interno </t>
  </si>
  <si>
    <t>AO.M1.01.01 (a)</t>
  </si>
  <si>
    <t>laborar propuesta de lineamientos/directrices en la materia</t>
  </si>
  <si>
    <t>AO.M1.01.01 (b)</t>
  </si>
  <si>
    <t>Identificación y tratamiento de riesgos de filtración</t>
  </si>
  <si>
    <t>AO.M1.01.01 (c)</t>
  </si>
  <si>
    <t>Supervisión y asistencia técnica a órganos desconcentrados</t>
  </si>
  <si>
    <t>AO.M1.01.01 (d)</t>
  </si>
  <si>
    <t>sistencia técnica a operadores del módulo de afiliación</t>
  </si>
  <si>
    <t>AO.M1.01.01 (e)</t>
  </si>
  <si>
    <t>Seguimiento y evaluación de cobertura en afiliaciones</t>
  </si>
  <si>
    <t>AO.M1.01.01 (f)</t>
  </si>
  <si>
    <t xml:space="preserve">laborar informes técnicos de la materia </t>
  </si>
  <si>
    <t>AO.M1.01.01 (g)</t>
  </si>
  <si>
    <t>Gestionar la afiliación de Grupos Poblacionales Determinados por Norma Expresa o por mandato Judicial</t>
  </si>
  <si>
    <t>AO.M1.01.01 (h)</t>
  </si>
  <si>
    <t>Gestionar el registro de operadores del módulo de afiliaciones</t>
  </si>
  <si>
    <t>AO.M1.01.01 (i)</t>
  </si>
  <si>
    <t xml:space="preserve">Seguimiento y evaluación del POI </t>
  </si>
  <si>
    <t>AO.M1.02.01 (a)</t>
  </si>
  <si>
    <t xml:space="preserve">Seguimiento y evaluación de cobertura en afiliaciones </t>
  </si>
  <si>
    <t>AO.M1.02.01 (c)</t>
  </si>
  <si>
    <t>Monitoreo de gestión de aliados estratégicos en ámbito jurisdiccional</t>
  </si>
  <si>
    <t>AO.M1.02.01 (d)</t>
  </si>
  <si>
    <t>Elaborar y evaluar el reporte de producción de servicios en canales de atención en el ámbito de su ju</t>
  </si>
  <si>
    <t>AO.M1.02.01 (e)</t>
  </si>
  <si>
    <t>Evaluar las acciones de intervención del Gestor SIS en IPRESS</t>
  </si>
  <si>
    <t>AO.M1.02.01 (g)</t>
  </si>
  <si>
    <t xml:space="preserve">Monitorear la evaluación de la gratuidad de la atención </t>
  </si>
  <si>
    <t>AO.M1.02.01 (h)</t>
  </si>
  <si>
    <t>Gestionar la atención de pedidos de intervención/intermediación</t>
  </si>
  <si>
    <t>AO.M1.02.01 (i)</t>
  </si>
  <si>
    <t>Evaluar la gestión de reclamos en salud en ámbito jurisdiccional</t>
  </si>
  <si>
    <t>AO.M1.02.01 (j)</t>
  </si>
  <si>
    <t xml:space="preserve">Validar los traslados aéreos de asegurados SIS en estado de emergencia P1 - Convenio FAP </t>
  </si>
  <si>
    <t>AO.M1.02.01 (k)</t>
  </si>
  <si>
    <t>AO.M1.02.01 (l)</t>
  </si>
  <si>
    <t>AO.M1.02.01 (m)</t>
  </si>
  <si>
    <t>Monitoreo de actividades de promoción en ámbito jurisdiccional</t>
  </si>
  <si>
    <t>AO.M1.02.02 (a)</t>
  </si>
  <si>
    <t>AO.M1.02.02 (e)</t>
  </si>
  <si>
    <t>Elaborar registro de operadores del módulo de afiliaciones</t>
  </si>
  <si>
    <t>AO.M1.03.01 (a)</t>
  </si>
  <si>
    <t xml:space="preserve">Liquidación y pagos </t>
  </si>
  <si>
    <t>AO.M1.03.01 (b)</t>
  </si>
  <si>
    <t xml:space="preserve">Monitoreo, supervisión y seguimiento </t>
  </si>
  <si>
    <t>AO.M1.03.01 (c)</t>
  </si>
  <si>
    <t xml:space="preserve">Valorización </t>
  </si>
  <si>
    <t>AO.M1.03.01 (d)</t>
  </si>
  <si>
    <t xml:space="preserve">Actualización y mantenimiento </t>
  </si>
  <si>
    <t xml:space="preserve">Capacitación y asistencia técnica </t>
  </si>
  <si>
    <t>AO.M1.03.01 (f)</t>
  </si>
  <si>
    <t xml:space="preserve">Otras acciones de gestión administrativas </t>
  </si>
  <si>
    <t>AO.M1.04.01 (b)</t>
  </si>
  <si>
    <t xml:space="preserve">Atender pedidos de intervención/intermediación </t>
  </si>
  <si>
    <t>AO.M1.04.01 (c)</t>
  </si>
  <si>
    <t xml:space="preserve">Gestión y evaluación de reclamos en salud </t>
  </si>
  <si>
    <t>AO.M1.04.01 (d)</t>
  </si>
  <si>
    <t xml:space="preserve">Gestión de traslados aéreos de asegurados SIS en estado de emergencia P1 - Convenio FAP </t>
  </si>
  <si>
    <t>AO.M1.04.02 (a)</t>
  </si>
  <si>
    <t>Elaborar propuesta de lineamientos/directrices en la materia</t>
  </si>
  <si>
    <t>AO.M1.04.02 (b)</t>
  </si>
  <si>
    <t>Gestionar la adquisición de material promocional (impresos y merchandising)</t>
  </si>
  <si>
    <t>AO.M1.04.02 (c)</t>
  </si>
  <si>
    <t xml:space="preserve">Diseñar el material promocional y de merchandising </t>
  </si>
  <si>
    <t>AO.M1.04.02 (d)</t>
  </si>
  <si>
    <t>Acciones de gestión de aliados estratégicos a nivel nacional</t>
  </si>
  <si>
    <t>AO.M1.04.02 (e)</t>
  </si>
  <si>
    <t>Seguimiento y evaluación de las actividades de promoción – nacional</t>
  </si>
  <si>
    <t>AO.M1.04.02 (f)</t>
  </si>
  <si>
    <t>Asistencia técnica en los procesos de promoción y protección al asegurado</t>
  </si>
  <si>
    <t>AO.M1.04.03 (a)</t>
  </si>
  <si>
    <t>AO.M1.04.03 (b)</t>
  </si>
  <si>
    <t>Establecer/optimizar módulos SIS en Centros MAC, según acuerdo nacional de nivel de servicios SIS-PC</t>
  </si>
  <si>
    <t>AO.M1.04.03 (c)</t>
  </si>
  <si>
    <t>Establecer/optimizar Oficinas de Atención al Asegurado en IPRESS Públicas, según normativa aplicable</t>
  </si>
  <si>
    <t>AO.M1.04.03 (d)</t>
  </si>
  <si>
    <t>Equipamiento de Canales de Atención de la Sede Central de la Sede Central</t>
  </si>
  <si>
    <t>AO.M1.04.03 (e)</t>
  </si>
  <si>
    <t>Elaborar y evaluar el reporte de producción de servicios en canales de atención</t>
  </si>
  <si>
    <t>AO.M1.04.03 (f)</t>
  </si>
  <si>
    <t>AO.M1.04.04 (a)</t>
  </si>
  <si>
    <t xml:space="preserve">Gestión de los reclamos en salud </t>
  </si>
  <si>
    <t>AO.M1.04.04 (b)</t>
  </si>
  <si>
    <t>Gestionar la evaluación del indicador de gratuidad en la dispensación/expendio de medicamentos e ins</t>
  </si>
  <si>
    <t>AO.M1.04.04 (c)</t>
  </si>
  <si>
    <t>Gestionar y elaborar reporte de pedidos de intervención/intermediación</t>
  </si>
  <si>
    <t>AO.M1.04.04 (d)</t>
  </si>
  <si>
    <t>Gestionar los traslados aéreos de asegurados SIS en estado de emergencia /prioridad I - Convenio FAP</t>
  </si>
  <si>
    <t>AO.M1.04.04 (e)</t>
  </si>
  <si>
    <t>Gestionar y evaluar la intervención de los Gestores SIS en IPRESS</t>
  </si>
  <si>
    <t>AO.M1.04.05 (a)</t>
  </si>
  <si>
    <t xml:space="preserve">Elaborar "Plan para el fortalecimiento de la política de aseguramiento universal en salud, según la </t>
  </si>
  <si>
    <t>AO.M1.04.05 (b)</t>
  </si>
  <si>
    <t>Gestiones administrativas para la implementación del plan para el fortalecimiento de la política del</t>
  </si>
  <si>
    <t>AO.M1.04.05 (c)</t>
  </si>
  <si>
    <t>Intervenciones conjuntas de afiliación y promoción de derechos en salud priorizando comunidades nati</t>
  </si>
  <si>
    <t>AO.M1.04.05 (d)</t>
  </si>
  <si>
    <t>Intervenciones conjuntas de afiliación y promoción de derechos en salud priorizando comunidades alto</t>
  </si>
  <si>
    <t>AO.M1.04.05 (e)</t>
  </si>
  <si>
    <t>Desarrollar e implementar estrategias comunicacionales para el fortalecimiento de la cultura de aseg</t>
  </si>
  <si>
    <t>AO.M1.04.05 (f)</t>
  </si>
  <si>
    <t>Fortalecimiento de Canales de Atención a la ciudadanía para el Aseguramiento Universal en Salud - AU</t>
  </si>
  <si>
    <t>AO.M1.04.05 (g)</t>
  </si>
  <si>
    <t>Monitoreo, supervisión y evaluación del plan para el fortalecimiento de la política del AUS</t>
  </si>
  <si>
    <t>AO.M1.04.05 (h)</t>
  </si>
  <si>
    <t>Taller nacional para el fortalecimiento de competencias del personal inmerso en la implementación de</t>
  </si>
  <si>
    <t>AO.M1.04.05 (i)</t>
  </si>
  <si>
    <t>Fortalecimiento de capacidades a través de plataformas virtuales / presenciales</t>
  </si>
  <si>
    <t>AO.M1.04.06 (a)</t>
  </si>
  <si>
    <t>Elaborar el informe de producción de servicios en canales de atención de su ámbito de su jurisdiccio</t>
  </si>
  <si>
    <t>AO.M1.04.06 (b)</t>
  </si>
  <si>
    <t>AO.M1.04.06 (c)</t>
  </si>
  <si>
    <t>AO.M1.05.01 (a)</t>
  </si>
  <si>
    <t>Elaborar el Plan de Gestión de Riesgos de la GREP</t>
  </si>
  <si>
    <t>AO.M1.05.01 (b)</t>
  </si>
  <si>
    <t>Elaborar estudios de siniestralidad de los planes de seguros</t>
  </si>
  <si>
    <t>AO.M1.05.01 (c)</t>
  </si>
  <si>
    <t>Implementación de nuevo sistema de evaluación de prestaciones</t>
  </si>
  <si>
    <t>AO.M1.05.01 (d)</t>
  </si>
  <si>
    <t>Elaboración de directiva de evaluación de desempeño de las IPRESS, determinación de criterios de exc</t>
  </si>
  <si>
    <t>AO.M1.05.02 (a)</t>
  </si>
  <si>
    <t>Desarrollar indicadores clave de riesgos (KRI)</t>
  </si>
  <si>
    <t>AO.M1.05.02 (b)</t>
  </si>
  <si>
    <t>Elaborar un plan de prestaciones domiciliarias para población mayor de 60 años con enfermedades crón</t>
  </si>
  <si>
    <t>AO.M1.05.02 (c)</t>
  </si>
  <si>
    <t>Evaluar y gestionar la elaboración, modificación y perfeccionamiento de los sistemas informáticos qu</t>
  </si>
  <si>
    <t>AO.M1.05.03 (a)</t>
  </si>
  <si>
    <t xml:space="preserve"> Supervisión y asistencia técnica a órganos desconcentrados del SIS, unidades ejecutoras e IPRESS</t>
  </si>
  <si>
    <t>AO.M1.05.03 (b)</t>
  </si>
  <si>
    <t xml:space="preserve"> Evaluación de riesgos en el proceso de control prestacional (tarifadas y no tarifadas) y registro d</t>
  </si>
  <si>
    <t>AO.M1.05.03 (c)</t>
  </si>
  <si>
    <t xml:space="preserve"> Creación e implementación de un sistema de alertas de gestión, destinadas a tomar acciones inmediat</t>
  </si>
  <si>
    <t>AO.M1.05.03 (d)</t>
  </si>
  <si>
    <t xml:space="preserve"> Diseño, implementación, seguimiento y control de las prestaciones realizadas por médico especialist</t>
  </si>
  <si>
    <t>AO.M1.05.03 (e)</t>
  </si>
  <si>
    <t xml:space="preserve"> Fortalecimiento del registro de atenciones preventivas en el primer nivel de atención</t>
  </si>
  <si>
    <t>AO.M1.05.03 (f)</t>
  </si>
  <si>
    <t xml:space="preserve"> Elaboración de la Directiva Administrativa y Desarrollo de procesos de supervisión concurrente</t>
  </si>
  <si>
    <t>AO.M1.05.03 (g)</t>
  </si>
  <si>
    <t xml:space="preserve"> Actualización de la Directiva que establece el proceso de control presencial posterior</t>
  </si>
  <si>
    <t>AO.M1.05.04 (c)</t>
  </si>
  <si>
    <t xml:space="preserve">Monitoreo en Cobertura Prestacional </t>
  </si>
  <si>
    <t>AO.M1.05.05 (e)</t>
  </si>
  <si>
    <t xml:space="preserve">Ejecutar acciones correspondientes </t>
  </si>
  <si>
    <t>AO.M1.05.05 (f)</t>
  </si>
  <si>
    <t xml:space="preserve"> evaluación de prestaciones de intercambio prestacional y emergencias</t>
  </si>
  <si>
    <t>AO.M1.05.05 (g)</t>
  </si>
  <si>
    <t>Ejecutar acciones correspondientes al Proceso de reconsideraciones</t>
  </si>
  <si>
    <t>AO.M1.06.01 (a)</t>
  </si>
  <si>
    <t xml:space="preserve">Formular Plan de riesgos financieros </t>
  </si>
  <si>
    <t>AO.M1.06.01 (b)</t>
  </si>
  <si>
    <t xml:space="preserve">Identificación y Valoración de riesgos financieros </t>
  </si>
  <si>
    <t>AO.M1.06.01 (c)</t>
  </si>
  <si>
    <t xml:space="preserve">Tratamiento y monitoreo de riesgos financieros </t>
  </si>
  <si>
    <t>AO.M1.06.01 (d)</t>
  </si>
  <si>
    <t xml:space="preserve">Asistencia técnica en control de riesgos </t>
  </si>
  <si>
    <t>AO.M1.06.01 (e)</t>
  </si>
  <si>
    <t>Realizar informe de formulación del Presupuesto Multianual</t>
  </si>
  <si>
    <t>AO.M1.06.02 (a)</t>
  </si>
  <si>
    <t>Propuesta de mecanismos de pago y nuevos productos de seguros</t>
  </si>
  <si>
    <t>AO.M1.06.02 (b)</t>
  </si>
  <si>
    <t xml:space="preserve">Gestión de convenios de Financiamiento </t>
  </si>
  <si>
    <t>AO.M1.06.02 (c)</t>
  </si>
  <si>
    <t xml:space="preserve">Convenios de intercambio prestacional </t>
  </si>
  <si>
    <t>AO.M1.06.02 (d)</t>
  </si>
  <si>
    <t xml:space="preserve">Gestión de contratos con IPRESS Privadas </t>
  </si>
  <si>
    <t>AO.M1.06.02 (e)</t>
  </si>
  <si>
    <t xml:space="preserve">Seguimiento y control de convenios y contratos </t>
  </si>
  <si>
    <t>AO.M1.06.03 (c)</t>
  </si>
  <si>
    <t xml:space="preserve">Monitoreo a UDR de las acciones de supervisión financiera </t>
  </si>
  <si>
    <t>AO.M1.06.03 (d)</t>
  </si>
  <si>
    <t xml:space="preserve">Consolidación y evaluación del Cumplimiento del Plan Anual de Supervisión Financiera </t>
  </si>
  <si>
    <t>AO.M1.06.03 (e)</t>
  </si>
  <si>
    <t>Monitoreo en gabinete de las Transferencias Financieras a UE desde las GMRS</t>
  </si>
  <si>
    <t>AO.M1.06.03 (f)</t>
  </si>
  <si>
    <t>Consolidación de los ajustes financieros y deducciones del marco presupuestal</t>
  </si>
  <si>
    <t>AO.M1.06.03 (g)</t>
  </si>
  <si>
    <t xml:space="preserve">Evaluación del Proceso de Seguimiento a la implementación de medidas correctivas </t>
  </si>
  <si>
    <t>AO.M1.06.03 (h)</t>
  </si>
  <si>
    <t>Monitoreo de expedientes de prestaciones administrativas: procedimientos especiales, aprobados por U</t>
  </si>
  <si>
    <t>AO.S1.01.01 (a)</t>
  </si>
  <si>
    <t xml:space="preserve"> Realizar la supervisión integral a las GMR y UDRs</t>
  </si>
  <si>
    <t>AO.S1.01.01 (b)</t>
  </si>
  <si>
    <t xml:space="preserve"> Seguimiento e implementación de recomendaciones de auditoria</t>
  </si>
  <si>
    <t>AO.S1.01.01 (c)</t>
  </si>
  <si>
    <t xml:space="preserve"> Procesamiento del sistema de rendición de cuentas del titular</t>
  </si>
  <si>
    <t>AO.S1.01.01 (d)</t>
  </si>
  <si>
    <t xml:space="preserve"> Procesamiento administrativo para la designación de la Sociedad de Auditoria por la CGR</t>
  </si>
  <si>
    <t>AO.S1.01.01 (e)</t>
  </si>
  <si>
    <t xml:space="preserve"> Presidir la Comisión de inventario físico patrimonial en el Seguro Integral de Salud</t>
  </si>
  <si>
    <t>AO.S1.01.01 (f)</t>
  </si>
  <si>
    <t xml:space="preserve"> Seguimiento y Ejecución del inventario anual en el almacén central del SIS.</t>
  </si>
  <si>
    <t>AO.S1.01.01 (g)</t>
  </si>
  <si>
    <t xml:space="preserve"> Asistencia técnica y apoyo administrativo en comisiones</t>
  </si>
  <si>
    <t>AO.S1.01.02 (a)</t>
  </si>
  <si>
    <t>Ejecución del Plan de Ecoeficiencia</t>
  </si>
  <si>
    <t>AO.S1.01.03 (a)</t>
  </si>
  <si>
    <t>AO.S1.01.04 (a)</t>
  </si>
  <si>
    <t>AO.S1.01.05 (a)</t>
  </si>
  <si>
    <t>AO.S1.01.06 (a)</t>
  </si>
  <si>
    <t>AO.S1.01.07 (a)</t>
  </si>
  <si>
    <t>AO.S1.01.08 (a)</t>
  </si>
  <si>
    <t>AO.S1.01.09 (a)</t>
  </si>
  <si>
    <t>AO.S1.02.01 (a)</t>
  </si>
  <si>
    <t>Atención de bienes y servicios de las diferentes áreas</t>
  </si>
  <si>
    <t>AO.S1.02.01 (b)</t>
  </si>
  <si>
    <t>Contratar el suministro de servicios básicos y otros.</t>
  </si>
  <si>
    <t>AO.S1.02.01 (c)</t>
  </si>
  <si>
    <t>Elaborar, ejecutar y evaluar el plan de mantenimiento (infraestructura, equipos y mobiliario).</t>
  </si>
  <si>
    <t>AO.S1.02.01 (d)</t>
  </si>
  <si>
    <t>AO.S1.02.01 (e)</t>
  </si>
  <si>
    <t>AO.S1.02.01 (f)</t>
  </si>
  <si>
    <t>Otras Acciones de Soporte.</t>
  </si>
  <si>
    <t>AO.S1.02.02 (a)</t>
  </si>
  <si>
    <t>Programación multianual de bienes y servicios</t>
  </si>
  <si>
    <t>AO.S1.02.03 (a)</t>
  </si>
  <si>
    <t>Gestión de Servicios Generales y Conserjería</t>
  </si>
  <si>
    <t>AO.S1.03.01 (a)</t>
  </si>
  <si>
    <t xml:space="preserve"> Planificar las Políticas en Recursos Humanos</t>
  </si>
  <si>
    <t>AO.S1.03.01 (b)</t>
  </si>
  <si>
    <t xml:space="preserve"> Organizar y Distribuir el Trabajo</t>
  </si>
  <si>
    <t>AO.S1.03.02 (a)</t>
  </si>
  <si>
    <t xml:space="preserve"> Acciones de Gestión del Empleo</t>
  </si>
  <si>
    <t>AO.S1.03.03 (a)</t>
  </si>
  <si>
    <t xml:space="preserve"> Gestión del rendimiento</t>
  </si>
  <si>
    <t>AO.S1.03.03 (b)</t>
  </si>
  <si>
    <t xml:space="preserve"> Gestión de la capacitación</t>
  </si>
  <si>
    <t>AO.S1.03.04 (a)</t>
  </si>
  <si>
    <t xml:space="preserve"> Acciones de Gestión de la compensación</t>
  </si>
  <si>
    <t>AO.S1.03.05 (a)</t>
  </si>
  <si>
    <t xml:space="preserve"> Gestionar las Relaciones Humanas y Sociales.</t>
  </si>
  <si>
    <t>AO.S1.03.06 (a)</t>
  </si>
  <si>
    <t>Acciones de proceso administrativo disciplinario</t>
  </si>
  <si>
    <t>AO.S1.03.07 (a)</t>
  </si>
  <si>
    <t>Ejecución del PBS</t>
  </si>
  <si>
    <t>AO.S1.03.08 (a)</t>
  </si>
  <si>
    <t>Ejecución del PDP</t>
  </si>
  <si>
    <t>AO.S1.03.09 (a)</t>
  </si>
  <si>
    <t>Ejecución del PST</t>
  </si>
  <si>
    <t>AO.S1.04.01 (a)</t>
  </si>
  <si>
    <t>Administrar efectivos.</t>
  </si>
  <si>
    <t>AO.S1.04.01 (b)</t>
  </si>
  <si>
    <t>Administrar garantías</t>
  </si>
  <si>
    <t>AO.S1.04.01 (c)</t>
  </si>
  <si>
    <t>Administrar ingresos</t>
  </si>
  <si>
    <t>AO.S1.04.01 (d)</t>
  </si>
  <si>
    <t>Gestionar archivo y custodia de comprobantes de pago</t>
  </si>
  <si>
    <t>AO.S1.04.01 (e)</t>
  </si>
  <si>
    <t>Gestionar pagos</t>
  </si>
  <si>
    <t>AO.S1.04.02 (a)</t>
  </si>
  <si>
    <t>Gestionar gastos</t>
  </si>
  <si>
    <t>AO.S1.05.01 (a)</t>
  </si>
  <si>
    <t xml:space="preserve"> Análisis e integración de información financiera, presupuestal y contable</t>
  </si>
  <si>
    <t>AO.S1.05.01 (b)</t>
  </si>
  <si>
    <t xml:space="preserve"> Presentación de información Tributaria</t>
  </si>
  <si>
    <t>AO.S1.05.01 (c)</t>
  </si>
  <si>
    <t xml:space="preserve"> Conciliación de operaciones recíprocas y transferencias financieras</t>
  </si>
  <si>
    <t>AO.S1.05.02 (a)</t>
  </si>
  <si>
    <t>Realizar la gestión de control previo y registro SIAF de viáticos</t>
  </si>
  <si>
    <t>AO.S1.05.02 (b)</t>
  </si>
  <si>
    <t xml:space="preserve">Realizar la gestión de control previo y registro SIAF de rendiciones de caja chica. </t>
  </si>
  <si>
    <t>AO.S1.05.02 (c)</t>
  </si>
  <si>
    <t>Efectuar control previo y registro SIAF de órdenes de compra, servicios, Contratos, planillas y otro</t>
  </si>
  <si>
    <t>AO.S1.05.02 (d)</t>
  </si>
  <si>
    <t>Efectuar control previo y registro SIAF de las transferencias financieras y Sepelios</t>
  </si>
  <si>
    <t>AO.S2.01.01 (a)</t>
  </si>
  <si>
    <t>Brindar asistencia legal en normativa del sector y sistemas administrativos</t>
  </si>
  <si>
    <t>AO.S2.01.01 (b)</t>
  </si>
  <si>
    <t>Brindar asistencia legal en proyectos normativos y planes institucionales</t>
  </si>
  <si>
    <t>AO.S2.01.01 (c)</t>
  </si>
  <si>
    <t>Brindar asistencia legal en las transferencias financieras, convenios y contratos</t>
  </si>
  <si>
    <t>AO.S2.01.02 (a)</t>
  </si>
  <si>
    <t xml:space="preserve"> Ejercer la defensa judicial del SIS</t>
  </si>
  <si>
    <t>AO.S2.01.02 (b)</t>
  </si>
  <si>
    <t xml:space="preserve"> Ejercer la defensa extrajudicial del SIS</t>
  </si>
  <si>
    <t>AO.S2.01.02 (c)</t>
  </si>
  <si>
    <t xml:space="preserve"> Sostenimiento de procesos judiciales y arbitrales de años anteriores</t>
  </si>
  <si>
    <t>AO.S2.01.02 (d)</t>
  </si>
  <si>
    <t xml:space="preserve"> Conclusión de procesos judiciales, arbitrales y/o conciliaciones</t>
  </si>
  <si>
    <t>AO.S2.01.02 (e)</t>
  </si>
  <si>
    <t xml:space="preserve"> Fortalecer la gestión institucional en GMR/UDR</t>
  </si>
  <si>
    <t>AO.S2.01.02 (f)</t>
  </si>
  <si>
    <t xml:space="preserve"> Informes de gestión</t>
  </si>
  <si>
    <t>AO.S3.01.01 (a)</t>
  </si>
  <si>
    <t>Gestionar los documentos externos ingresados por la mesa de partes (virtual o físico)</t>
  </si>
  <si>
    <t>AO.S3.01.01 (b)</t>
  </si>
  <si>
    <t>Control, registro y conformidad del servicio de mensajería</t>
  </si>
  <si>
    <t>AO.S3.01.01 (c)</t>
  </si>
  <si>
    <t>Conducir el proceso de transferencia de documentos al archivo central.</t>
  </si>
  <si>
    <t>AO.S3.01.01 (d)</t>
  </si>
  <si>
    <t>Administrar y atención de la central telefónica a nivel nacional</t>
  </si>
  <si>
    <t>AO.S3.01.01 (e)</t>
  </si>
  <si>
    <t>Gestionar los documentos ingresados y enviados por la Plataforma de Interoperabilidad del Estado</t>
  </si>
  <si>
    <t>AO.S3.01.01 (f)</t>
  </si>
  <si>
    <t>Asistencia técnica en sistema de tramite documentario</t>
  </si>
  <si>
    <t>AO.S3.01.01 (g)</t>
  </si>
  <si>
    <t>Servicio de fedatario y consolidado a nivel nacional</t>
  </si>
  <si>
    <t>AO.S3.01.01 (h)</t>
  </si>
  <si>
    <t>Administrar la atención del WhatsApp de la mesa de partes Digital</t>
  </si>
  <si>
    <t>AO.S3.01.02 (a)</t>
  </si>
  <si>
    <t>Formulación del plan anual de trabajo de archivo del SIS</t>
  </si>
  <si>
    <t>AO.S3.01.02 (b)</t>
  </si>
  <si>
    <t>Conducción del proceso de organización de documentos</t>
  </si>
  <si>
    <t>AO.S3.01.02 (c)</t>
  </si>
  <si>
    <t>Conducir el proceso de transferencia de documentos al archivo central</t>
  </si>
  <si>
    <t>AO.S3.01.02 (d)</t>
  </si>
  <si>
    <t>Brindar servicios archivísticos a usuarios</t>
  </si>
  <si>
    <t>AO.S3.01.02 (e)</t>
  </si>
  <si>
    <t>Asistencia técnica y capacitación en sistema de archivamiento</t>
  </si>
  <si>
    <t>AO.S3.01.02 (f)</t>
  </si>
  <si>
    <t>Medidas de conservación documental</t>
  </si>
  <si>
    <t>AO.S3.01.02 (g)</t>
  </si>
  <si>
    <t>Servicio de administración y almacenamiento de archivos</t>
  </si>
  <si>
    <t>AO.S4.01.01 (a)</t>
  </si>
  <si>
    <t>AO.S4.01.01 (b)</t>
  </si>
  <si>
    <t>AO.S4.01.01 (c)</t>
  </si>
  <si>
    <t>AO.S4.01.01 (d)</t>
  </si>
  <si>
    <t>AO.S4.01.01 (e)</t>
  </si>
  <si>
    <t>AO.S4.01.01 (f)</t>
  </si>
  <si>
    <t>AO.S4.01.01 (g)</t>
  </si>
  <si>
    <t>AO.S4.02.01 (a)</t>
  </si>
  <si>
    <t>Atención de solicitudes de acceso a la información pública</t>
  </si>
  <si>
    <t>AO.S4.02.01 (b)</t>
  </si>
  <si>
    <t>Gestionar el portal de transparencia</t>
  </si>
  <si>
    <t>AO.S5.01.01 (a)</t>
  </si>
  <si>
    <t>Planificar y organizar las tecnologías de la información</t>
  </si>
  <si>
    <t>AO.S5.01.01 (b)</t>
  </si>
  <si>
    <t>Gestionar la seguridad de la información</t>
  </si>
  <si>
    <t>AO.S5.01.01 (c)</t>
  </si>
  <si>
    <t>Explotar la información</t>
  </si>
  <si>
    <t>AO.S5.01.01 (d)</t>
  </si>
  <si>
    <t>Gestionar la capacidad de tecnologías de la información</t>
  </si>
  <si>
    <t>AO.S5.01.01 (e)</t>
  </si>
  <si>
    <t>Desarrollar soluciones de tecnologías de la información</t>
  </si>
  <si>
    <t>Desc_Tarea</t>
  </si>
  <si>
    <t>Id</t>
  </si>
  <si>
    <t>AO.E2.01.02 (c)</t>
  </si>
  <si>
    <t>AO.E2.01.02 (d)</t>
  </si>
  <si>
    <t>Gestión periodística</t>
  </si>
  <si>
    <t>Acciones de comunicación digital</t>
  </si>
  <si>
    <t>Acciones de comunicación social</t>
  </si>
  <si>
    <t>Producción audiovisual</t>
  </si>
  <si>
    <t>Producción gráfica</t>
  </si>
  <si>
    <t>Organización y/o participación de actividades oficiales, eventos institucionales y/o
reuniones técnica</t>
  </si>
  <si>
    <t>Evaluación de la percepción pública.</t>
  </si>
  <si>
    <t>AO.S1.03.01 (c)</t>
  </si>
  <si>
    <t>AO.S2.01.02 (g)</t>
  </si>
  <si>
    <t>AO.S1.05.02 (e)</t>
  </si>
  <si>
    <t>Total general</t>
  </si>
  <si>
    <t>Suma de Total</t>
  </si>
  <si>
    <t>Pasajes Terrestres</t>
  </si>
  <si>
    <t>Pasajes Aéreos</t>
  </si>
  <si>
    <t>JORGE MENDOZA RODRIGUEZ</t>
  </si>
  <si>
    <t>AO.S1.02.04 (a)</t>
  </si>
  <si>
    <t>Control y mantenimiento preventivo y correctivo de vehículos, mobiliario y equipos de oficina e infraestructura), así cómo la verificación de prestaciones de los Servicios básicos (agua potable, luz eléctrica y teléfono).</t>
  </si>
  <si>
    <t>AO.S1.02.03 (b)</t>
  </si>
  <si>
    <t>Emisión de órdenes de compra y servicios por montos iguales o menores a las 8UIT y acuerdo marco</t>
  </si>
  <si>
    <t>Conducir y monitorear la gestion de certificados o renovación ITSE para los locales en que funcionan las diversas oficinas del SIS a nivel nacional.</t>
  </si>
  <si>
    <t>Jorge Terrones</t>
  </si>
  <si>
    <t>Cuzco</t>
  </si>
  <si>
    <t>Jorge Terrones / Yuri Pinto</t>
  </si>
  <si>
    <t>C.S. Pampa Inalambrica</t>
  </si>
  <si>
    <t>Hortencia Delgado</t>
  </si>
  <si>
    <t xml:space="preserve">Ucayali /Aguaytia </t>
  </si>
  <si>
    <t>Ayacucho / Huanta</t>
  </si>
  <si>
    <t>Puno / Juliaca</t>
  </si>
  <si>
    <t>Cajamarca /Chota</t>
  </si>
  <si>
    <t>San Martin /Juanjui</t>
  </si>
  <si>
    <t>Huancavelica /Ayacucho</t>
  </si>
  <si>
    <t>Apurimac / Cusco</t>
  </si>
  <si>
    <t>Amazonas / Tarapoto</t>
  </si>
  <si>
    <t>Yurimaguas / Tarapoto</t>
  </si>
  <si>
    <t>La Libertad / Viru</t>
  </si>
  <si>
    <t>Cajamarca / Cajabamba</t>
  </si>
  <si>
    <t>Junin / Satipo</t>
  </si>
  <si>
    <t>Huanuco / Tingo maria</t>
  </si>
  <si>
    <t>Pasco / Huanuco</t>
  </si>
  <si>
    <t>Moquegua / Tacna</t>
  </si>
  <si>
    <t>Suma de Viático</t>
  </si>
  <si>
    <t>Suma de Pasajes Aéreos</t>
  </si>
  <si>
    <t>Suma de Pasajes Terrestres</t>
  </si>
  <si>
    <t>Oficina de Gestión de Recursos Humanos (PBS)</t>
  </si>
  <si>
    <t>Oficina de Gestión de Recursos Humanos (PSST)</t>
  </si>
  <si>
    <t>Oficina General de Planeamiento, Presupuesto y Desarrollo Organizacional (AUS)</t>
  </si>
  <si>
    <t>Oficina General de Asesoría Jurídica</t>
  </si>
  <si>
    <t>04.01</t>
  </si>
  <si>
    <t>Oficina de Control Institucional</t>
  </si>
  <si>
    <t>02.01</t>
  </si>
  <si>
    <t>Oficina de Tesorería</t>
  </si>
  <si>
    <t>05.03.04</t>
  </si>
  <si>
    <t>Secretaría general (PATA)</t>
  </si>
  <si>
    <t>Id_CC</t>
  </si>
  <si>
    <t>Desc_CC</t>
  </si>
  <si>
    <t>Viáticos</t>
  </si>
  <si>
    <t>Pasajes</t>
  </si>
  <si>
    <t>San Pablo/Pevas</t>
  </si>
  <si>
    <t>Ucayali/Contamana</t>
  </si>
  <si>
    <t>Dino Degregori Pinedo</t>
  </si>
  <si>
    <t>San Pablo</t>
  </si>
  <si>
    <t>AO.S5.01.01 (f)</t>
  </si>
  <si>
    <t xml:space="preserve">UDR - DIRESA Cajamarca </t>
  </si>
  <si>
    <t>GMR/UDR - DIRESA Ayacucho</t>
  </si>
  <si>
    <t>JOSE HUALLPA ILDEFONSO</t>
  </si>
  <si>
    <t>C.S. Colaya - C.S. Marripon</t>
  </si>
  <si>
    <t>Aseguramiento y Mercadeo</t>
  </si>
  <si>
    <t>C.S. Incahuasi - C.S. Lanchipampa</t>
  </si>
  <si>
    <t>C.S. Olmos - C.S. La Estancia</t>
  </si>
  <si>
    <t>C.S. Chochope</t>
  </si>
  <si>
    <t>C.S. Motupe</t>
  </si>
  <si>
    <t>C.S. Marripon</t>
  </si>
  <si>
    <t>C.S. Morrope</t>
  </si>
  <si>
    <t>C.S. Sipan</t>
  </si>
  <si>
    <t>C.S Huacapampa</t>
  </si>
  <si>
    <t xml:space="preserve"> 15 H </t>
  </si>
  <si>
    <t>Supervisor Medico</t>
  </si>
  <si>
    <t>C.S. Tongorrape</t>
  </si>
  <si>
    <t>C.S Collique</t>
  </si>
  <si>
    <t>C.S. Saltur</t>
  </si>
  <si>
    <t>C.S. Batan Grande</t>
  </si>
  <si>
    <t xml:space="preserve"> 18 H </t>
  </si>
  <si>
    <t>C.S.Motupe</t>
  </si>
  <si>
    <t>Informatico</t>
  </si>
  <si>
    <t>C.S. Olmos</t>
  </si>
  <si>
    <t xml:space="preserve"> 10 H</t>
  </si>
  <si>
    <t>12 H</t>
  </si>
  <si>
    <t>GMR SUR MEDIO, UDR AYACUCHO y UDR APURIMAC II-ANDAHUAYLAS</t>
  </si>
  <si>
    <t>UDR CUSCO y UDR ABANCAY</t>
  </si>
  <si>
    <t>UDR HUANUCO y UDR PASCO</t>
  </si>
  <si>
    <t>Supervisión y asistencia tecnica a organos desconcentrados del SIS, unidades ejecutoras e IPRESS.</t>
  </si>
  <si>
    <t>PIURA</t>
  </si>
  <si>
    <t>LIMA REGIÓN</t>
  </si>
  <si>
    <t xml:space="preserve">Fernando Torres Salazar </t>
  </si>
  <si>
    <t xml:space="preserve">Alex Quevedo Mar </t>
  </si>
  <si>
    <t>Patricia Quispe Huamán Karina Cuellar Durán</t>
  </si>
  <si>
    <t xml:space="preserve">Roberto Albarracín Celis </t>
  </si>
  <si>
    <t xml:space="preserve">Wilder Carpio Montenegro </t>
  </si>
  <si>
    <t xml:space="preserve">Patricia Quispe Huamán </t>
  </si>
  <si>
    <t>Rosa Bocanegra Cámpos Sherly  Figueroa Maturrano</t>
  </si>
  <si>
    <t>Creazy Ferández Salcedo Lizet Aliaga Sihuas</t>
  </si>
  <si>
    <t>Karina Cuellar Durán Veronica Castro Dañobeytia</t>
  </si>
  <si>
    <t xml:space="preserve">Dulio Anco Pola </t>
  </si>
  <si>
    <t>Karina Cuellar Durán Sherly  Figueroa Maturrano</t>
  </si>
  <si>
    <t xml:space="preserve"> Alex Quevedo Mar</t>
  </si>
  <si>
    <t>Rica Playa</t>
  </si>
  <si>
    <t>Casablanqueada</t>
  </si>
  <si>
    <t>chiclayo</t>
  </si>
  <si>
    <t>Aquino Moreno, Javier Eduardo</t>
  </si>
  <si>
    <t>Rodriguez Gonzalez Said, Kemyla</t>
  </si>
  <si>
    <t>Burgos Buendía, Marcela</t>
  </si>
  <si>
    <t>Briceño Noblecilla, Nayra</t>
  </si>
  <si>
    <t>Sandoval Zapata, Delia</t>
  </si>
  <si>
    <t>Peña Garcia, yoselin</t>
  </si>
  <si>
    <t>Saldo</t>
  </si>
  <si>
    <t>Ejecutado</t>
  </si>
  <si>
    <t>Seguimiento</t>
  </si>
  <si>
    <t>No ejecutado</t>
  </si>
  <si>
    <t xml:space="preserve">Barranca </t>
  </si>
  <si>
    <t xml:space="preserve">Demostenes Gonzales Galves	</t>
  </si>
  <si>
    <t xml:space="preserve">Rember Eduardo Terrones Gonzales	</t>
  </si>
  <si>
    <t xml:space="preserve">Pasajes </t>
  </si>
  <si>
    <t>Intervenciones focalizadas de aseguramiento en salud en ámbitos priorizados</t>
  </si>
  <si>
    <t>Desarrollar ferias itinerantes para promover el aseguramiento en salud en comunidades nativas amazonicas.</t>
  </si>
  <si>
    <t>02 COMISIONADOS</t>
  </si>
  <si>
    <t>01 COMISIONADO</t>
  </si>
  <si>
    <t>Monitoreo y asistencia técnica a órganos Desconcentrados de los ámbitos priorizados para el cumplimiento del plan de Intervención territorial.</t>
  </si>
  <si>
    <t>05 COMISIONADOS</t>
  </si>
  <si>
    <t>YURIMAGUAS</t>
  </si>
  <si>
    <t>BAGUA</t>
  </si>
  <si>
    <t>Desarrollar ferias itinerantes para promover el aseguramiento en salud en comunidades nativas altoandina.</t>
  </si>
  <si>
    <t>CAJAMARCA I</t>
  </si>
  <si>
    <t>CAJAMARCA II - CHOTA</t>
  </si>
  <si>
    <t>02 COMISIONADO</t>
  </si>
  <si>
    <t>APURIMAC II</t>
  </si>
  <si>
    <t>CAJAMARCA - JAEN</t>
  </si>
  <si>
    <t>PIURA I</t>
  </si>
  <si>
    <t>03 COMISIONADOS</t>
  </si>
  <si>
    <t>APURIMAC I</t>
  </si>
  <si>
    <t>CAJAMARCA III-CUTERVO</t>
  </si>
  <si>
    <t>PIURA II</t>
  </si>
  <si>
    <t>JULIACA</t>
  </si>
  <si>
    <t>APURIMAC CHANKA</t>
  </si>
  <si>
    <t>ANCASH - HUARI</t>
  </si>
  <si>
    <t>TACNA / MOQUEGUA</t>
  </si>
  <si>
    <t>Distrito de la florida</t>
  </si>
  <si>
    <t>CHRISTIAN CESPEDES ORTIZ/CAROLA MORALES</t>
  </si>
  <si>
    <t>LIGIA CABALLERO TAIPE/ROXANA GOMEZ LOZA</t>
  </si>
  <si>
    <t>ZENAIDA CURASMA CURO/JORGE APARCO ESCOBAR</t>
  </si>
  <si>
    <t>Zulma Anaya / Edwin Lezama</t>
  </si>
  <si>
    <t>Creazy Fernandez Salcedo</t>
  </si>
  <si>
    <t>Cristina Garcia</t>
  </si>
  <si>
    <t>Diego Ernau</t>
  </si>
  <si>
    <t>Rocio Chavez</t>
  </si>
  <si>
    <t>Anabella Felix</t>
  </si>
  <si>
    <t>TATIANA KAROL REATEGUI RAMIREZ</t>
  </si>
  <si>
    <t>Fanny Carmela Fernández Ríos</t>
  </si>
  <si>
    <t>Edwin Michel Silva Alarcón</t>
  </si>
  <si>
    <t>Ipress Ayabaca, Ipress Montero</t>
  </si>
  <si>
    <t xml:space="preserve">Cristhian Bautista Heredia </t>
  </si>
  <si>
    <t>Ipress Chipillico, Ipress Partidor, San Isidro, Malingas</t>
  </si>
  <si>
    <t>Cristhian Bautista Heredia</t>
  </si>
  <si>
    <t xml:space="preserve">Putumayo/C.S I-4 Bellavista </t>
  </si>
  <si>
    <t xml:space="preserve">Iquitos/CS I-3 Estrecho </t>
  </si>
  <si>
    <t>Loreto/C.S Villa Trompeteros</t>
  </si>
  <si>
    <t xml:space="preserve"> Betzy Chota</t>
  </si>
  <si>
    <t xml:space="preserve">Vanessa Fernandez </t>
  </si>
  <si>
    <t>YUNGUYO</t>
  </si>
  <si>
    <t xml:space="preserve"> - </t>
  </si>
  <si>
    <t>Rosali Zevallos Pimentel</t>
  </si>
  <si>
    <t>Maria Elena Saldarriaga Ancajima</t>
  </si>
  <si>
    <t>cajamarca</t>
  </si>
  <si>
    <t>Hospital Santa Maria Nieva, C.S Nieva, C.S. Comunitario Nieva, Centro de Salud Imaza, Centro de Salud Chiriaco,  Copallin, La Primavera, El Milagro</t>
  </si>
  <si>
    <t>M.C. YAJAIRA MIRANDA CABANILLAS</t>
  </si>
  <si>
    <t>Trujillo</t>
  </si>
  <si>
    <t xml:space="preserve">WALTER VARGAS </t>
  </si>
  <si>
    <t>CS Chivay</t>
  </si>
  <si>
    <t>Majes</t>
  </si>
  <si>
    <t>Islay</t>
  </si>
  <si>
    <t>Aplao</t>
  </si>
  <si>
    <t>768: REGION AREQUIPA    -HOSPITAL CAMANA</t>
  </si>
  <si>
    <t xml:space="preserve">1222 AREQUIPA RED PERIFERICA AREQUIPA CAYLLOMA- CLAS CALLALLY Y CLAS CHIGUATA ENERO -DICIEMBRE 2018, 2019,2020,2021,2022, 2023 y 2024 </t>
  </si>
  <si>
    <t>1222 AREQUIPA RED PERIFERICA AREQUIPA CAYLLOMA- CLAS SAN ISIDRO Y CLAS CAYLLOMA ALTA ENERO -DICIEMBRE 2021, 2022, 2023 Y 2024</t>
  </si>
  <si>
    <t>769 REGION AREQUIPA:  HOSPITAL APLAO</t>
  </si>
  <si>
    <t>768: REGION AREQUIPA - SALUD CAMANÁ- CLAS SAN JOSÉ Y CLAS IQUIPE</t>
  </si>
  <si>
    <t>765- REGION AREQUIPA: SALUD AREQUIPA - RED ISLAY</t>
  </si>
  <si>
    <t xml:space="preserve">Hospital Camana, </t>
  </si>
  <si>
    <t xml:space="preserve">Hospital Aplao,  </t>
  </si>
  <si>
    <t>Hospital Camana,  C.S.  San José</t>
  </si>
  <si>
    <t>Hospital Aplao,  C.S. Huytiaypilla</t>
  </si>
  <si>
    <t>Hospital Camana,   C.S. Juan pablo Vizcardo y Guzman</t>
  </si>
  <si>
    <t xml:space="preserve">Hospital Aplao, </t>
  </si>
  <si>
    <t xml:space="preserve">Hospital Camana. </t>
  </si>
  <si>
    <t>Hospital Aplao</t>
  </si>
  <si>
    <t xml:space="preserve">Hospital Camana, CS La Pampa </t>
  </si>
  <si>
    <t>Hospital Aplao,  C.S. Corire</t>
  </si>
  <si>
    <t>C.S. CERRO COLORADO</t>
  </si>
  <si>
    <t>C.S. TIABAYA</t>
  </si>
  <si>
    <t>C.S. INDEPENDENCIA</t>
  </si>
  <si>
    <t>C.S. 13 DE ENERO</t>
  </si>
  <si>
    <t>C.S. MIGUEL GRAU MODULO A</t>
  </si>
  <si>
    <t>P.S. RAFAEL BELAUNDE</t>
  </si>
  <si>
    <t>C.S. Ciudad Municipal</t>
  </si>
  <si>
    <t>C.S. CONGATA</t>
  </si>
  <si>
    <t>P.S. NAZARENO</t>
  </si>
  <si>
    <t>CENTRO DE SALUD CHARACATO</t>
  </si>
  <si>
    <t xml:space="preserve">P.S. LEOPOLDO RONDON </t>
  </si>
  <si>
    <t>Ana Elena Salas Achircana/Rosalia Cucho Fernandez</t>
  </si>
  <si>
    <t>Mauricio Valdeiglesias Hernani/Alicia Zavala G</t>
  </si>
  <si>
    <t>Mauricio Renato Valdeiglesias Hernani</t>
  </si>
  <si>
    <t>Carlos Reyes Bustamante</t>
  </si>
  <si>
    <t>H. Muñoz / M. Huanca</t>
  </si>
  <si>
    <t xml:space="preserve">Enrique Rivera Robladillo </t>
  </si>
  <si>
    <t>Hermelinda Muñoz Meza /Meri Huanca Caballero</t>
  </si>
  <si>
    <t>Zonia Geovana Davila Manihuari/Enrique Rivera Robladillo</t>
  </si>
  <si>
    <t>Hermelinda Muñoz Meza</t>
  </si>
  <si>
    <t>MERI HUANCA CABALLERO</t>
  </si>
  <si>
    <t>Zonia Geovana Davila Manihuari</t>
  </si>
  <si>
    <t xml:space="preserve"> MERI HUANCA CABALLERO</t>
  </si>
  <si>
    <t>UE 823 - DIRESA (SATIPO)</t>
  </si>
  <si>
    <t>Ituata
(Tambo Cayatocco)</t>
  </si>
  <si>
    <t>Tirapata
(Tambo Ollanta)</t>
  </si>
  <si>
    <t>Mary Gloria Puruguaya Caceres
Caleb Josue Cahuapaza Zapana</t>
  </si>
  <si>
    <t>ejecutado</t>
  </si>
  <si>
    <t>GMR/UDR - DIRESA Lambayeque</t>
  </si>
  <si>
    <t>Miguel Angel Gutierrez Reyes</t>
  </si>
  <si>
    <t>Javier Santisteban Romero</t>
  </si>
  <si>
    <t>Luis Domingo Claros Cuadrado</t>
  </si>
  <si>
    <t>Luis Claros Cuadrado</t>
  </si>
  <si>
    <t>04.05.04</t>
  </si>
  <si>
    <t>Unidad Funcional de Tesoreria</t>
  </si>
  <si>
    <t>GMR SUR, UDR AREQUIPA</t>
  </si>
  <si>
    <t xml:space="preserve">UDR PIURA I y UDR TUMBES </t>
  </si>
  <si>
    <t>UDR SAN MARTIN Y UDR YURIMAGUAS</t>
  </si>
  <si>
    <t>UDR MOQUEGUA Y UDR TACNA</t>
  </si>
  <si>
    <t>GMR ORIENTE Y UDR LORETO</t>
  </si>
  <si>
    <t>GMR SUR MEDIO Y UDR AYACUCHO</t>
  </si>
  <si>
    <t>UDR SANTA Y UDR ANCASH</t>
  </si>
  <si>
    <t xml:space="preserve">Personal de UF Tesoreria </t>
  </si>
  <si>
    <t>HOSPITAL DE CHULUCANAS</t>
  </si>
  <si>
    <t>I-4 BERNAL</t>
  </si>
  <si>
    <t>I-4 CANCHAQUE</t>
  </si>
  <si>
    <t>I-4 EL FAIQUE</t>
  </si>
  <si>
    <t>Cusco /La Convencion</t>
  </si>
  <si>
    <t>Ancash / Huaraz</t>
  </si>
  <si>
    <t>Juan Palma Meneces</t>
  </si>
  <si>
    <t>Roberto Carlos Albarracin Celis</t>
  </si>
  <si>
    <t>Evaluar la gratuidad de la atención al asegurado</t>
  </si>
  <si>
    <t>Hospital de Yunguyo</t>
  </si>
  <si>
    <t>Ccotos</t>
  </si>
  <si>
    <t>Mañazo</t>
  </si>
  <si>
    <t>Ilave</t>
  </si>
  <si>
    <t>Ricardo Delgado León</t>
  </si>
  <si>
    <t>7 Horas</t>
  </si>
  <si>
    <t>HOSPITAL EGG - OXAPAMPA  , HOSPITAL R.E.P- VILLA RICA</t>
  </si>
  <si>
    <t>Supervisión Hospital Román Egoavil Pando de Villa Rica</t>
  </si>
  <si>
    <t>IQUITOS</t>
  </si>
  <si>
    <t>WALTER VARGAS ROJAS</t>
  </si>
  <si>
    <t>FERNANDO HURTADO YGREDA</t>
  </si>
  <si>
    <t>3d 10 h</t>
  </si>
  <si>
    <t>GMR ORIENTE, UDR LORETO y UDR YURIMAGUAS</t>
  </si>
  <si>
    <t>MC Edinson Aquino Lopez</t>
  </si>
  <si>
    <t>Verificación y conciliación de los depósitos no identificados</t>
  </si>
  <si>
    <t xml:space="preserve">Controles inopinados"Supervisión y Orientación sobre la Gestión de Devoluciones de Viáticos y Abonos, en las GMR y UDRs No Identificados en la Cuenta RDR" sobre el uso de fondos  públicos en las GMR y UDRs </t>
  </si>
  <si>
    <t>EJECUTADO</t>
  </si>
  <si>
    <t xml:space="preserve">C.S El Virrey  - C.S Insculas </t>
  </si>
  <si>
    <t>AO.M1.05.03 (h)</t>
  </si>
  <si>
    <t>Fortalecimiento del equipo supervisor a nivel nacional</t>
  </si>
  <si>
    <t>ALBAN ROBLES ALBERTO DIONISIO</t>
  </si>
  <si>
    <t>MONTUFAR MERCADO, HURLEEY</t>
  </si>
  <si>
    <t>ZANABRIA AYCHO MONICA KRISTEL</t>
  </si>
  <si>
    <t xml:space="preserve">EJECUTADO </t>
  </si>
  <si>
    <t>NO EJECUTADO</t>
  </si>
  <si>
    <t>Chincheros</t>
  </si>
  <si>
    <t>Direccion</t>
  </si>
  <si>
    <t>SERV. AL ASEGURADO</t>
  </si>
  <si>
    <t>SUP. MÉDICO</t>
  </si>
  <si>
    <t>SUP. FINANCIERO</t>
  </si>
  <si>
    <t>AO.S1.02.04 (c)</t>
  </si>
  <si>
    <t>PINTO LAURA YURI LADISLAO</t>
  </si>
  <si>
    <t>CORDERO LAOS NADIA PAOLA</t>
  </si>
  <si>
    <t xml:space="preserve">Cristina Burgos /
Clarisa Villalobos </t>
  </si>
  <si>
    <t>Centro de salud Cumba</t>
  </si>
  <si>
    <t xml:space="preserve">DIRESA- CHACHAPOYAS </t>
  </si>
  <si>
    <t>Aramango, El Porvenir de Aramango, El Muyo, Chonza Alta, Centro de Salud La Peca, Centro de Salud El Parco,Arrayan.</t>
  </si>
  <si>
    <t>Lic. Casimiro Eulogio Carlos Ramos</t>
  </si>
  <si>
    <t>Distrito de Magdalena y Levanto</t>
  </si>
  <si>
    <t>GUTIERREZ ZARAVIA YADIRA LIZ</t>
  </si>
  <si>
    <t>MARTÍNEZ SARAVIA JAZMINA MILENKA</t>
  </si>
  <si>
    <t>SEVILLA OLAECHEA RONALD SEGISMUNDO</t>
  </si>
  <si>
    <t>TORRES ESTEBAN NATALY ROCIO</t>
  </si>
  <si>
    <t>LAURA ZÁRATE JESSICA ROSSANA</t>
  </si>
  <si>
    <t xml:space="preserve">PAREDES GADEA GRETTE DANESY </t>
  </si>
  <si>
    <t xml:space="preserve">CASTILLO PERALTA MARYURIT ELIZABETH </t>
  </si>
  <si>
    <t>JULCAMORO ACEVEDO WILLIAM ANDERSON</t>
  </si>
  <si>
    <t xml:space="preserve">AYAY GONZÁLEZ LUIS ALBERTO </t>
  </si>
  <si>
    <t>PUESCAS SANCHEZ PABLO RONALD</t>
  </si>
  <si>
    <t>BURGOS BUENDIA MARCELA DEL CARMEN</t>
  </si>
  <si>
    <t>OTERO MORE JOHN DAVID</t>
  </si>
  <si>
    <t>SAUCEDA TUME JOSE FRANK</t>
  </si>
  <si>
    <t>MARCOS BOCANEGRA VANESSA EDITH</t>
  </si>
  <si>
    <t>ALVARADO DIAZ MELISSA BETZABE</t>
  </si>
  <si>
    <t>DIAZ DELGADO ELIZABETH</t>
  </si>
  <si>
    <t>REATEGUI CERRON, Carlos Christian</t>
  </si>
  <si>
    <t>IDROGO TUESTA SIRIA AUGUSTA</t>
  </si>
  <si>
    <t>RUIZ HERRERA PEDRO HERBET</t>
  </si>
  <si>
    <t>RODRIGUEZ FLORES LIMBER</t>
  </si>
  <si>
    <t xml:space="preserve">JUAREZ MAMANI  EDDY ALONSO </t>
  </si>
  <si>
    <t>BARREDA MEDINA REGINA MARIA</t>
  </si>
  <si>
    <t>VALDIVIA PONCE LIZHETT YOHANNA</t>
  </si>
  <si>
    <t xml:space="preserve">VILCA ADRIAZOLA ALFREDO CLAUDIO </t>
  </si>
  <si>
    <t>CRISTOBAL FLORES LIZBETH YOVANNA</t>
  </si>
  <si>
    <t>ISIDRO MAMANI JESSICA NIEVES</t>
  </si>
  <si>
    <t>PAUCAR HOLGADO JUAN CARLOS</t>
  </si>
  <si>
    <t>CARRASCO TEJADA ADELA LOURDES</t>
  </si>
  <si>
    <t>COLLAVINO CORNEJO JUAN CARLOS</t>
  </si>
  <si>
    <t>RIVEROS RIVEROS, SANDRA MARIA</t>
  </si>
  <si>
    <t>DELGADO LEÓN RICARDO CESAR JOAO</t>
  </si>
  <si>
    <t>VEGA MANSILLA LOURDES GUADALUPE</t>
  </si>
  <si>
    <t>MARK PONCIANO LLAMOCCA ANYOSA</t>
  </si>
  <si>
    <t>PLASENCIA CAMPOS JUAN ANDRES</t>
  </si>
  <si>
    <t xml:space="preserve">ROJAS CHAUCA YANINA JESUS </t>
  </si>
  <si>
    <t xml:space="preserve">PAUCAR CASTILLO VERONICA HILDA </t>
  </si>
  <si>
    <t>BREDIÑANA CARRASCO WALTER</t>
  </si>
  <si>
    <t>KENT RIOS RAMIEZ</t>
  </si>
  <si>
    <t>Red Camaná - Caraveli</t>
  </si>
  <si>
    <t>Juan Carlos Collavino</t>
  </si>
  <si>
    <t>Maria Eugenia Rebatta</t>
  </si>
  <si>
    <t xml:space="preserve">Hospital de Juanjui </t>
  </si>
  <si>
    <t>Hospital Bellavista</t>
  </si>
  <si>
    <t>Hospital Rioja</t>
  </si>
  <si>
    <t>Yosuny Tarrillo Espil</t>
  </si>
  <si>
    <t xml:space="preserve">PP.DD.  UCHIZA y PP.DD. SANTA LUCÍA </t>
  </si>
  <si>
    <t>PP.DD. HUALLAGA y PP.DD. SACANCHE</t>
  </si>
  <si>
    <t>PP.DD. HUICUNGO y PP.DD. HOSPITAL JUANJUI</t>
  </si>
  <si>
    <t>Efren Cardozo Melendez</t>
  </si>
  <si>
    <t>CHOTA</t>
  </si>
  <si>
    <t>Id_Mes</t>
  </si>
  <si>
    <t>IPRESS El Arenal y Amotape</t>
  </si>
  <si>
    <t xml:space="preserve">
IPRESS Sinchi Roca, La Peñita, Ocoto Alto, Malingitas y las Mónicas</t>
  </si>
  <si>
    <t xml:space="preserve">
Hospital de Paita</t>
  </si>
  <si>
    <t>Abel Edgardo Monteza Garcia</t>
  </si>
  <si>
    <t>Cristhian Paul Céspedes Ortiz</t>
  </si>
  <si>
    <t>EESS PUEBLO NUEVO  DE COLAN Y ARENAL - PAITA</t>
  </si>
  <si>
    <t>EESS YACILA Y JUAN VALER SANDOVAL - PAITA</t>
  </si>
  <si>
    <t>Chiclayo Lambayeque</t>
  </si>
  <si>
    <t>GMR Norte - Chiclayo</t>
  </si>
  <si>
    <t>Romulo Torres Campos</t>
  </si>
  <si>
    <t>IPRESS II NIVEL EGG, REP Y I NIVEL HUANCABAMBA/ OXAPAMPA ; C S CHONTABAMNA/OXAPAMPA</t>
  </si>
  <si>
    <t>Asistente Informático</t>
  </si>
  <si>
    <t>Pino Rodriguez Denisse Hilda</t>
  </si>
  <si>
    <t>GMR NORTE - CHICLAYO</t>
  </si>
  <si>
    <t>Aguas verdes</t>
  </si>
  <si>
    <t>Cajamarca - Chota</t>
  </si>
  <si>
    <t>Lambayeque Chiclayo</t>
  </si>
  <si>
    <t>Hilda Chan del Aguila</t>
  </si>
  <si>
    <t>Estefany Sotomayor Azaña</t>
  </si>
  <si>
    <t>Hospital Santa Maria Nieva, C.S Nieva, IPRESS URAKUSA, IPRESS MESONES MURO.</t>
  </si>
  <si>
    <t xml:space="preserve">IPRESS El Muyo,IPRESS el Ron, IPRESS Ñuña Jalca, IPRESS Jamalca, IPRESS Collicate   Hospital Santiago Apóstol de Utcubamba, </t>
  </si>
  <si>
    <t>Jersons Exfransher Requejo Navarro</t>
  </si>
  <si>
    <t>Alicia Zavala Gonzales</t>
  </si>
  <si>
    <t xml:space="preserve">Islay </t>
  </si>
  <si>
    <t>Rosalia Cucho Fernandez</t>
  </si>
  <si>
    <t xml:space="preserve">AQUINO MORENO JAVIER </t>
  </si>
  <si>
    <t>OTERO MORE DAVID</t>
  </si>
  <si>
    <t>Guadalupe (Hosiptal Tomás Lafora)</t>
  </si>
  <si>
    <t xml:space="preserve">Fernandez Nelly </t>
  </si>
  <si>
    <t>Huarcaya Soto Enrique</t>
  </si>
  <si>
    <t xml:space="preserve">Audiencia </t>
  </si>
  <si>
    <t>LAMBAYEQUE/CHICLAYO</t>
  </si>
  <si>
    <t xml:space="preserve">VARIOS </t>
  </si>
  <si>
    <t xml:space="preserve"> Mayo </t>
  </si>
  <si>
    <t>CAJAMARCA II-CHOTA</t>
  </si>
  <si>
    <t>1 COMISIONADO</t>
  </si>
  <si>
    <t>2 COMISIONADOS</t>
  </si>
  <si>
    <t xml:space="preserve">Hospital Lamas, Hospital Tarapoto , Hospital Banda de Shilcayo  y C.S. Morales </t>
  </si>
  <si>
    <t>Ejecutar Plan de Gobierno Digital</t>
  </si>
  <si>
    <t>Brindar Asistencia Técnica en Tecnologías de la Información</t>
  </si>
  <si>
    <t>Brindar Asistencia Técnica en Tecnología de la Información</t>
  </si>
  <si>
    <t>GMR - UDR Ayacucho</t>
  </si>
  <si>
    <t>Ulises Juan Manuel Ahumada Espejo</t>
  </si>
  <si>
    <t>Dagoberto Cordova Portero</t>
  </si>
  <si>
    <t>HOSPITAL ALFREDO CALLO RODRIGUEZ // C.S. TECHO OBRERO</t>
  </si>
  <si>
    <t>HOSPITAL SANTO TOMAS/ CS LLIQUE</t>
  </si>
  <si>
    <t>GMRN - Chiclayo</t>
  </si>
  <si>
    <t>Director ( e )</t>
  </si>
  <si>
    <t>RUIZ HERRERA PEDRO HERBERT</t>
  </si>
  <si>
    <t>SEVILLA OLAECHEA RONALD SEGISMUNDO (CENTRO)</t>
  </si>
  <si>
    <t>Director (e )</t>
  </si>
  <si>
    <t>C.S. SANTA EULALIA (HUAROCHIRÍ)</t>
  </si>
  <si>
    <t>Rosa Casas Sulca</t>
  </si>
  <si>
    <t>Martih Guevara Idrogo</t>
  </si>
  <si>
    <t>CS AMÉRICA</t>
  </si>
  <si>
    <t>Siria Idrogo Tuesta</t>
  </si>
  <si>
    <t>Invitación a Participar en el Acto Protocolar de la Reunión Técnica proyecto CONECT@SIS en las Macro Región Norte</t>
  </si>
  <si>
    <t>LUIS ALBERTO DIAZ BRAVO</t>
  </si>
  <si>
    <t>2d. 10h</t>
  </si>
  <si>
    <t>Ernesto Caballero /Clarisa Villalobos</t>
  </si>
  <si>
    <t xml:space="preserve">Zulma Anaya / Edwin Lezama </t>
  </si>
  <si>
    <t>Angelica Ortega</t>
  </si>
  <si>
    <t>Ayacucho</t>
  </si>
  <si>
    <t>Estefany Sotomayor</t>
  </si>
  <si>
    <t>Ipress Las Lomas</t>
  </si>
  <si>
    <t>AGUAYTIA</t>
  </si>
  <si>
    <t>Dos de Mayo</t>
  </si>
  <si>
    <t>GMR Norte/ UDR Lambayeque</t>
  </si>
  <si>
    <t>Jorge Ramírez Castillo / Erik Antunez Maceda</t>
  </si>
  <si>
    <t>CENTRO DE SALUD YANAMA</t>
  </si>
  <si>
    <t>MAIBÍ CAIRA MARILUZ</t>
  </si>
  <si>
    <t>Distritos de Cuispes y Shipasbamba</t>
  </si>
  <si>
    <t xml:space="preserve">GMR NORTE, UDR LAMBAYEQUE </t>
  </si>
  <si>
    <t>PEPE DAVID VILLANUEVA POZO</t>
  </si>
  <si>
    <t xml:space="preserve">MERLY JULISSA VASQUEZ VILCHEZ </t>
  </si>
  <si>
    <t>IPRESS Pedregal y la Peñita</t>
  </si>
  <si>
    <t>Angel Gabriel Montalvan Puga</t>
  </si>
  <si>
    <t>1 d 3 horas</t>
  </si>
  <si>
    <t>1 d 21 horas</t>
  </si>
  <si>
    <t>se incorpora de actividades, con presupuesto de actividades eliminadas (P=580)</t>
  </si>
  <si>
    <t>SANDOVAL ZAPATA, PILAR</t>
  </si>
  <si>
    <t>UDR TUMBES, UDR PIURA I</t>
  </si>
  <si>
    <t>UDR ANCASH</t>
  </si>
  <si>
    <t>UDR HUANUCO</t>
  </si>
  <si>
    <t>UDR HUANCAVELICA</t>
  </si>
  <si>
    <t>2</t>
  </si>
  <si>
    <t>1.5</t>
  </si>
  <si>
    <t>0.00</t>
  </si>
  <si>
    <t xml:space="preserve">AO.S3.01.02 </t>
  </si>
  <si>
    <t xml:space="preserve"> Elaboración, Laboración, Aprobación y Ejecución del Plan Anual de Trabajo Archivístico</t>
  </si>
  <si>
    <t>AO.S3.01.02 (i)</t>
  </si>
  <si>
    <t>Visita a Archivos Periféricos</t>
  </si>
  <si>
    <t>Pucallpa</t>
  </si>
  <si>
    <t>Sarita Calixtro</t>
  </si>
  <si>
    <t xml:space="preserve">AO.E2.01.02 (a) </t>
  </si>
  <si>
    <t>GMR NORTE (LAMBAYEQUE)</t>
  </si>
  <si>
    <t>Director UDR Cajamarca I</t>
  </si>
  <si>
    <t>Profesional de Supervisión Financiera</t>
  </si>
  <si>
    <t>Sub Gerente / Director (e ) UDR Cajamarca II Chota</t>
  </si>
  <si>
    <t>Directora UDR Cajamarca III Cutervo</t>
  </si>
  <si>
    <t>Técnico Informático Cutervo</t>
  </si>
  <si>
    <t>Director UDR Jaén</t>
  </si>
  <si>
    <t>Asistente informático Jaén</t>
  </si>
  <si>
    <t>Supervisor Financiero / Director (e ) UDR La Libertad</t>
  </si>
  <si>
    <t>SubGerente La Libertad</t>
  </si>
  <si>
    <t>Profesional de Supervisión Financiera UDR Piura I</t>
  </si>
  <si>
    <t>Profesional Informático Piura I</t>
  </si>
  <si>
    <t>Sub Gerente UDR Piura II</t>
  </si>
  <si>
    <t>Técnico Informático Piura II</t>
  </si>
  <si>
    <t>Director UDR Tumbes</t>
  </si>
  <si>
    <t>Supervisor Financiero Tumbes</t>
  </si>
  <si>
    <t>MARIA MATILDE KANH SEGURA</t>
  </si>
  <si>
    <t>SABINO NOA GONZALES</t>
  </si>
  <si>
    <t>Profesional de Planeamiento</t>
  </si>
  <si>
    <t>Director General de la GA</t>
  </si>
  <si>
    <t>Coordinador GA</t>
  </si>
  <si>
    <t>Profesional GNF</t>
  </si>
  <si>
    <t>Gerente GREP</t>
  </si>
  <si>
    <t>UDR PUNO</t>
  </si>
  <si>
    <t>UDR HUANCAYO</t>
  </si>
  <si>
    <t>LIMA- CHICLAYO- JAEN-CUTERVO- CHOTA - CHICLAYO- LIMA</t>
  </si>
  <si>
    <t>Hospital Maria Auxiliadora/ C.S. Longar</t>
  </si>
  <si>
    <t>Distrito de Mariscal Benavides</t>
  </si>
  <si>
    <t>Huamachuco (Hosiptal Leoncio Prado)- UE Sanchez Carrión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</si>
</sst>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 * #,##0.00_ ;_ * \-#,##0.00_ ;_ * &quot;-&quot;??_ ;_ @_ "/>
    <numFmt numFmtId="165" formatCode="&quot;S/&quot;\ #,##0.00"/>
    <numFmt numFmtId="166" formatCode="_-* #,##0_-;\-* #,##0_-;_-* &quot;-&quot;??_-;_-@_-"/>
    <numFmt numFmtId="167" formatCode="_-* #,##0.00\ _€_-;\-* #,##0.00\ _€_-;_-* &quot;-&quot;??\ _€_-;_-@_-"/>
    <numFmt numFmtId="168" formatCode="_ * #,##0_ ;_ * \-#,##0_ ;_ * &quot;-&quot;??_ ;_ @_ "/>
    <numFmt numFmtId="169" formatCode="#,##0.0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Display"/>
      <family val="2"/>
      <scheme val="major"/>
    </font>
    <font>
      <sz val="9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1"/>
      <name val="Aptos Display"/>
      <family val="2"/>
      <scheme val="maj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indexed="63"/>
      <name val="Aptos Narrow"/>
      <family val="2"/>
      <scheme val="minor"/>
    </font>
    <font>
      <sz val="11"/>
      <color rgb="FF000000"/>
      <name val="Aptos Display"/>
      <family val="2"/>
      <scheme val="maj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</font>
    <font>
      <sz val="10"/>
      <color theme="1"/>
      <name val="Aptos Narrow"/>
      <family val="2"/>
    </font>
    <font>
      <sz val="10"/>
      <color rgb="FF000000"/>
      <name val="Aptos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Aptos Narrow"/>
      <family val="2"/>
      <scheme val="minor"/>
    </font>
    <font>
      <sz val="11"/>
      <color theme="1"/>
      <name val="Calibri"/>
      <family val="2"/>
    </font>
    <font>
      <sz val="9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9"/>
      <name val="Aptos Narrow"/>
      <family val="2"/>
      <scheme val="minor"/>
    </font>
    <font>
      <sz val="7"/>
      <color theme="1"/>
      <name val="Aptos Narrow"/>
      <family val="2"/>
    </font>
    <font>
      <sz val="8"/>
      <color rgb="FF000000"/>
      <name val="Aptos Narrow"/>
      <family val="2"/>
    </font>
    <font>
      <sz val="8"/>
      <color theme="1"/>
      <name val="Aptos Narrow"/>
      <family val="2"/>
    </font>
    <font>
      <sz val="9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3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0" fillId="0" borderId="0" xfId="0" pivotButton="1"/>
    <xf numFmtId="43" fontId="0" fillId="0" borderId="0" xfId="1" applyFont="1"/>
    <xf numFmtId="43" fontId="7" fillId="0" borderId="1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9" fillId="7" borderId="1" xfId="0" applyFont="1" applyFill="1" applyBorder="1"/>
    <xf numFmtId="0" fontId="5" fillId="0" borderId="0" xfId="0" applyFont="1" applyAlignment="1">
      <alignment horizontal="center" vertical="center"/>
    </xf>
    <xf numFmtId="43" fontId="12" fillId="8" borderId="5" xfId="1" applyFont="1" applyFill="1" applyBorder="1"/>
    <xf numFmtId="43" fontId="0" fillId="0" borderId="0" xfId="0" applyNumberFormat="1"/>
    <xf numFmtId="0" fontId="13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43" fontId="13" fillId="0" borderId="4" xfId="1" applyFont="1" applyFill="1" applyBorder="1" applyAlignment="1">
      <alignment vertical="center"/>
    </xf>
    <xf numFmtId="43" fontId="14" fillId="0" borderId="4" xfId="1" applyFont="1" applyFill="1" applyBorder="1" applyAlignment="1">
      <alignment horizontal="center" vertical="center"/>
    </xf>
    <xf numFmtId="166" fontId="14" fillId="0" borderId="4" xfId="1" applyNumberFormat="1" applyFont="1" applyFill="1" applyBorder="1" applyAlignment="1">
      <alignment horizontal="center" vertical="center"/>
    </xf>
    <xf numFmtId="0" fontId="16" fillId="0" borderId="1" xfId="0" applyFont="1" applyBorder="1"/>
    <xf numFmtId="43" fontId="14" fillId="0" borderId="4" xfId="1" applyFont="1" applyFill="1" applyBorder="1" applyAlignment="1">
      <alignment horizontal="left" vertical="center"/>
    </xf>
    <xf numFmtId="0" fontId="12" fillId="0" borderId="0" xfId="0" applyFont="1"/>
    <xf numFmtId="43" fontId="14" fillId="0" borderId="4" xfId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17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8" fillId="6" borderId="7" xfId="0" applyFont="1" applyFill="1" applyBorder="1" applyAlignment="1">
      <alignment horizontal="left" vertical="center"/>
    </xf>
    <xf numFmtId="0" fontId="7" fillId="6" borderId="7" xfId="0" quotePrefix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18" fillId="6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right"/>
    </xf>
    <xf numFmtId="43" fontId="7" fillId="4" borderId="7" xfId="1" applyFont="1" applyFill="1" applyBorder="1" applyAlignment="1">
      <alignment horizontal="center" vertical="center"/>
    </xf>
    <xf numFmtId="166" fontId="7" fillId="4" borderId="7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right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vertical="center"/>
    </xf>
    <xf numFmtId="0" fontId="5" fillId="6" borderId="7" xfId="0" applyFont="1" applyFill="1" applyBorder="1" applyAlignment="1">
      <alignment vertical="top"/>
    </xf>
    <xf numFmtId="0" fontId="18" fillId="4" borderId="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/>
    </xf>
    <xf numFmtId="0" fontId="18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43" fontId="7" fillId="0" borderId="7" xfId="1" applyFont="1" applyFill="1" applyBorder="1" applyAlignment="1">
      <alignment horizontal="center" vertical="center"/>
    </xf>
    <xf numFmtId="166" fontId="7" fillId="0" borderId="7" xfId="1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3" fillId="4" borderId="4" xfId="0" applyFont="1" applyFill="1" applyBorder="1" applyAlignment="1">
      <alignment horizontal="left" vertical="center"/>
    </xf>
    <xf numFmtId="0" fontId="0" fillId="4" borderId="0" xfId="0" applyFill="1"/>
    <xf numFmtId="43" fontId="14" fillId="0" borderId="4" xfId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43" fontId="14" fillId="4" borderId="4" xfId="1" applyFont="1" applyFill="1" applyBorder="1" applyAlignment="1">
      <alignment horizontal="center" vertical="center"/>
    </xf>
    <xf numFmtId="43" fontId="14" fillId="5" borderId="4" xfId="1" applyFont="1" applyFill="1" applyBorder="1" applyAlignment="1">
      <alignment horizontal="center" vertical="center"/>
    </xf>
    <xf numFmtId="43" fontId="14" fillId="7" borderId="4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/>
    </xf>
    <xf numFmtId="0" fontId="13" fillId="0" borderId="4" xfId="2" applyFont="1" applyBorder="1" applyAlignment="1">
      <alignment horizontal="left" vertical="center"/>
    </xf>
    <xf numFmtId="0" fontId="13" fillId="0" borderId="4" xfId="2" applyFont="1" applyBorder="1" applyAlignment="1">
      <alignment horizontal="left"/>
    </xf>
    <xf numFmtId="0" fontId="13" fillId="7" borderId="4" xfId="0" applyFont="1" applyFill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" xfId="0" quotePrefix="1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right" vertical="center"/>
    </xf>
    <xf numFmtId="4" fontId="14" fillId="0" borderId="4" xfId="1" applyNumberFormat="1" applyFont="1" applyFill="1" applyBorder="1" applyAlignment="1">
      <alignment horizontal="right" vertical="center"/>
    </xf>
    <xf numFmtId="169" fontId="7" fillId="0" borderId="4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vertical="center"/>
    </xf>
    <xf numFmtId="43" fontId="7" fillId="0" borderId="4" xfId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43" fontId="7" fillId="0" borderId="4" xfId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43" fontId="22" fillId="0" borderId="4" xfId="1" applyFont="1" applyFill="1" applyBorder="1" applyAlignment="1">
      <alignment horizontal="center" vertical="center"/>
    </xf>
    <xf numFmtId="169" fontId="13" fillId="0" borderId="4" xfId="0" applyNumberFormat="1" applyFont="1" applyBorder="1" applyAlignment="1">
      <alignment horizontal="right"/>
    </xf>
    <xf numFmtId="169" fontId="15" fillId="0" borderId="4" xfId="0" applyNumberFormat="1" applyFont="1" applyBorder="1" applyAlignment="1">
      <alignment horizontal="right"/>
    </xf>
    <xf numFmtId="169" fontId="13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readingOrder="1"/>
    </xf>
    <xf numFmtId="0" fontId="18" fillId="0" borderId="4" xfId="0" quotePrefix="1" applyFont="1" applyBorder="1" applyAlignment="1">
      <alignment horizontal="justify" vertical="center"/>
    </xf>
    <xf numFmtId="1" fontId="18" fillId="0" borderId="4" xfId="3" applyNumberFormat="1" applyFont="1" applyFill="1" applyBorder="1" applyAlignment="1">
      <alignment vertical="center"/>
    </xf>
    <xf numFmtId="4" fontId="18" fillId="0" borderId="4" xfId="4" applyNumberFormat="1" applyFont="1" applyFill="1" applyBorder="1" applyAlignment="1">
      <alignment horizontal="center" vertical="center"/>
    </xf>
    <xf numFmtId="168" fontId="18" fillId="0" borderId="4" xfId="3" applyNumberFormat="1" applyFont="1" applyFill="1" applyBorder="1" applyAlignment="1">
      <alignment vertical="center"/>
    </xf>
    <xf numFmtId="4" fontId="18" fillId="0" borderId="4" xfId="4" applyNumberFormat="1" applyFont="1" applyFill="1" applyBorder="1" applyAlignment="1">
      <alignment vertical="center"/>
    </xf>
    <xf numFmtId="0" fontId="18" fillId="4" borderId="4" xfId="0" applyFont="1" applyFill="1" applyBorder="1" applyAlignment="1">
      <alignment horizontal="center" vertical="center"/>
    </xf>
    <xf numFmtId="0" fontId="18" fillId="0" borderId="4" xfId="0" applyFont="1" applyBorder="1"/>
    <xf numFmtId="43" fontId="7" fillId="0" borderId="4" xfId="1" applyFont="1" applyFill="1" applyBorder="1" applyAlignment="1"/>
    <xf numFmtId="0" fontId="13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/>
    </xf>
    <xf numFmtId="43" fontId="21" fillId="0" borderId="7" xfId="1" applyFont="1" applyFill="1" applyBorder="1" applyAlignment="1">
      <alignment horizontal="center" vertical="center"/>
    </xf>
    <xf numFmtId="43" fontId="21" fillId="0" borderId="7" xfId="1" applyFont="1" applyBorder="1" applyAlignment="1">
      <alignment horizontal="center" vertical="center"/>
    </xf>
    <xf numFmtId="1" fontId="7" fillId="4" borderId="7" xfId="1" applyNumberFormat="1" applyFont="1" applyFill="1" applyBorder="1" applyAlignment="1">
      <alignment horizontal="center" vertical="center"/>
    </xf>
    <xf numFmtId="0" fontId="0" fillId="0" borderId="8" xfId="0" applyBorder="1"/>
    <xf numFmtId="43" fontId="7" fillId="0" borderId="4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/>
    </xf>
    <xf numFmtId="169" fontId="15" fillId="0" borderId="4" xfId="0" applyNumberFormat="1" applyFont="1" applyBorder="1" applyAlignment="1">
      <alignment horizontal="right" vertical="center"/>
    </xf>
    <xf numFmtId="43" fontId="22" fillId="0" borderId="4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43" fontId="7" fillId="0" borderId="4" xfId="0" applyNumberFormat="1" applyFont="1" applyBorder="1"/>
    <xf numFmtId="0" fontId="19" fillId="0" borderId="4" xfId="0" applyFont="1" applyBorder="1" applyAlignment="1">
      <alignment horizontal="center" vertical="center"/>
    </xf>
    <xf numFmtId="4" fontId="18" fillId="0" borderId="4" xfId="5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7" fillId="4" borderId="4" xfId="0" applyFont="1" applyFill="1" applyBorder="1"/>
    <xf numFmtId="0" fontId="18" fillId="0" borderId="4" xfId="2" applyFont="1" applyBorder="1" applyAlignment="1">
      <alignment horizontal="left" vertical="center"/>
    </xf>
    <xf numFmtId="44" fontId="7" fillId="0" borderId="4" xfId="0" applyNumberFormat="1" applyFont="1" applyBorder="1"/>
    <xf numFmtId="0" fontId="20" fillId="0" borderId="4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43" fontId="20" fillId="0" borderId="4" xfId="1" applyFont="1" applyBorder="1" applyAlignment="1">
      <alignment horizontal="center" vertical="center"/>
    </xf>
    <xf numFmtId="0" fontId="24" fillId="0" borderId="4" xfId="0" applyFont="1" applyBorder="1"/>
    <xf numFmtId="0" fontId="25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24" fillId="0" borderId="9" xfId="0" applyFont="1" applyBorder="1"/>
    <xf numFmtId="0" fontId="25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left"/>
    </xf>
    <xf numFmtId="43" fontId="22" fillId="0" borderId="9" xfId="1" applyFont="1" applyFill="1" applyBorder="1" applyAlignment="1">
      <alignment horizontal="center" vertical="center"/>
    </xf>
    <xf numFmtId="43" fontId="14" fillId="0" borderId="9" xfId="1" applyFont="1" applyFill="1" applyBorder="1" applyAlignment="1">
      <alignment horizontal="center" vertical="center"/>
    </xf>
    <xf numFmtId="43" fontId="14" fillId="0" borderId="9" xfId="1" applyFont="1" applyFill="1" applyBorder="1" applyAlignment="1">
      <alignment horizontal="left" vertical="center"/>
    </xf>
    <xf numFmtId="43" fontId="22" fillId="0" borderId="9" xfId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7" fillId="0" borderId="9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vertical="center"/>
    </xf>
    <xf numFmtId="43" fontId="7" fillId="4" borderId="1" xfId="1" applyFont="1" applyFill="1" applyBorder="1"/>
    <xf numFmtId="0" fontId="18" fillId="4" borderId="1" xfId="0" applyFont="1" applyFill="1" applyBorder="1"/>
    <xf numFmtId="0" fontId="14" fillId="0" borderId="4" xfId="0" applyFont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30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9" fillId="0" borderId="1" xfId="0" applyFont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7" fillId="4" borderId="4" xfId="0" applyFont="1" applyFill="1" applyBorder="1" applyAlignment="1">
      <alignment horizontal="right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vertical="center"/>
    </xf>
    <xf numFmtId="0" fontId="33" fillId="0" borderId="1" xfId="0" applyFont="1" applyBorder="1"/>
    <xf numFmtId="4" fontId="33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9" borderId="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left" vertical="center"/>
    </xf>
    <xf numFmtId="0" fontId="18" fillId="10" borderId="4" xfId="0" applyFont="1" applyFill="1" applyBorder="1" applyAlignment="1">
      <alignment horizontal="right" vertical="center"/>
    </xf>
    <xf numFmtId="2" fontId="18" fillId="10" borderId="4" xfId="0" applyNumberFormat="1" applyFont="1" applyFill="1" applyBorder="1" applyAlignment="1">
      <alignment horizontal="right" vertical="center"/>
    </xf>
    <xf numFmtId="2" fontId="18" fillId="1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6" fontId="14" fillId="0" borderId="4" xfId="1" applyNumberFormat="1" applyFont="1" applyFill="1" applyBorder="1" applyAlignment="1">
      <alignment horizontal="left" vertical="center"/>
    </xf>
    <xf numFmtId="43" fontId="7" fillId="0" borderId="4" xfId="1" applyFont="1" applyBorder="1" applyAlignment="1">
      <alignment horizontal="left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43" fontId="0" fillId="0" borderId="1" xfId="1" applyFont="1" applyFill="1" applyBorder="1" applyAlignment="1">
      <alignment vertic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3" fontId="14" fillId="0" borderId="12" xfId="1" applyFont="1" applyFill="1" applyBorder="1" applyAlignment="1">
      <alignment horizontal="left" vertical="center"/>
    </xf>
    <xf numFmtId="0" fontId="14" fillId="0" borderId="12" xfId="1" applyNumberFormat="1" applyFont="1" applyFill="1" applyBorder="1" applyAlignment="1">
      <alignment horizontal="center" vertical="center"/>
    </xf>
    <xf numFmtId="43" fontId="14" fillId="0" borderId="12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7" fillId="0" borderId="1" xfId="0" applyFont="1" applyBorder="1"/>
    <xf numFmtId="49" fontId="35" fillId="0" borderId="1" xfId="0" applyNumberFormat="1" applyFont="1" applyBorder="1" applyAlignment="1">
      <alignment horizontal="center" vertical="center"/>
    </xf>
    <xf numFmtId="4" fontId="35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43" fontId="22" fillId="0" borderId="13" xfId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37" fillId="0" borderId="1" xfId="0" applyFont="1" applyBorder="1"/>
    <xf numFmtId="0" fontId="3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49" fontId="37" fillId="0" borderId="1" xfId="0" applyNumberFormat="1" applyFont="1" applyBorder="1" applyAlignment="1">
      <alignment horizontal="center" vertical="center"/>
    </xf>
    <xf numFmtId="4" fontId="37" fillId="0" borderId="1" xfId="0" applyNumberFormat="1" applyFont="1" applyBorder="1" applyAlignment="1">
      <alignment vertical="center"/>
    </xf>
    <xf numFmtId="49" fontId="3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4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right" vertical="center"/>
    </xf>
    <xf numFmtId="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horizontal="left"/>
    </xf>
    <xf numFmtId="3" fontId="7" fillId="4" borderId="4" xfId="0" applyNumberFormat="1" applyFont="1" applyFill="1" applyBorder="1" applyAlignment="1">
      <alignment vertical="center"/>
    </xf>
    <xf numFmtId="0" fontId="14" fillId="4" borderId="4" xfId="0" applyFont="1" applyFill="1" applyBorder="1" applyAlignment="1">
      <alignment horizontal="left"/>
    </xf>
    <xf numFmtId="0" fontId="37" fillId="4" borderId="1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4" fontId="24" fillId="0" borderId="4" xfId="0" applyNumberFormat="1" applyFont="1" applyBorder="1" applyAlignment="1">
      <alignment vertical="center"/>
    </xf>
    <xf numFmtId="0" fontId="25" fillId="0" borderId="4" xfId="0" applyFont="1" applyBorder="1" applyAlignment="1">
      <alignment horizontal="left" vertical="center"/>
    </xf>
  </cellXfs>
  <cellStyles count="6">
    <cellStyle name="Millares" xfId="1" builtinId="3"/>
    <cellStyle name="Millares 2 4" xfId="4" xr:uid="{2E9A74E7-C32B-40A2-BE9C-CF9EB79FDC4A}"/>
    <cellStyle name="Millares 26" xfId="3" xr:uid="{6102B46D-E1A4-407B-BC44-4AAF2EE8F955}"/>
    <cellStyle name="Millares 5" xfId="5" xr:uid="{9FE6AB3A-41CE-48F4-BA7E-C7DB69E20115}"/>
    <cellStyle name="Normal" xfId="0" builtinId="0"/>
    <cellStyle name="Normal 10 2 2" xfId="2" xr:uid="{D3F4780C-CD16-4CC7-8184-79D877060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pivotCacheDefinition" Target="pivotCache/pivotCacheDefinition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noa\Downloads\REPORTE%20UE%20001_15012025_FINAL_v1%20(2).xls" TargetMode="External"/><Relationship Id="rId1" Type="http://schemas.openxmlformats.org/officeDocument/2006/relationships/externalLinkPath" Target="file:///C:\Users\snoa\Downloads\REPORTE%20UE%20001_15012025_FINAL_v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briones\Downloads\5.%205736483-asat-2025-13-02-2025-Intervenciones%20focalizadas%20(1)%20(1).xlsx" TargetMode="External"/><Relationship Id="rId1" Type="http://schemas.openxmlformats.org/officeDocument/2006/relationships/externalLinkPath" Target="file:///C:\Users\ybriones\Downloads\5.%205736483-asat-2025-13-02-2025-Intervenciones%20focalizadas%20(1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Delgado\Downloads\5736483-asat_04_12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5736483-asat_11_11_2024_vf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A&#209;O.2024\SUPERV.2024\RESUMEN.%20SUPERV.2024\RESUMEN.SUPERV.2024.VS.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2_Sub%20Gerencia\POI\ASAT%202025%20UDR%20PU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Delgado\Downloads\Copia%20de%20Cronograma_de_Actividades_de_Supervisi&#243;n_y_Asistencia_T&#233;cnica_2025_AREA%20DE%20ATENCION%20AL%20ASEGU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SEC FUN X  GG"/>
      <sheetName val="SEC FUN X  EG"/>
      <sheetName val="Hoja1"/>
      <sheetName val="BD"/>
      <sheetName val="Códigos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sec fun</v>
          </cell>
          <cell r="D3" t="str">
            <v>pliego</v>
          </cell>
          <cell r="E3" t="str">
            <v>unidad_ejecutora</v>
          </cell>
          <cell r="F3" t="str">
            <v>C.COST_A</v>
          </cell>
          <cell r="G3" t="str">
            <v>SEC FUN_N</v>
          </cell>
        </row>
        <row r="4">
          <cell r="C4">
            <v>1</v>
          </cell>
          <cell r="D4" t="str">
            <v>135. SEGURO INTEGRAL DE SALUD</v>
          </cell>
          <cell r="E4" t="str">
            <v>001. SEGURO INTEGRAL DE SALUD</v>
          </cell>
          <cell r="F4" t="str">
            <v>GNF</v>
          </cell>
          <cell r="G4" t="str">
            <v>GNF-PP</v>
          </cell>
        </row>
        <row r="5">
          <cell r="C5">
            <v>2</v>
          </cell>
          <cell r="D5" t="str">
            <v>135. SEGURO INTEGRAL DE SALUD</v>
          </cell>
          <cell r="E5" t="str">
            <v>001. SEGURO INTEGRAL DE SALUD</v>
          </cell>
          <cell r="F5" t="str">
            <v>GNF</v>
          </cell>
          <cell r="G5" t="str">
            <v>GNF-PP</v>
          </cell>
        </row>
        <row r="6">
          <cell r="C6">
            <v>3</v>
          </cell>
          <cell r="D6" t="str">
            <v>135. SEGURO INTEGRAL DE SALUD</v>
          </cell>
          <cell r="E6" t="str">
            <v>001. SEGURO INTEGRAL DE SALUD</v>
          </cell>
          <cell r="F6" t="str">
            <v>GNF</v>
          </cell>
          <cell r="G6" t="str">
            <v>GNF-PP</v>
          </cell>
        </row>
        <row r="7">
          <cell r="C7">
            <v>4</v>
          </cell>
          <cell r="D7" t="str">
            <v>135. SEGURO INTEGRAL DE SALUD</v>
          </cell>
          <cell r="E7" t="str">
            <v>001. SEGURO INTEGRAL DE SALUD</v>
          </cell>
          <cell r="F7" t="str">
            <v>GNF</v>
          </cell>
          <cell r="G7" t="str">
            <v>GNF-PP</v>
          </cell>
        </row>
        <row r="8">
          <cell r="C8">
            <v>5</v>
          </cell>
          <cell r="D8" t="str">
            <v>135. SEGURO INTEGRAL DE SALUD</v>
          </cell>
          <cell r="E8" t="str">
            <v>001. SEGURO INTEGRAL DE SALUD</v>
          </cell>
          <cell r="F8" t="str">
            <v>GNF</v>
          </cell>
          <cell r="G8" t="str">
            <v>GNF-PP</v>
          </cell>
        </row>
        <row r="9">
          <cell r="C9">
            <v>6</v>
          </cell>
          <cell r="D9" t="str">
            <v>135. SEGURO INTEGRAL DE SALUD</v>
          </cell>
          <cell r="E9" t="str">
            <v>001. SEGURO INTEGRAL DE SALUD</v>
          </cell>
          <cell r="F9" t="str">
            <v>GNF</v>
          </cell>
          <cell r="G9" t="str">
            <v>GNF-PP</v>
          </cell>
        </row>
        <row r="10">
          <cell r="C10">
            <v>7</v>
          </cell>
          <cell r="D10" t="str">
            <v>135. SEGURO INTEGRAL DE SALUD</v>
          </cell>
          <cell r="E10" t="str">
            <v>001. SEGURO INTEGRAL DE SALUD</v>
          </cell>
          <cell r="F10" t="str">
            <v>GNF</v>
          </cell>
          <cell r="G10" t="str">
            <v>GNF-PP</v>
          </cell>
        </row>
        <row r="11">
          <cell r="C11">
            <v>8</v>
          </cell>
          <cell r="D11" t="str">
            <v>135. SEGURO INTEGRAL DE SALUD</v>
          </cell>
          <cell r="E11" t="str">
            <v>001. SEGURO INTEGRAL DE SALUD</v>
          </cell>
          <cell r="F11" t="str">
            <v>GNF</v>
          </cell>
          <cell r="G11" t="str">
            <v>GNF-PP</v>
          </cell>
        </row>
        <row r="12">
          <cell r="C12">
            <v>9</v>
          </cell>
          <cell r="D12" t="str">
            <v>135. SEGURO INTEGRAL DE SALUD</v>
          </cell>
          <cell r="E12" t="str">
            <v>001. SEGURO INTEGRAL DE SALUD</v>
          </cell>
          <cell r="F12" t="str">
            <v>GNF</v>
          </cell>
          <cell r="G12" t="str">
            <v>GNF-PP</v>
          </cell>
        </row>
        <row r="13">
          <cell r="C13">
            <v>10</v>
          </cell>
          <cell r="D13" t="str">
            <v>135. SEGURO INTEGRAL DE SALUD</v>
          </cell>
          <cell r="E13" t="str">
            <v>001. SEGURO INTEGRAL DE SALUD</v>
          </cell>
          <cell r="F13" t="str">
            <v>GNF</v>
          </cell>
          <cell r="G13" t="str">
            <v>GNF-PP</v>
          </cell>
        </row>
        <row r="14">
          <cell r="C14">
            <v>11</v>
          </cell>
          <cell r="D14" t="str">
            <v>135. SEGURO INTEGRAL DE SALUD</v>
          </cell>
          <cell r="E14" t="str">
            <v>001. SEGURO INTEGRAL DE SALUD</v>
          </cell>
          <cell r="F14" t="str">
            <v>GNF</v>
          </cell>
          <cell r="G14" t="str">
            <v>GNF-PP</v>
          </cell>
        </row>
        <row r="15">
          <cell r="C15">
            <v>12</v>
          </cell>
          <cell r="D15" t="str">
            <v>135. SEGURO INTEGRAL DE SALUD</v>
          </cell>
          <cell r="E15" t="str">
            <v>001. SEGURO INTEGRAL DE SALUD</v>
          </cell>
          <cell r="F15" t="str">
            <v>GNF</v>
          </cell>
          <cell r="G15" t="str">
            <v>GNF-PP</v>
          </cell>
        </row>
        <row r="16">
          <cell r="C16">
            <v>13</v>
          </cell>
          <cell r="D16" t="str">
            <v>135. SEGURO INTEGRAL DE SALUD</v>
          </cell>
          <cell r="E16" t="str">
            <v>001. SEGURO INTEGRAL DE SALUD</v>
          </cell>
          <cell r="F16" t="str">
            <v>GNF</v>
          </cell>
          <cell r="G16" t="str">
            <v>GNF-PP</v>
          </cell>
        </row>
        <row r="17">
          <cell r="C17">
            <v>14</v>
          </cell>
          <cell r="D17" t="str">
            <v>135. SEGURO INTEGRAL DE SALUD</v>
          </cell>
          <cell r="E17" t="str">
            <v>001. SEGURO INTEGRAL DE SALUD</v>
          </cell>
          <cell r="F17" t="str">
            <v>GNF</v>
          </cell>
          <cell r="G17" t="str">
            <v>GNF-PP</v>
          </cell>
        </row>
        <row r="18">
          <cell r="C18">
            <v>15</v>
          </cell>
          <cell r="D18" t="str">
            <v>135. SEGURO INTEGRAL DE SALUD</v>
          </cell>
          <cell r="E18" t="str">
            <v>001. SEGURO INTEGRAL DE SALUD</v>
          </cell>
          <cell r="F18" t="str">
            <v>GNF</v>
          </cell>
          <cell r="G18" t="str">
            <v>GNF-PP</v>
          </cell>
        </row>
        <row r="19">
          <cell r="C19">
            <v>16</v>
          </cell>
          <cell r="D19" t="str">
            <v>135. SEGURO INTEGRAL DE SALUD</v>
          </cell>
          <cell r="E19" t="str">
            <v>001. SEGURO INTEGRAL DE SALUD</v>
          </cell>
          <cell r="F19" t="str">
            <v>GNF</v>
          </cell>
          <cell r="G19" t="str">
            <v>GNF-PP</v>
          </cell>
        </row>
        <row r="20">
          <cell r="C20">
            <v>17</v>
          </cell>
          <cell r="D20" t="str">
            <v>135. SEGURO INTEGRAL DE SALUD</v>
          </cell>
          <cell r="E20" t="str">
            <v>001. SEGURO INTEGRAL DE SALUD</v>
          </cell>
          <cell r="F20" t="str">
            <v>GNF</v>
          </cell>
          <cell r="G20" t="str">
            <v>GNF-PP</v>
          </cell>
        </row>
        <row r="21">
          <cell r="C21">
            <v>18</v>
          </cell>
          <cell r="D21" t="str">
            <v>135. SEGURO INTEGRAL DE SALUD</v>
          </cell>
          <cell r="E21" t="str">
            <v>001. SEGURO INTEGRAL DE SALUD</v>
          </cell>
          <cell r="F21" t="str">
            <v>GNF</v>
          </cell>
          <cell r="G21" t="str">
            <v>GNF-PP</v>
          </cell>
        </row>
        <row r="22">
          <cell r="C22">
            <v>19</v>
          </cell>
          <cell r="D22" t="str">
            <v>135. SEGURO INTEGRAL DE SALUD</v>
          </cell>
          <cell r="E22" t="str">
            <v>001. SEGURO INTEGRAL DE SALUD</v>
          </cell>
          <cell r="F22" t="str">
            <v>GNF</v>
          </cell>
          <cell r="G22" t="str">
            <v>GNF-PP</v>
          </cell>
        </row>
        <row r="23">
          <cell r="C23">
            <v>20</v>
          </cell>
          <cell r="D23" t="str">
            <v>135. SEGURO INTEGRAL DE SALUD</v>
          </cell>
          <cell r="E23" t="str">
            <v>001. SEGURO INTEGRAL DE SALUD</v>
          </cell>
          <cell r="F23" t="str">
            <v>GNF</v>
          </cell>
          <cell r="G23" t="str">
            <v>GNF-PP</v>
          </cell>
        </row>
        <row r="24">
          <cell r="C24">
            <v>21</v>
          </cell>
          <cell r="D24" t="str">
            <v>135. SEGURO INTEGRAL DE SALUD</v>
          </cell>
          <cell r="E24" t="str">
            <v>001. SEGURO INTEGRAL DE SALUD</v>
          </cell>
          <cell r="F24" t="str">
            <v>GNF</v>
          </cell>
          <cell r="G24" t="str">
            <v>GNF-PP</v>
          </cell>
        </row>
        <row r="25">
          <cell r="C25">
            <v>22</v>
          </cell>
          <cell r="D25" t="str">
            <v>135. SEGURO INTEGRAL DE SALUD</v>
          </cell>
          <cell r="E25" t="str">
            <v>001. SEGURO INTEGRAL DE SALUD</v>
          </cell>
          <cell r="F25" t="str">
            <v>GNF</v>
          </cell>
          <cell r="G25" t="str">
            <v>GNF-PP</v>
          </cell>
        </row>
        <row r="26">
          <cell r="C26">
            <v>23</v>
          </cell>
          <cell r="D26" t="str">
            <v>135. SEGURO INTEGRAL DE SALUD</v>
          </cell>
          <cell r="E26" t="str">
            <v>001. SEGURO INTEGRAL DE SALUD</v>
          </cell>
          <cell r="F26" t="str">
            <v>GNF</v>
          </cell>
          <cell r="G26" t="str">
            <v>GNF-PP</v>
          </cell>
        </row>
        <row r="27">
          <cell r="C27">
            <v>24</v>
          </cell>
          <cell r="D27" t="str">
            <v>135. SEGURO INTEGRAL DE SALUD</v>
          </cell>
          <cell r="E27" t="str">
            <v>001. SEGURO INTEGRAL DE SALUD</v>
          </cell>
          <cell r="F27" t="str">
            <v>GNF</v>
          </cell>
          <cell r="G27" t="str">
            <v>GNF-PP</v>
          </cell>
        </row>
        <row r="28">
          <cell r="C28">
            <v>25</v>
          </cell>
          <cell r="D28" t="str">
            <v>135. SEGURO INTEGRAL DE SALUD</v>
          </cell>
          <cell r="E28" t="str">
            <v>001. SEGURO INTEGRAL DE SALUD</v>
          </cell>
          <cell r="F28" t="str">
            <v>GNF</v>
          </cell>
          <cell r="G28" t="str">
            <v>GNF-PP</v>
          </cell>
        </row>
        <row r="29">
          <cell r="C29">
            <v>26</v>
          </cell>
          <cell r="D29" t="str">
            <v>135. SEGURO INTEGRAL DE SALUD</v>
          </cell>
          <cell r="E29" t="str">
            <v>001. SEGURO INTEGRAL DE SALUD</v>
          </cell>
          <cell r="F29" t="str">
            <v>GNF</v>
          </cell>
          <cell r="G29" t="str">
            <v>GNF-PP</v>
          </cell>
        </row>
        <row r="30">
          <cell r="C30">
            <v>27</v>
          </cell>
          <cell r="D30" t="str">
            <v>135. SEGURO INTEGRAL DE SALUD</v>
          </cell>
          <cell r="E30" t="str">
            <v>001. SEGURO INTEGRAL DE SALUD</v>
          </cell>
          <cell r="F30" t="str">
            <v>GNF</v>
          </cell>
          <cell r="G30" t="str">
            <v>GNF-PP</v>
          </cell>
        </row>
        <row r="31">
          <cell r="C31">
            <v>28</v>
          </cell>
          <cell r="D31" t="str">
            <v>135. SEGURO INTEGRAL DE SALUD</v>
          </cell>
          <cell r="E31" t="str">
            <v>001. SEGURO INTEGRAL DE SALUD</v>
          </cell>
          <cell r="F31" t="str">
            <v>GNF</v>
          </cell>
          <cell r="G31" t="str">
            <v>GNF-PP</v>
          </cell>
        </row>
        <row r="32">
          <cell r="C32">
            <v>29</v>
          </cell>
          <cell r="D32" t="str">
            <v>135. SEGURO INTEGRAL DE SALUD</v>
          </cell>
          <cell r="E32" t="str">
            <v>001. SEGURO INTEGRAL DE SALUD</v>
          </cell>
          <cell r="F32" t="str">
            <v>GNF</v>
          </cell>
          <cell r="G32" t="str">
            <v>GNF-PP</v>
          </cell>
        </row>
        <row r="33">
          <cell r="C33">
            <v>30</v>
          </cell>
          <cell r="D33" t="str">
            <v>135. SEGURO INTEGRAL DE SALUD</v>
          </cell>
          <cell r="E33" t="str">
            <v>001. SEGURO INTEGRAL DE SALUD</v>
          </cell>
          <cell r="F33" t="str">
            <v>GNF</v>
          </cell>
          <cell r="G33" t="str">
            <v>GNF-PP</v>
          </cell>
        </row>
        <row r="34">
          <cell r="C34">
            <v>31</v>
          </cell>
          <cell r="D34" t="str">
            <v>135. SEGURO INTEGRAL DE SALUD</v>
          </cell>
          <cell r="E34" t="str">
            <v>001. SEGURO INTEGRAL DE SALUD</v>
          </cell>
          <cell r="F34" t="str">
            <v>GNF</v>
          </cell>
          <cell r="G34" t="str">
            <v>GNF-PP</v>
          </cell>
        </row>
        <row r="35">
          <cell r="C35">
            <v>32</v>
          </cell>
          <cell r="D35" t="str">
            <v>135. SEGURO INTEGRAL DE SALUD</v>
          </cell>
          <cell r="E35" t="str">
            <v>001. SEGURO INTEGRAL DE SALUD</v>
          </cell>
          <cell r="F35" t="str">
            <v>GNF</v>
          </cell>
          <cell r="G35" t="str">
            <v>GNF-PP</v>
          </cell>
        </row>
        <row r="36">
          <cell r="C36">
            <v>33</v>
          </cell>
          <cell r="D36" t="str">
            <v>135. SEGURO INTEGRAL DE SALUD</v>
          </cell>
          <cell r="E36" t="str">
            <v>001. SEGURO INTEGRAL DE SALUD</v>
          </cell>
          <cell r="F36" t="str">
            <v>GNF</v>
          </cell>
          <cell r="G36" t="str">
            <v>GNF-PP</v>
          </cell>
        </row>
        <row r="37">
          <cell r="C37">
            <v>34</v>
          </cell>
          <cell r="D37" t="str">
            <v>135. SEGURO INTEGRAL DE SALUD</v>
          </cell>
          <cell r="E37" t="str">
            <v>001. SEGURO INTEGRAL DE SALUD</v>
          </cell>
          <cell r="F37" t="str">
            <v>GNF</v>
          </cell>
          <cell r="G37" t="str">
            <v>GNF-PP</v>
          </cell>
        </row>
        <row r="38">
          <cell r="C38">
            <v>35</v>
          </cell>
          <cell r="D38" t="str">
            <v>135. SEGURO INTEGRAL DE SALUD</v>
          </cell>
          <cell r="E38" t="str">
            <v>001. SEGURO INTEGRAL DE SALUD</v>
          </cell>
          <cell r="F38" t="str">
            <v>GNF</v>
          </cell>
          <cell r="G38" t="str">
            <v>GNF-PP</v>
          </cell>
        </row>
        <row r="39">
          <cell r="C39">
            <v>36</v>
          </cell>
          <cell r="D39" t="str">
            <v>135. SEGURO INTEGRAL DE SALUD</v>
          </cell>
          <cell r="E39" t="str">
            <v>001. SEGURO INTEGRAL DE SALUD</v>
          </cell>
          <cell r="F39" t="str">
            <v>GNF</v>
          </cell>
          <cell r="G39" t="str">
            <v>GNF-PP</v>
          </cell>
        </row>
        <row r="40">
          <cell r="C40">
            <v>37</v>
          </cell>
          <cell r="D40" t="str">
            <v>135. SEGURO INTEGRAL DE SALUD</v>
          </cell>
          <cell r="E40" t="str">
            <v>001. SEGURO INTEGRAL DE SALUD</v>
          </cell>
          <cell r="F40" t="str">
            <v>GNF</v>
          </cell>
          <cell r="G40" t="str">
            <v>GNF-PP</v>
          </cell>
        </row>
        <row r="41">
          <cell r="C41">
            <v>38</v>
          </cell>
          <cell r="D41" t="str">
            <v>135. SEGURO INTEGRAL DE SALUD</v>
          </cell>
          <cell r="E41" t="str">
            <v>001. SEGURO INTEGRAL DE SALUD</v>
          </cell>
          <cell r="F41" t="str">
            <v>GNF</v>
          </cell>
          <cell r="G41" t="str">
            <v>GNF-PP</v>
          </cell>
        </row>
        <row r="42">
          <cell r="C42">
            <v>39</v>
          </cell>
          <cell r="D42" t="str">
            <v>135. SEGURO INTEGRAL DE SALUD</v>
          </cell>
          <cell r="E42" t="str">
            <v>001. SEGURO INTEGRAL DE SALUD</v>
          </cell>
          <cell r="F42" t="str">
            <v>GNF</v>
          </cell>
          <cell r="G42" t="str">
            <v>GNF-PP</v>
          </cell>
        </row>
        <row r="43">
          <cell r="C43">
            <v>40</v>
          </cell>
          <cell r="D43" t="str">
            <v>135. SEGURO INTEGRAL DE SALUD</v>
          </cell>
          <cell r="E43" t="str">
            <v>001. SEGURO INTEGRAL DE SALUD</v>
          </cell>
          <cell r="F43" t="str">
            <v>GNF</v>
          </cell>
          <cell r="G43" t="str">
            <v>GNF-PP</v>
          </cell>
        </row>
        <row r="44">
          <cell r="C44">
            <v>41</v>
          </cell>
          <cell r="D44" t="str">
            <v>135. SEGURO INTEGRAL DE SALUD</v>
          </cell>
          <cell r="E44" t="str">
            <v>001. SEGURO INTEGRAL DE SALUD</v>
          </cell>
          <cell r="F44" t="str">
            <v>GNF</v>
          </cell>
          <cell r="G44" t="str">
            <v>GNF-PP</v>
          </cell>
        </row>
        <row r="45">
          <cell r="C45">
            <v>42</v>
          </cell>
          <cell r="D45" t="str">
            <v>135. SEGURO INTEGRAL DE SALUD</v>
          </cell>
          <cell r="E45" t="str">
            <v>001. SEGURO INTEGRAL DE SALUD</v>
          </cell>
          <cell r="F45" t="str">
            <v>GNF</v>
          </cell>
          <cell r="G45" t="str">
            <v>GNF-PP</v>
          </cell>
        </row>
        <row r="46">
          <cell r="C46">
            <v>43</v>
          </cell>
          <cell r="D46" t="str">
            <v>135. SEGURO INTEGRAL DE SALUD</v>
          </cell>
          <cell r="E46" t="str">
            <v>001. SEGURO INTEGRAL DE SALUD</v>
          </cell>
          <cell r="F46" t="str">
            <v>GNF</v>
          </cell>
          <cell r="G46" t="str">
            <v>GNF-PP</v>
          </cell>
        </row>
        <row r="47">
          <cell r="C47">
            <v>44</v>
          </cell>
          <cell r="D47" t="str">
            <v>135. SEGURO INTEGRAL DE SALUD</v>
          </cell>
          <cell r="E47" t="str">
            <v>001. SEGURO INTEGRAL DE SALUD</v>
          </cell>
          <cell r="F47" t="str">
            <v>GNF</v>
          </cell>
          <cell r="G47" t="str">
            <v>GNF-PP</v>
          </cell>
        </row>
        <row r="48">
          <cell r="C48">
            <v>45</v>
          </cell>
          <cell r="D48" t="str">
            <v>135. SEGURO INTEGRAL DE SALUD</v>
          </cell>
          <cell r="E48" t="str">
            <v>001. SEGURO INTEGRAL DE SALUD</v>
          </cell>
          <cell r="F48" t="str">
            <v>GNF</v>
          </cell>
          <cell r="G48" t="str">
            <v>GNF-PP</v>
          </cell>
        </row>
        <row r="49">
          <cell r="C49">
            <v>46</v>
          </cell>
          <cell r="D49" t="str">
            <v>135. SEGURO INTEGRAL DE SALUD</v>
          </cell>
          <cell r="E49" t="str">
            <v>001. SEGURO INTEGRAL DE SALUD</v>
          </cell>
          <cell r="F49" t="str">
            <v>GNF</v>
          </cell>
          <cell r="G49" t="str">
            <v>GNF-PP</v>
          </cell>
        </row>
        <row r="50">
          <cell r="C50">
            <v>47</v>
          </cell>
          <cell r="D50" t="str">
            <v>135. SEGURO INTEGRAL DE SALUD</v>
          </cell>
          <cell r="E50" t="str">
            <v>001. SEGURO INTEGRAL DE SALUD</v>
          </cell>
          <cell r="F50" t="str">
            <v>GNF</v>
          </cell>
          <cell r="G50" t="str">
            <v>GNF-PP</v>
          </cell>
        </row>
        <row r="51">
          <cell r="C51">
            <v>48</v>
          </cell>
          <cell r="D51" t="str">
            <v>135. SEGURO INTEGRAL DE SALUD</v>
          </cell>
          <cell r="E51" t="str">
            <v>001. SEGURO INTEGRAL DE SALUD</v>
          </cell>
          <cell r="F51" t="str">
            <v>GNF</v>
          </cell>
          <cell r="G51" t="str">
            <v>GNF-PP</v>
          </cell>
        </row>
        <row r="52">
          <cell r="C52">
            <v>49</v>
          </cell>
          <cell r="D52" t="str">
            <v>135. SEGURO INTEGRAL DE SALUD</v>
          </cell>
          <cell r="E52" t="str">
            <v>001. SEGURO INTEGRAL DE SALUD</v>
          </cell>
          <cell r="F52" t="str">
            <v>GNF</v>
          </cell>
          <cell r="G52" t="str">
            <v>GNF-PP</v>
          </cell>
        </row>
        <row r="53">
          <cell r="C53">
            <v>50</v>
          </cell>
          <cell r="D53" t="str">
            <v>135. SEGURO INTEGRAL DE SALUD</v>
          </cell>
          <cell r="E53" t="str">
            <v>001. SEGURO INTEGRAL DE SALUD</v>
          </cell>
          <cell r="F53" t="str">
            <v>GNF</v>
          </cell>
          <cell r="G53" t="str">
            <v>GNF-PP</v>
          </cell>
        </row>
        <row r="54">
          <cell r="C54">
            <v>51</v>
          </cell>
          <cell r="D54" t="str">
            <v>135. SEGURO INTEGRAL DE SALUD</v>
          </cell>
          <cell r="E54" t="str">
            <v>001. SEGURO INTEGRAL DE SALUD</v>
          </cell>
          <cell r="F54" t="str">
            <v>GNF</v>
          </cell>
          <cell r="G54" t="str">
            <v>GNF-PP</v>
          </cell>
        </row>
        <row r="55">
          <cell r="C55">
            <v>52</v>
          </cell>
          <cell r="D55" t="str">
            <v>135. SEGURO INTEGRAL DE SALUD</v>
          </cell>
          <cell r="E55" t="str">
            <v>001. SEGURO INTEGRAL DE SALUD</v>
          </cell>
          <cell r="F55" t="str">
            <v>GNF</v>
          </cell>
          <cell r="G55" t="str">
            <v>GNF-PP</v>
          </cell>
        </row>
        <row r="56">
          <cell r="C56">
            <v>53</v>
          </cell>
          <cell r="D56" t="str">
            <v>135. SEGURO INTEGRAL DE SALUD</v>
          </cell>
          <cell r="E56" t="str">
            <v>001. SEGURO INTEGRAL DE SALUD</v>
          </cell>
          <cell r="F56" t="str">
            <v>GNF</v>
          </cell>
          <cell r="G56" t="str">
            <v>GNF-PP</v>
          </cell>
        </row>
        <row r="57">
          <cell r="C57">
            <v>54</v>
          </cell>
          <cell r="D57" t="str">
            <v>135. SEGURO INTEGRAL DE SALUD</v>
          </cell>
          <cell r="E57" t="str">
            <v>001. SEGURO INTEGRAL DE SALUD</v>
          </cell>
          <cell r="F57" t="str">
            <v>GNF</v>
          </cell>
          <cell r="G57" t="str">
            <v>GNF-PP</v>
          </cell>
        </row>
        <row r="58">
          <cell r="C58">
            <v>55</v>
          </cell>
          <cell r="D58" t="str">
            <v>135. SEGURO INTEGRAL DE SALUD</v>
          </cell>
          <cell r="E58" t="str">
            <v>001. SEGURO INTEGRAL DE SALUD</v>
          </cell>
          <cell r="F58" t="str">
            <v>GNF</v>
          </cell>
          <cell r="G58" t="str">
            <v>GNF-PP</v>
          </cell>
        </row>
        <row r="59">
          <cell r="C59">
            <v>56</v>
          </cell>
          <cell r="D59" t="str">
            <v>135. SEGURO INTEGRAL DE SALUD</v>
          </cell>
          <cell r="E59" t="str">
            <v>001. SEGURO INTEGRAL DE SALUD</v>
          </cell>
          <cell r="F59" t="str">
            <v>GNF</v>
          </cell>
          <cell r="G59" t="str">
            <v>GNF-PP</v>
          </cell>
        </row>
        <row r="60">
          <cell r="C60">
            <v>57</v>
          </cell>
          <cell r="D60" t="str">
            <v>135. SEGURO INTEGRAL DE SALUD</v>
          </cell>
          <cell r="E60" t="str">
            <v>001. SEGURO INTEGRAL DE SALUD</v>
          </cell>
          <cell r="F60" t="str">
            <v>GNF</v>
          </cell>
          <cell r="G60" t="str">
            <v>GNF-PP</v>
          </cell>
        </row>
        <row r="61">
          <cell r="C61">
            <v>58</v>
          </cell>
          <cell r="D61" t="str">
            <v>135. SEGURO INTEGRAL DE SALUD</v>
          </cell>
          <cell r="E61" t="str">
            <v>001. SEGURO INTEGRAL DE SALUD</v>
          </cell>
          <cell r="F61" t="str">
            <v>GNF</v>
          </cell>
          <cell r="G61" t="str">
            <v>GNF-PP</v>
          </cell>
        </row>
        <row r="62">
          <cell r="C62">
            <v>59</v>
          </cell>
          <cell r="D62" t="str">
            <v>135. SEGURO INTEGRAL DE SALUD</v>
          </cell>
          <cell r="E62" t="str">
            <v>001. SEGURO INTEGRAL DE SALUD</v>
          </cell>
          <cell r="F62" t="str">
            <v>GNF</v>
          </cell>
          <cell r="G62" t="str">
            <v>GNF-PP</v>
          </cell>
        </row>
        <row r="63">
          <cell r="C63">
            <v>60</v>
          </cell>
          <cell r="D63" t="str">
            <v>135. SEGURO INTEGRAL DE SALUD</v>
          </cell>
          <cell r="E63" t="str">
            <v>001. SEGURO INTEGRAL DE SALUD</v>
          </cell>
          <cell r="F63" t="str">
            <v>GNF</v>
          </cell>
          <cell r="G63" t="str">
            <v>GNF-PP</v>
          </cell>
        </row>
        <row r="64">
          <cell r="C64">
            <v>61</v>
          </cell>
          <cell r="D64" t="str">
            <v>135. SEGURO INTEGRAL DE SALUD</v>
          </cell>
          <cell r="E64" t="str">
            <v>001. SEGURO INTEGRAL DE SALUD</v>
          </cell>
          <cell r="F64" t="str">
            <v>GNF</v>
          </cell>
          <cell r="G64" t="str">
            <v>GNF-PP</v>
          </cell>
        </row>
        <row r="65">
          <cell r="C65">
            <v>62</v>
          </cell>
          <cell r="D65" t="str">
            <v>135. SEGURO INTEGRAL DE SALUD</v>
          </cell>
          <cell r="E65" t="str">
            <v>001. SEGURO INTEGRAL DE SALUD</v>
          </cell>
          <cell r="F65" t="str">
            <v>GNF</v>
          </cell>
          <cell r="G65" t="str">
            <v>GNF-PP</v>
          </cell>
        </row>
        <row r="66">
          <cell r="C66">
            <v>63</v>
          </cell>
          <cell r="D66" t="str">
            <v>135. SEGURO INTEGRAL DE SALUD</v>
          </cell>
          <cell r="E66" t="str">
            <v>001. SEGURO INTEGRAL DE SALUD</v>
          </cell>
          <cell r="F66" t="str">
            <v>GNF</v>
          </cell>
          <cell r="G66" t="str">
            <v>GNF-PP</v>
          </cell>
        </row>
        <row r="67">
          <cell r="C67">
            <v>64</v>
          </cell>
          <cell r="D67" t="str">
            <v>135. SEGURO INTEGRAL DE SALUD</v>
          </cell>
          <cell r="E67" t="str">
            <v>001. SEGURO INTEGRAL DE SALUD</v>
          </cell>
          <cell r="F67" t="str">
            <v>GNF</v>
          </cell>
          <cell r="G67" t="str">
            <v>GNF-PP</v>
          </cell>
        </row>
        <row r="68">
          <cell r="C68">
            <v>65</v>
          </cell>
          <cell r="D68" t="str">
            <v>135. SEGURO INTEGRAL DE SALUD</v>
          </cell>
          <cell r="E68" t="str">
            <v>001. SEGURO INTEGRAL DE SALUD</v>
          </cell>
          <cell r="F68" t="str">
            <v>GNF</v>
          </cell>
          <cell r="G68" t="str">
            <v>GNF-PP</v>
          </cell>
        </row>
        <row r="69">
          <cell r="C69">
            <v>66</v>
          </cell>
          <cell r="D69" t="str">
            <v>135. SEGURO INTEGRAL DE SALUD</v>
          </cell>
          <cell r="E69" t="str">
            <v>001. SEGURO INTEGRAL DE SALUD</v>
          </cell>
          <cell r="F69" t="str">
            <v>GNF</v>
          </cell>
          <cell r="G69" t="str">
            <v>GNF-PP</v>
          </cell>
        </row>
        <row r="70">
          <cell r="C70">
            <v>67</v>
          </cell>
          <cell r="D70" t="str">
            <v>135. SEGURO INTEGRAL DE SALUD</v>
          </cell>
          <cell r="E70" t="str">
            <v>001. SEGURO INTEGRAL DE SALUD</v>
          </cell>
          <cell r="F70" t="str">
            <v>GNF</v>
          </cell>
          <cell r="G70" t="str">
            <v>GNF-PP</v>
          </cell>
        </row>
        <row r="71">
          <cell r="C71">
            <v>68</v>
          </cell>
          <cell r="D71" t="str">
            <v>135. SEGURO INTEGRAL DE SALUD</v>
          </cell>
          <cell r="E71" t="str">
            <v>001. SEGURO INTEGRAL DE SALUD</v>
          </cell>
          <cell r="F71" t="str">
            <v>GNF</v>
          </cell>
          <cell r="G71" t="str">
            <v>GNF-PP</v>
          </cell>
        </row>
        <row r="72">
          <cell r="C72">
            <v>69</v>
          </cell>
          <cell r="D72" t="str">
            <v>135. SEGURO INTEGRAL DE SALUD</v>
          </cell>
          <cell r="E72" t="str">
            <v>001. SEGURO INTEGRAL DE SALUD</v>
          </cell>
          <cell r="F72" t="str">
            <v>GNF</v>
          </cell>
          <cell r="G72" t="str">
            <v>GNF-PP</v>
          </cell>
        </row>
        <row r="73">
          <cell r="C73">
            <v>70</v>
          </cell>
          <cell r="D73" t="str">
            <v>135. SEGURO INTEGRAL DE SALUD</v>
          </cell>
          <cell r="E73" t="str">
            <v>001. SEGURO INTEGRAL DE SALUD</v>
          </cell>
          <cell r="F73" t="str">
            <v>GNF</v>
          </cell>
          <cell r="G73" t="str">
            <v>GNF-PP</v>
          </cell>
        </row>
        <row r="74">
          <cell r="C74">
            <v>71</v>
          </cell>
          <cell r="D74" t="str">
            <v>135. SEGURO INTEGRAL DE SALUD</v>
          </cell>
          <cell r="E74" t="str">
            <v>001. SEGURO INTEGRAL DE SALUD</v>
          </cell>
          <cell r="F74" t="str">
            <v>GNF</v>
          </cell>
          <cell r="G74" t="str">
            <v>GNF-PP</v>
          </cell>
        </row>
        <row r="75">
          <cell r="C75">
            <v>72</v>
          </cell>
          <cell r="D75" t="str">
            <v>135. SEGURO INTEGRAL DE SALUD</v>
          </cell>
          <cell r="E75" t="str">
            <v>001. SEGURO INTEGRAL DE SALUD</v>
          </cell>
          <cell r="F75" t="str">
            <v>GNF</v>
          </cell>
          <cell r="G75" t="str">
            <v>GNF-PP</v>
          </cell>
        </row>
        <row r="76">
          <cell r="C76">
            <v>73</v>
          </cell>
          <cell r="D76" t="str">
            <v>135. SEGURO INTEGRAL DE SALUD</v>
          </cell>
          <cell r="E76" t="str">
            <v>001. SEGURO INTEGRAL DE SALUD</v>
          </cell>
          <cell r="F76" t="str">
            <v>GNF</v>
          </cell>
          <cell r="G76" t="str">
            <v>GNF-PP</v>
          </cell>
        </row>
        <row r="77">
          <cell r="C77">
            <v>74</v>
          </cell>
          <cell r="D77" t="str">
            <v>135. SEGURO INTEGRAL DE SALUD</v>
          </cell>
          <cell r="E77" t="str">
            <v>001. SEGURO INTEGRAL DE SALUD</v>
          </cell>
          <cell r="F77" t="str">
            <v>GNF</v>
          </cell>
          <cell r="G77" t="str">
            <v>GNF-PP</v>
          </cell>
        </row>
        <row r="78">
          <cell r="C78">
            <v>75</v>
          </cell>
          <cell r="D78" t="str">
            <v>135. SEGURO INTEGRAL DE SALUD</v>
          </cell>
          <cell r="E78" t="str">
            <v>001. SEGURO INTEGRAL DE SALUD</v>
          </cell>
          <cell r="F78" t="str">
            <v>GNF</v>
          </cell>
          <cell r="G78" t="str">
            <v>GNF-PP</v>
          </cell>
        </row>
        <row r="79">
          <cell r="C79">
            <v>76</v>
          </cell>
          <cell r="D79" t="str">
            <v>135. SEGURO INTEGRAL DE SALUD</v>
          </cell>
          <cell r="E79" t="str">
            <v>001. SEGURO INTEGRAL DE SALUD</v>
          </cell>
          <cell r="F79" t="str">
            <v>GNF</v>
          </cell>
          <cell r="G79" t="str">
            <v>GNF-PP</v>
          </cell>
        </row>
        <row r="80">
          <cell r="C80">
            <v>77</v>
          </cell>
          <cell r="D80" t="str">
            <v>135. SEGURO INTEGRAL DE SALUD</v>
          </cell>
          <cell r="E80" t="str">
            <v>001. SEGURO INTEGRAL DE SALUD</v>
          </cell>
          <cell r="F80" t="str">
            <v>GNF</v>
          </cell>
          <cell r="G80" t="str">
            <v>GNF-PP</v>
          </cell>
        </row>
        <row r="81">
          <cell r="C81">
            <v>78</v>
          </cell>
          <cell r="D81" t="str">
            <v>135. SEGURO INTEGRAL DE SALUD</v>
          </cell>
          <cell r="E81" t="str">
            <v>001. SEGURO INTEGRAL DE SALUD</v>
          </cell>
          <cell r="F81" t="str">
            <v>GNF</v>
          </cell>
          <cell r="G81" t="str">
            <v>GNF-PP</v>
          </cell>
        </row>
        <row r="82">
          <cell r="C82">
            <v>79</v>
          </cell>
          <cell r="D82" t="str">
            <v>135. SEGURO INTEGRAL DE SALUD</v>
          </cell>
          <cell r="E82" t="str">
            <v>001. SEGURO INTEGRAL DE SALUD</v>
          </cell>
          <cell r="F82" t="str">
            <v>GNF</v>
          </cell>
          <cell r="G82" t="str">
            <v>GNF-PP</v>
          </cell>
        </row>
        <row r="83">
          <cell r="C83">
            <v>80</v>
          </cell>
          <cell r="D83" t="str">
            <v>135. SEGURO INTEGRAL DE SALUD</v>
          </cell>
          <cell r="E83" t="str">
            <v>001. SEGURO INTEGRAL DE SALUD</v>
          </cell>
          <cell r="F83" t="str">
            <v>GNF</v>
          </cell>
          <cell r="G83" t="str">
            <v>GNF-PP</v>
          </cell>
        </row>
        <row r="84">
          <cell r="C84">
            <v>81</v>
          </cell>
          <cell r="D84" t="str">
            <v>135. SEGURO INTEGRAL DE SALUD</v>
          </cell>
          <cell r="E84" t="str">
            <v>001. SEGURO INTEGRAL DE SALUD</v>
          </cell>
          <cell r="F84" t="str">
            <v>GNF</v>
          </cell>
          <cell r="G84" t="str">
            <v>GNF-PP</v>
          </cell>
        </row>
        <row r="85">
          <cell r="C85">
            <v>82</v>
          </cell>
          <cell r="D85" t="str">
            <v>135. SEGURO INTEGRAL DE SALUD</v>
          </cell>
          <cell r="E85" t="str">
            <v>001. SEGURO INTEGRAL DE SALUD</v>
          </cell>
          <cell r="F85" t="str">
            <v>GNF</v>
          </cell>
          <cell r="G85" t="str">
            <v>GNF-PP</v>
          </cell>
        </row>
        <row r="86">
          <cell r="C86">
            <v>83</v>
          </cell>
          <cell r="D86" t="str">
            <v>135. SEGURO INTEGRAL DE SALUD</v>
          </cell>
          <cell r="E86" t="str">
            <v>001. SEGURO INTEGRAL DE SALUD</v>
          </cell>
          <cell r="F86" t="str">
            <v>GNF</v>
          </cell>
          <cell r="G86" t="str">
            <v>GNF-PP</v>
          </cell>
        </row>
        <row r="87">
          <cell r="C87">
            <v>84</v>
          </cell>
          <cell r="D87" t="str">
            <v>135. SEGURO INTEGRAL DE SALUD</v>
          </cell>
          <cell r="E87" t="str">
            <v>001. SEGURO INTEGRAL DE SALUD</v>
          </cell>
          <cell r="F87" t="str">
            <v>GNF</v>
          </cell>
          <cell r="G87" t="str">
            <v>GNF-PP</v>
          </cell>
        </row>
        <row r="88">
          <cell r="C88">
            <v>85</v>
          </cell>
          <cell r="D88" t="str">
            <v>135. SEGURO INTEGRAL DE SALUD</v>
          </cell>
          <cell r="E88" t="str">
            <v>001. SEGURO INTEGRAL DE SALUD</v>
          </cell>
          <cell r="F88" t="str">
            <v>GNF</v>
          </cell>
          <cell r="G88" t="str">
            <v>GNF-PP</v>
          </cell>
        </row>
        <row r="89">
          <cell r="C89">
            <v>86</v>
          </cell>
          <cell r="D89" t="str">
            <v>135. SEGURO INTEGRAL DE SALUD</v>
          </cell>
          <cell r="E89" t="str">
            <v>001. SEGURO INTEGRAL DE SALUD</v>
          </cell>
          <cell r="F89" t="str">
            <v>GNF</v>
          </cell>
          <cell r="G89" t="str">
            <v>GNF-PP</v>
          </cell>
        </row>
        <row r="90">
          <cell r="C90">
            <v>87</v>
          </cell>
          <cell r="D90" t="str">
            <v>135. SEGURO INTEGRAL DE SALUD</v>
          </cell>
          <cell r="E90" t="str">
            <v>001. SEGURO INTEGRAL DE SALUD</v>
          </cell>
          <cell r="F90" t="str">
            <v>GNF</v>
          </cell>
          <cell r="G90" t="str">
            <v>GNF-PP</v>
          </cell>
        </row>
        <row r="91">
          <cell r="C91">
            <v>88</v>
          </cell>
          <cell r="D91" t="str">
            <v>135. SEGURO INTEGRAL DE SALUD</v>
          </cell>
          <cell r="E91" t="str">
            <v>001. SEGURO INTEGRAL DE SALUD</v>
          </cell>
          <cell r="F91" t="str">
            <v>GNF</v>
          </cell>
          <cell r="G91" t="str">
            <v>GNF-PP</v>
          </cell>
        </row>
        <row r="92">
          <cell r="C92">
            <v>89</v>
          </cell>
          <cell r="D92" t="str">
            <v>135. SEGURO INTEGRAL DE SALUD</v>
          </cell>
          <cell r="E92" t="str">
            <v>001. SEGURO INTEGRAL DE SALUD</v>
          </cell>
          <cell r="F92" t="str">
            <v>GNF</v>
          </cell>
          <cell r="G92" t="str">
            <v>GNF-PP</v>
          </cell>
        </row>
        <row r="93">
          <cell r="C93">
            <v>90</v>
          </cell>
          <cell r="D93" t="str">
            <v>135. SEGURO INTEGRAL DE SALUD</v>
          </cell>
          <cell r="E93" t="str">
            <v>001. SEGURO INTEGRAL DE SALUD</v>
          </cell>
          <cell r="F93" t="str">
            <v>GNF</v>
          </cell>
          <cell r="G93" t="str">
            <v>GNF-PP</v>
          </cell>
        </row>
        <row r="94">
          <cell r="C94">
            <v>91</v>
          </cell>
          <cell r="D94" t="str">
            <v>135. SEGURO INTEGRAL DE SALUD</v>
          </cell>
          <cell r="E94" t="str">
            <v>001. SEGURO INTEGRAL DE SALUD</v>
          </cell>
          <cell r="F94" t="str">
            <v>GNF</v>
          </cell>
          <cell r="G94" t="str">
            <v>GNF-PP</v>
          </cell>
        </row>
        <row r="95">
          <cell r="C95">
            <v>92</v>
          </cell>
          <cell r="D95" t="str">
            <v>135. SEGURO INTEGRAL DE SALUD</v>
          </cell>
          <cell r="E95" t="str">
            <v>001. SEGURO INTEGRAL DE SALUD</v>
          </cell>
          <cell r="F95" t="str">
            <v>GNF</v>
          </cell>
          <cell r="G95" t="str">
            <v>GNF-PP</v>
          </cell>
        </row>
        <row r="96">
          <cell r="C96">
            <v>93</v>
          </cell>
          <cell r="D96" t="str">
            <v>135. SEGURO INTEGRAL DE SALUD</v>
          </cell>
          <cell r="E96" t="str">
            <v>001. SEGURO INTEGRAL DE SALUD</v>
          </cell>
          <cell r="F96" t="str">
            <v>GNF</v>
          </cell>
          <cell r="G96" t="str">
            <v>GNF-PP</v>
          </cell>
        </row>
        <row r="97">
          <cell r="C97">
            <v>94</v>
          </cell>
          <cell r="D97" t="str">
            <v>135. SEGURO INTEGRAL DE SALUD</v>
          </cell>
          <cell r="E97" t="str">
            <v>001. SEGURO INTEGRAL DE SALUD</v>
          </cell>
          <cell r="F97" t="str">
            <v>GNF</v>
          </cell>
          <cell r="G97" t="str">
            <v>GNF-PP</v>
          </cell>
        </row>
        <row r="98">
          <cell r="C98">
            <v>95</v>
          </cell>
          <cell r="D98" t="str">
            <v>135. SEGURO INTEGRAL DE SALUD</v>
          </cell>
          <cell r="E98" t="str">
            <v>001. SEGURO INTEGRAL DE SALUD</v>
          </cell>
          <cell r="F98" t="str">
            <v>GNF</v>
          </cell>
          <cell r="G98" t="str">
            <v>GNF-PP</v>
          </cell>
        </row>
        <row r="99">
          <cell r="C99">
            <v>96</v>
          </cell>
          <cell r="D99" t="str">
            <v>135. SEGURO INTEGRAL DE SALUD</v>
          </cell>
          <cell r="E99" t="str">
            <v>001. SEGURO INTEGRAL DE SALUD</v>
          </cell>
          <cell r="F99" t="str">
            <v>GNF</v>
          </cell>
          <cell r="G99" t="str">
            <v>GNF-PP</v>
          </cell>
        </row>
        <row r="100">
          <cell r="C100">
            <v>97</v>
          </cell>
          <cell r="D100" t="str">
            <v>135. SEGURO INTEGRAL DE SALUD</v>
          </cell>
          <cell r="E100" t="str">
            <v>001. SEGURO INTEGRAL DE SALUD</v>
          </cell>
          <cell r="F100" t="str">
            <v>GNF</v>
          </cell>
          <cell r="G100" t="str">
            <v>GNF-PP</v>
          </cell>
        </row>
        <row r="101">
          <cell r="C101">
            <v>98</v>
          </cell>
          <cell r="D101" t="str">
            <v>135. SEGURO INTEGRAL DE SALUD</v>
          </cell>
          <cell r="E101" t="str">
            <v>001. SEGURO INTEGRAL DE SALUD</v>
          </cell>
          <cell r="F101" t="str">
            <v>GNF</v>
          </cell>
          <cell r="G101" t="str">
            <v>GNF-PP</v>
          </cell>
        </row>
        <row r="102">
          <cell r="C102">
            <v>99</v>
          </cell>
          <cell r="D102" t="str">
            <v>135. SEGURO INTEGRAL DE SALUD</v>
          </cell>
          <cell r="E102" t="str">
            <v>001. SEGURO INTEGRAL DE SALUD</v>
          </cell>
          <cell r="F102" t="str">
            <v>GNF</v>
          </cell>
          <cell r="G102" t="str">
            <v>GNF-PP</v>
          </cell>
        </row>
        <row r="103">
          <cell r="C103">
            <v>100</v>
          </cell>
          <cell r="D103" t="str">
            <v>135. SEGURO INTEGRAL DE SALUD</v>
          </cell>
          <cell r="E103" t="str">
            <v>001. SEGURO INTEGRAL DE SALUD</v>
          </cell>
          <cell r="F103" t="str">
            <v>GNF</v>
          </cell>
          <cell r="G103" t="str">
            <v>GNF-PP</v>
          </cell>
        </row>
        <row r="104">
          <cell r="C104">
            <v>101</v>
          </cell>
          <cell r="D104" t="str">
            <v>135. SEGURO INTEGRAL DE SALUD</v>
          </cell>
          <cell r="E104" t="str">
            <v>001. SEGURO INTEGRAL DE SALUD</v>
          </cell>
          <cell r="F104" t="str">
            <v>GNF</v>
          </cell>
          <cell r="G104" t="str">
            <v>GNF-PP</v>
          </cell>
        </row>
        <row r="105">
          <cell r="C105">
            <v>102</v>
          </cell>
          <cell r="D105" t="str">
            <v>135. SEGURO INTEGRAL DE SALUD</v>
          </cell>
          <cell r="E105" t="str">
            <v>001. SEGURO INTEGRAL DE SALUD</v>
          </cell>
          <cell r="F105" t="str">
            <v>GNF</v>
          </cell>
          <cell r="G105" t="str">
            <v>GNF-PP</v>
          </cell>
        </row>
        <row r="106">
          <cell r="C106">
            <v>103</v>
          </cell>
          <cell r="D106" t="str">
            <v>135. SEGURO INTEGRAL DE SALUD</v>
          </cell>
          <cell r="E106" t="str">
            <v>001. SEGURO INTEGRAL DE SALUD</v>
          </cell>
          <cell r="F106" t="str">
            <v>GNF</v>
          </cell>
          <cell r="G106" t="str">
            <v>GNF-PP</v>
          </cell>
        </row>
        <row r="107">
          <cell r="C107">
            <v>104</v>
          </cell>
          <cell r="D107" t="str">
            <v>135. SEGURO INTEGRAL DE SALUD</v>
          </cell>
          <cell r="E107" t="str">
            <v>001. SEGURO INTEGRAL DE SALUD</v>
          </cell>
          <cell r="F107" t="str">
            <v>GNF</v>
          </cell>
          <cell r="G107" t="str">
            <v>GNF-PP</v>
          </cell>
        </row>
        <row r="108">
          <cell r="C108">
            <v>105</v>
          </cell>
          <cell r="D108" t="str">
            <v>135. SEGURO INTEGRAL DE SALUD</v>
          </cell>
          <cell r="E108" t="str">
            <v>001. SEGURO INTEGRAL DE SALUD</v>
          </cell>
          <cell r="F108" t="str">
            <v>GNF</v>
          </cell>
          <cell r="G108" t="str">
            <v>GNF-PP</v>
          </cell>
        </row>
        <row r="109">
          <cell r="C109">
            <v>106</v>
          </cell>
          <cell r="D109" t="str">
            <v>135. SEGURO INTEGRAL DE SALUD</v>
          </cell>
          <cell r="E109" t="str">
            <v>001. SEGURO INTEGRAL DE SALUD</v>
          </cell>
          <cell r="F109" t="str">
            <v>GNF</v>
          </cell>
          <cell r="G109" t="str">
            <v>GNF-PP</v>
          </cell>
        </row>
        <row r="110">
          <cell r="C110">
            <v>107</v>
          </cell>
          <cell r="D110" t="str">
            <v>135. SEGURO INTEGRAL DE SALUD</v>
          </cell>
          <cell r="E110" t="str">
            <v>001. SEGURO INTEGRAL DE SALUD</v>
          </cell>
          <cell r="F110" t="str">
            <v>GNF</v>
          </cell>
          <cell r="G110" t="str">
            <v>GNF-PP</v>
          </cell>
        </row>
        <row r="111">
          <cell r="C111">
            <v>108</v>
          </cell>
          <cell r="D111" t="str">
            <v>135. SEGURO INTEGRAL DE SALUD</v>
          </cell>
          <cell r="E111" t="str">
            <v>001. SEGURO INTEGRAL DE SALUD</v>
          </cell>
          <cell r="F111" t="str">
            <v>GNF</v>
          </cell>
          <cell r="G111" t="str">
            <v>GNF-PP</v>
          </cell>
        </row>
        <row r="112">
          <cell r="C112">
            <v>109</v>
          </cell>
          <cell r="D112" t="str">
            <v>135. SEGURO INTEGRAL DE SALUD</v>
          </cell>
          <cell r="E112" t="str">
            <v>001. SEGURO INTEGRAL DE SALUD</v>
          </cell>
          <cell r="F112" t="str">
            <v>GNF</v>
          </cell>
          <cell r="G112" t="str">
            <v>GNF-PP</v>
          </cell>
        </row>
        <row r="113">
          <cell r="C113">
            <v>110</v>
          </cell>
          <cell r="D113" t="str">
            <v>135. SEGURO INTEGRAL DE SALUD</v>
          </cell>
          <cell r="E113" t="str">
            <v>001. SEGURO INTEGRAL DE SALUD</v>
          </cell>
          <cell r="F113" t="str">
            <v>GNF</v>
          </cell>
          <cell r="G113" t="str">
            <v>GNF-PP</v>
          </cell>
        </row>
        <row r="114">
          <cell r="C114">
            <v>111</v>
          </cell>
          <cell r="D114" t="str">
            <v>135. SEGURO INTEGRAL DE SALUD</v>
          </cell>
          <cell r="E114" t="str">
            <v>001. SEGURO INTEGRAL DE SALUD</v>
          </cell>
          <cell r="F114" t="str">
            <v>GNF</v>
          </cell>
          <cell r="G114" t="str">
            <v>GNF-PP</v>
          </cell>
        </row>
        <row r="115">
          <cell r="C115">
            <v>112</v>
          </cell>
          <cell r="D115" t="str">
            <v>135. SEGURO INTEGRAL DE SALUD</v>
          </cell>
          <cell r="E115" t="str">
            <v>001. SEGURO INTEGRAL DE SALUD</v>
          </cell>
          <cell r="F115" t="str">
            <v>GNF</v>
          </cell>
          <cell r="G115" t="str">
            <v>GNF-PP</v>
          </cell>
        </row>
        <row r="116">
          <cell r="C116">
            <v>113</v>
          </cell>
          <cell r="D116" t="str">
            <v>135. SEGURO INTEGRAL DE SALUD</v>
          </cell>
          <cell r="E116" t="str">
            <v>001. SEGURO INTEGRAL DE SALUD</v>
          </cell>
          <cell r="F116" t="str">
            <v>GNF</v>
          </cell>
          <cell r="G116" t="str">
            <v>GNF-PP</v>
          </cell>
        </row>
        <row r="117">
          <cell r="C117">
            <v>114</v>
          </cell>
          <cell r="D117" t="str">
            <v>135. SEGURO INTEGRAL DE SALUD</v>
          </cell>
          <cell r="E117" t="str">
            <v>001. SEGURO INTEGRAL DE SALUD</v>
          </cell>
          <cell r="F117" t="str">
            <v>GNF</v>
          </cell>
          <cell r="G117" t="str">
            <v>GNF-PP</v>
          </cell>
        </row>
        <row r="118">
          <cell r="C118">
            <v>115</v>
          </cell>
          <cell r="D118" t="str">
            <v>135. SEGURO INTEGRAL DE SALUD</v>
          </cell>
          <cell r="E118" t="str">
            <v>001. SEGURO INTEGRAL DE SALUD</v>
          </cell>
          <cell r="F118" t="str">
            <v>GNF</v>
          </cell>
          <cell r="G118" t="str">
            <v>GNF-PP</v>
          </cell>
        </row>
        <row r="119">
          <cell r="C119">
            <v>116</v>
          </cell>
          <cell r="D119" t="str">
            <v>135. SEGURO INTEGRAL DE SALUD</v>
          </cell>
          <cell r="E119" t="str">
            <v>001. SEGURO INTEGRAL DE SALUD</v>
          </cell>
          <cell r="F119" t="str">
            <v>GNF</v>
          </cell>
          <cell r="G119" t="str">
            <v>GNF-PP</v>
          </cell>
        </row>
        <row r="120">
          <cell r="C120">
            <v>117</v>
          </cell>
          <cell r="D120" t="str">
            <v>135. SEGURO INTEGRAL DE SALUD</v>
          </cell>
          <cell r="E120" t="str">
            <v>001. SEGURO INTEGRAL DE SALUD</v>
          </cell>
          <cell r="F120" t="str">
            <v>GNF</v>
          </cell>
          <cell r="G120" t="str">
            <v>GNF-PP</v>
          </cell>
        </row>
        <row r="121">
          <cell r="C121">
            <v>118</v>
          </cell>
          <cell r="D121" t="str">
            <v>135. SEGURO INTEGRAL DE SALUD</v>
          </cell>
          <cell r="E121" t="str">
            <v>001. SEGURO INTEGRAL DE SALUD</v>
          </cell>
          <cell r="F121" t="str">
            <v>GNF</v>
          </cell>
          <cell r="G121" t="str">
            <v>GNF-PP</v>
          </cell>
        </row>
        <row r="122">
          <cell r="C122">
            <v>119</v>
          </cell>
          <cell r="D122" t="str">
            <v>135. SEGURO INTEGRAL DE SALUD</v>
          </cell>
          <cell r="E122" t="str">
            <v>001. SEGURO INTEGRAL DE SALUD</v>
          </cell>
          <cell r="F122" t="str">
            <v>GNF</v>
          </cell>
          <cell r="G122" t="str">
            <v>GNF-PP</v>
          </cell>
        </row>
        <row r="123">
          <cell r="C123">
            <v>120</v>
          </cell>
          <cell r="D123" t="str">
            <v>135. SEGURO INTEGRAL DE SALUD</v>
          </cell>
          <cell r="E123" t="str">
            <v>001. SEGURO INTEGRAL DE SALUD</v>
          </cell>
          <cell r="F123" t="str">
            <v>GNF</v>
          </cell>
          <cell r="G123" t="str">
            <v>GNF-PP</v>
          </cell>
        </row>
        <row r="124">
          <cell r="C124">
            <v>121</v>
          </cell>
          <cell r="D124" t="str">
            <v>135. SEGURO INTEGRAL DE SALUD</v>
          </cell>
          <cell r="E124" t="str">
            <v>001. SEGURO INTEGRAL DE SALUD</v>
          </cell>
          <cell r="F124" t="str">
            <v>GNF</v>
          </cell>
          <cell r="G124" t="str">
            <v>GNF-PP</v>
          </cell>
        </row>
        <row r="125">
          <cell r="C125">
            <v>122</v>
          </cell>
          <cell r="D125" t="str">
            <v>135. SEGURO INTEGRAL DE SALUD</v>
          </cell>
          <cell r="E125" t="str">
            <v>001. SEGURO INTEGRAL DE SALUD</v>
          </cell>
          <cell r="F125" t="str">
            <v>GNF</v>
          </cell>
          <cell r="G125" t="str">
            <v>GNF-PP</v>
          </cell>
        </row>
        <row r="126">
          <cell r="C126">
            <v>123</v>
          </cell>
          <cell r="D126" t="str">
            <v>135. SEGURO INTEGRAL DE SALUD</v>
          </cell>
          <cell r="E126" t="str">
            <v>001. SEGURO INTEGRAL DE SALUD</v>
          </cell>
          <cell r="F126" t="str">
            <v>GNF</v>
          </cell>
          <cell r="G126" t="str">
            <v>GNF-PP</v>
          </cell>
        </row>
        <row r="127">
          <cell r="C127">
            <v>124</v>
          </cell>
          <cell r="D127" t="str">
            <v>135. SEGURO INTEGRAL DE SALUD</v>
          </cell>
          <cell r="E127" t="str">
            <v>001. SEGURO INTEGRAL DE SALUD</v>
          </cell>
          <cell r="F127" t="str">
            <v>GNF</v>
          </cell>
          <cell r="G127" t="str">
            <v>GNF-PP</v>
          </cell>
        </row>
        <row r="128">
          <cell r="C128">
            <v>125</v>
          </cell>
          <cell r="D128" t="str">
            <v>135. SEGURO INTEGRAL DE SALUD</v>
          </cell>
          <cell r="E128" t="str">
            <v>001. SEGURO INTEGRAL DE SALUD</v>
          </cell>
          <cell r="F128" t="str">
            <v>GNF</v>
          </cell>
          <cell r="G128" t="str">
            <v>GNF-PP</v>
          </cell>
        </row>
        <row r="129">
          <cell r="C129">
            <v>126</v>
          </cell>
          <cell r="D129" t="str">
            <v>135. SEGURO INTEGRAL DE SALUD</v>
          </cell>
          <cell r="E129" t="str">
            <v>001. SEGURO INTEGRAL DE SALUD</v>
          </cell>
          <cell r="F129" t="str">
            <v>GNF</v>
          </cell>
          <cell r="G129" t="str">
            <v>GNF-PP</v>
          </cell>
        </row>
        <row r="130">
          <cell r="C130">
            <v>127</v>
          </cell>
          <cell r="D130" t="str">
            <v>135. SEGURO INTEGRAL DE SALUD</v>
          </cell>
          <cell r="E130" t="str">
            <v>001. SEGURO INTEGRAL DE SALUD</v>
          </cell>
          <cell r="F130" t="str">
            <v>GNF</v>
          </cell>
          <cell r="G130" t="str">
            <v>GNF-PP</v>
          </cell>
        </row>
        <row r="131">
          <cell r="C131">
            <v>128</v>
          </cell>
          <cell r="D131" t="str">
            <v>135. SEGURO INTEGRAL DE SALUD</v>
          </cell>
          <cell r="E131" t="str">
            <v>001. SEGURO INTEGRAL DE SALUD</v>
          </cell>
          <cell r="F131" t="str">
            <v>GNF</v>
          </cell>
          <cell r="G131" t="str">
            <v>GNF-PP</v>
          </cell>
        </row>
        <row r="132">
          <cell r="C132">
            <v>129</v>
          </cell>
          <cell r="D132" t="str">
            <v>135. SEGURO INTEGRAL DE SALUD</v>
          </cell>
          <cell r="E132" t="str">
            <v>001. SEGURO INTEGRAL DE SALUD</v>
          </cell>
          <cell r="F132" t="str">
            <v>GNF</v>
          </cell>
          <cell r="G132" t="str">
            <v>GNF-PP</v>
          </cell>
        </row>
        <row r="133">
          <cell r="C133">
            <v>130</v>
          </cell>
          <cell r="D133" t="str">
            <v>135. SEGURO INTEGRAL DE SALUD</v>
          </cell>
          <cell r="E133" t="str">
            <v>001. SEGURO INTEGRAL DE SALUD</v>
          </cell>
          <cell r="F133" t="str">
            <v>GNF</v>
          </cell>
          <cell r="G133" t="str">
            <v>GNF-PP</v>
          </cell>
        </row>
        <row r="134">
          <cell r="C134">
            <v>131</v>
          </cell>
          <cell r="D134" t="str">
            <v>135. SEGURO INTEGRAL DE SALUD</v>
          </cell>
          <cell r="E134" t="str">
            <v>001. SEGURO INTEGRAL DE SALUD</v>
          </cell>
          <cell r="F134" t="str">
            <v>GNF</v>
          </cell>
          <cell r="G134" t="str">
            <v>GNF-PP</v>
          </cell>
        </row>
        <row r="135">
          <cell r="C135">
            <v>132</v>
          </cell>
          <cell r="D135" t="str">
            <v>135. SEGURO INTEGRAL DE SALUD</v>
          </cell>
          <cell r="E135" t="str">
            <v>001. SEGURO INTEGRAL DE SALUD</v>
          </cell>
          <cell r="F135" t="str">
            <v>GNF</v>
          </cell>
          <cell r="G135" t="str">
            <v>GNF-PP</v>
          </cell>
        </row>
        <row r="136">
          <cell r="C136">
            <v>133</v>
          </cell>
          <cell r="D136" t="str">
            <v>135. SEGURO INTEGRAL DE SALUD</v>
          </cell>
          <cell r="E136" t="str">
            <v>001. SEGURO INTEGRAL DE SALUD</v>
          </cell>
          <cell r="F136" t="str">
            <v>GNF</v>
          </cell>
          <cell r="G136" t="str">
            <v>GNF-PP</v>
          </cell>
        </row>
        <row r="137">
          <cell r="C137">
            <v>134</v>
          </cell>
          <cell r="D137" t="str">
            <v>135. SEGURO INTEGRAL DE SALUD</v>
          </cell>
          <cell r="E137" t="str">
            <v>001. SEGURO INTEGRAL DE SALUD</v>
          </cell>
          <cell r="F137" t="str">
            <v>GNF</v>
          </cell>
          <cell r="G137" t="str">
            <v>GNF-PP</v>
          </cell>
        </row>
        <row r="138">
          <cell r="C138">
            <v>135</v>
          </cell>
          <cell r="D138" t="str">
            <v>135. SEGURO INTEGRAL DE SALUD</v>
          </cell>
          <cell r="E138" t="str">
            <v>001. SEGURO INTEGRAL DE SALUD</v>
          </cell>
          <cell r="F138" t="str">
            <v>GNF</v>
          </cell>
          <cell r="G138" t="str">
            <v>GNF-PP</v>
          </cell>
        </row>
        <row r="139">
          <cell r="C139">
            <v>136</v>
          </cell>
          <cell r="D139" t="str">
            <v>135. SEGURO INTEGRAL DE SALUD</v>
          </cell>
          <cell r="E139" t="str">
            <v>001. SEGURO INTEGRAL DE SALUD</v>
          </cell>
          <cell r="F139" t="str">
            <v>GNF</v>
          </cell>
          <cell r="G139" t="str">
            <v>GNF-PP</v>
          </cell>
        </row>
        <row r="140">
          <cell r="C140">
            <v>137</v>
          </cell>
          <cell r="D140" t="str">
            <v>135. SEGURO INTEGRAL DE SALUD</v>
          </cell>
          <cell r="E140" t="str">
            <v>001. SEGURO INTEGRAL DE SALUD</v>
          </cell>
          <cell r="F140" t="str">
            <v>GNF</v>
          </cell>
          <cell r="G140" t="str">
            <v>GNF-PP</v>
          </cell>
        </row>
        <row r="141">
          <cell r="C141">
            <v>138</v>
          </cell>
          <cell r="D141" t="str">
            <v>135. SEGURO INTEGRAL DE SALUD</v>
          </cell>
          <cell r="E141" t="str">
            <v>001. SEGURO INTEGRAL DE SALUD</v>
          </cell>
          <cell r="F141" t="str">
            <v>GNF</v>
          </cell>
          <cell r="G141" t="str">
            <v>GNF-PP</v>
          </cell>
        </row>
        <row r="142">
          <cell r="C142">
            <v>139</v>
          </cell>
          <cell r="D142" t="str">
            <v>135. SEGURO INTEGRAL DE SALUD</v>
          </cell>
          <cell r="E142" t="str">
            <v>001. SEGURO INTEGRAL DE SALUD</v>
          </cell>
          <cell r="F142" t="str">
            <v>GNF</v>
          </cell>
          <cell r="G142" t="str">
            <v>GNF-PP</v>
          </cell>
        </row>
        <row r="143">
          <cell r="C143">
            <v>140</v>
          </cell>
          <cell r="D143" t="str">
            <v>135. SEGURO INTEGRAL DE SALUD</v>
          </cell>
          <cell r="E143" t="str">
            <v>001. SEGURO INTEGRAL DE SALUD</v>
          </cell>
          <cell r="F143" t="str">
            <v>GNF</v>
          </cell>
          <cell r="G143" t="str">
            <v>GNF-PP</v>
          </cell>
        </row>
        <row r="144">
          <cell r="C144">
            <v>141</v>
          </cell>
          <cell r="D144" t="str">
            <v>135. SEGURO INTEGRAL DE SALUD</v>
          </cell>
          <cell r="E144" t="str">
            <v>001. SEGURO INTEGRAL DE SALUD</v>
          </cell>
          <cell r="F144" t="str">
            <v>GNF</v>
          </cell>
          <cell r="G144" t="str">
            <v>GNF-PP</v>
          </cell>
        </row>
        <row r="145">
          <cell r="C145">
            <v>142</v>
          </cell>
          <cell r="D145" t="str">
            <v>135. SEGURO INTEGRAL DE SALUD</v>
          </cell>
          <cell r="E145" t="str">
            <v>001. SEGURO INTEGRAL DE SALUD</v>
          </cell>
          <cell r="F145" t="str">
            <v>GNF</v>
          </cell>
          <cell r="G145" t="str">
            <v>GNF-PP</v>
          </cell>
        </row>
        <row r="146">
          <cell r="C146">
            <v>143</v>
          </cell>
          <cell r="D146" t="str">
            <v>135. SEGURO INTEGRAL DE SALUD</v>
          </cell>
          <cell r="E146" t="str">
            <v>001. SEGURO INTEGRAL DE SALUD</v>
          </cell>
          <cell r="F146" t="str">
            <v>GNF</v>
          </cell>
          <cell r="G146" t="str">
            <v>GNF-PP</v>
          </cell>
        </row>
        <row r="147">
          <cell r="C147">
            <v>144</v>
          </cell>
          <cell r="D147" t="str">
            <v>135. SEGURO INTEGRAL DE SALUD</v>
          </cell>
          <cell r="E147" t="str">
            <v>001. SEGURO INTEGRAL DE SALUD</v>
          </cell>
          <cell r="F147" t="str">
            <v>GNF</v>
          </cell>
          <cell r="G147" t="str">
            <v>GNF-PP</v>
          </cell>
        </row>
        <row r="148">
          <cell r="C148">
            <v>145</v>
          </cell>
          <cell r="D148" t="str">
            <v>135. SEGURO INTEGRAL DE SALUD</v>
          </cell>
          <cell r="E148" t="str">
            <v>001. SEGURO INTEGRAL DE SALUD</v>
          </cell>
          <cell r="F148" t="str">
            <v>GNF</v>
          </cell>
          <cell r="G148" t="str">
            <v>GNF-PP</v>
          </cell>
        </row>
        <row r="149">
          <cell r="C149">
            <v>146</v>
          </cell>
          <cell r="D149" t="str">
            <v>135. SEGURO INTEGRAL DE SALUD</v>
          </cell>
          <cell r="E149" t="str">
            <v>001. SEGURO INTEGRAL DE SALUD</v>
          </cell>
          <cell r="F149" t="str">
            <v>GNF</v>
          </cell>
          <cell r="G149" t="str">
            <v>GNF-PP</v>
          </cell>
        </row>
        <row r="150">
          <cell r="C150">
            <v>147</v>
          </cell>
          <cell r="D150" t="str">
            <v>135. SEGURO INTEGRAL DE SALUD</v>
          </cell>
          <cell r="E150" t="str">
            <v>001. SEGURO INTEGRAL DE SALUD</v>
          </cell>
          <cell r="F150" t="str">
            <v>GNF</v>
          </cell>
          <cell r="G150" t="str">
            <v>GNF-PP</v>
          </cell>
        </row>
        <row r="151">
          <cell r="C151">
            <v>148</v>
          </cell>
          <cell r="D151" t="str">
            <v>135. SEGURO INTEGRAL DE SALUD</v>
          </cell>
          <cell r="E151" t="str">
            <v>001. SEGURO INTEGRAL DE SALUD</v>
          </cell>
          <cell r="F151" t="str">
            <v>GNF</v>
          </cell>
          <cell r="G151" t="str">
            <v>GNF-PP</v>
          </cell>
        </row>
        <row r="152">
          <cell r="C152">
            <v>149</v>
          </cell>
          <cell r="D152" t="str">
            <v>135. SEGURO INTEGRAL DE SALUD</v>
          </cell>
          <cell r="E152" t="str">
            <v>001. SEGURO INTEGRAL DE SALUD</v>
          </cell>
          <cell r="F152" t="str">
            <v>GNF</v>
          </cell>
          <cell r="G152" t="str">
            <v>GNF-PP</v>
          </cell>
        </row>
        <row r="153">
          <cell r="C153">
            <v>150</v>
          </cell>
          <cell r="D153" t="str">
            <v>135. SEGURO INTEGRAL DE SALUD</v>
          </cell>
          <cell r="E153" t="str">
            <v>001. SEGURO INTEGRAL DE SALUD</v>
          </cell>
          <cell r="F153" t="str">
            <v>GNF</v>
          </cell>
          <cell r="G153" t="str">
            <v>GNF-PP</v>
          </cell>
        </row>
        <row r="154">
          <cell r="C154">
            <v>151</v>
          </cell>
          <cell r="D154" t="str">
            <v>135. SEGURO INTEGRAL DE SALUD</v>
          </cell>
          <cell r="E154" t="str">
            <v>001. SEGURO INTEGRAL DE SALUD</v>
          </cell>
          <cell r="F154" t="str">
            <v>GNF</v>
          </cell>
          <cell r="G154" t="str">
            <v>GNF-PP</v>
          </cell>
        </row>
        <row r="155">
          <cell r="C155">
            <v>152</v>
          </cell>
          <cell r="D155" t="str">
            <v>135. SEGURO INTEGRAL DE SALUD</v>
          </cell>
          <cell r="E155" t="str">
            <v>001. SEGURO INTEGRAL DE SALUD</v>
          </cell>
          <cell r="F155" t="str">
            <v>GNF</v>
          </cell>
          <cell r="G155" t="str">
            <v>GNF-PP</v>
          </cell>
        </row>
        <row r="156">
          <cell r="C156">
            <v>153</v>
          </cell>
          <cell r="D156" t="str">
            <v>135. SEGURO INTEGRAL DE SALUD</v>
          </cell>
          <cell r="E156" t="str">
            <v>001. SEGURO INTEGRAL DE SALUD</v>
          </cell>
          <cell r="F156" t="str">
            <v>GNF</v>
          </cell>
          <cell r="G156" t="str">
            <v>GNF-PP</v>
          </cell>
        </row>
        <row r="157">
          <cell r="C157">
            <v>154</v>
          </cell>
          <cell r="D157" t="str">
            <v>135. SEGURO INTEGRAL DE SALUD</v>
          </cell>
          <cell r="E157" t="str">
            <v>001. SEGURO INTEGRAL DE SALUD</v>
          </cell>
          <cell r="F157" t="str">
            <v>GNF</v>
          </cell>
          <cell r="G157" t="str">
            <v>GNF-PP</v>
          </cell>
        </row>
        <row r="158">
          <cell r="C158">
            <v>155</v>
          </cell>
          <cell r="D158" t="str">
            <v>135. SEGURO INTEGRAL DE SALUD</v>
          </cell>
          <cell r="E158" t="str">
            <v>001. SEGURO INTEGRAL DE SALUD</v>
          </cell>
          <cell r="F158" t="str">
            <v>GNF</v>
          </cell>
          <cell r="G158" t="str">
            <v>GNF-PP</v>
          </cell>
        </row>
        <row r="159">
          <cell r="C159">
            <v>156</v>
          </cell>
          <cell r="D159" t="str">
            <v>135. SEGURO INTEGRAL DE SALUD</v>
          </cell>
          <cell r="E159" t="str">
            <v>001. SEGURO INTEGRAL DE SALUD</v>
          </cell>
          <cell r="F159" t="str">
            <v>GNF</v>
          </cell>
          <cell r="G159" t="str">
            <v>GNF-PP</v>
          </cell>
        </row>
        <row r="160">
          <cell r="C160">
            <v>157</v>
          </cell>
          <cell r="D160" t="str">
            <v>135. SEGURO INTEGRAL DE SALUD</v>
          </cell>
          <cell r="E160" t="str">
            <v>001. SEGURO INTEGRAL DE SALUD</v>
          </cell>
          <cell r="F160" t="str">
            <v>GNF</v>
          </cell>
          <cell r="G160" t="str">
            <v>GNF-PP</v>
          </cell>
        </row>
        <row r="161">
          <cell r="C161">
            <v>158</v>
          </cell>
          <cell r="D161" t="str">
            <v>135. SEGURO INTEGRAL DE SALUD</v>
          </cell>
          <cell r="E161" t="str">
            <v>001. SEGURO INTEGRAL DE SALUD</v>
          </cell>
          <cell r="F161" t="str">
            <v>GNF</v>
          </cell>
          <cell r="G161" t="str">
            <v>GNF-PP</v>
          </cell>
        </row>
        <row r="162">
          <cell r="C162">
            <v>159</v>
          </cell>
          <cell r="D162" t="str">
            <v>135. SEGURO INTEGRAL DE SALUD</v>
          </cell>
          <cell r="E162" t="str">
            <v>001. SEGURO INTEGRAL DE SALUD</v>
          </cell>
          <cell r="F162" t="str">
            <v>GNF</v>
          </cell>
          <cell r="G162" t="str">
            <v>GNF-PP</v>
          </cell>
        </row>
        <row r="163">
          <cell r="C163">
            <v>160</v>
          </cell>
          <cell r="D163" t="str">
            <v>135. SEGURO INTEGRAL DE SALUD</v>
          </cell>
          <cell r="E163" t="str">
            <v>001. SEGURO INTEGRAL DE SALUD</v>
          </cell>
          <cell r="F163" t="str">
            <v>GNF</v>
          </cell>
          <cell r="G163" t="str">
            <v>GNF-PP</v>
          </cell>
        </row>
        <row r="164">
          <cell r="C164">
            <v>161</v>
          </cell>
          <cell r="D164" t="str">
            <v>135. SEGURO INTEGRAL DE SALUD</v>
          </cell>
          <cell r="E164" t="str">
            <v>001. SEGURO INTEGRAL DE SALUD</v>
          </cell>
          <cell r="F164" t="str">
            <v>GNF</v>
          </cell>
          <cell r="G164" t="str">
            <v>GNF-PP</v>
          </cell>
        </row>
        <row r="165">
          <cell r="C165">
            <v>162</v>
          </cell>
          <cell r="D165" t="str">
            <v>135. SEGURO INTEGRAL DE SALUD</v>
          </cell>
          <cell r="E165" t="str">
            <v>001. SEGURO INTEGRAL DE SALUD</v>
          </cell>
          <cell r="F165" t="str">
            <v>GNF</v>
          </cell>
          <cell r="G165" t="str">
            <v>GNF-PP</v>
          </cell>
        </row>
        <row r="166">
          <cell r="C166">
            <v>163</v>
          </cell>
          <cell r="D166" t="str">
            <v>135. SEGURO INTEGRAL DE SALUD</v>
          </cell>
          <cell r="E166" t="str">
            <v>001. SEGURO INTEGRAL DE SALUD</v>
          </cell>
          <cell r="F166" t="str">
            <v>GNF</v>
          </cell>
          <cell r="G166" t="str">
            <v>GNF-PP</v>
          </cell>
        </row>
        <row r="167">
          <cell r="C167">
            <v>164</v>
          </cell>
          <cell r="D167" t="str">
            <v>135. SEGURO INTEGRAL DE SALUD</v>
          </cell>
          <cell r="E167" t="str">
            <v>001. SEGURO INTEGRAL DE SALUD</v>
          </cell>
          <cell r="F167" t="str">
            <v>GNF</v>
          </cell>
          <cell r="G167" t="str">
            <v>GNF-PP</v>
          </cell>
        </row>
        <row r="168">
          <cell r="C168">
            <v>165</v>
          </cell>
          <cell r="D168" t="str">
            <v>135. SEGURO INTEGRAL DE SALUD</v>
          </cell>
          <cell r="E168" t="str">
            <v>001. SEGURO INTEGRAL DE SALUD</v>
          </cell>
          <cell r="F168" t="str">
            <v>GNF</v>
          </cell>
          <cell r="G168" t="str">
            <v>GNF-PP</v>
          </cell>
        </row>
        <row r="169">
          <cell r="C169">
            <v>166</v>
          </cell>
          <cell r="D169" t="str">
            <v>135. SEGURO INTEGRAL DE SALUD</v>
          </cell>
          <cell r="E169" t="str">
            <v>001. SEGURO INTEGRAL DE SALUD</v>
          </cell>
          <cell r="F169" t="str">
            <v>GNF</v>
          </cell>
          <cell r="G169" t="str">
            <v>GNF-PP</v>
          </cell>
        </row>
        <row r="170">
          <cell r="C170">
            <v>167</v>
          </cell>
          <cell r="D170" t="str">
            <v>135. SEGURO INTEGRAL DE SALUD</v>
          </cell>
          <cell r="E170" t="str">
            <v>001. SEGURO INTEGRAL DE SALUD</v>
          </cell>
          <cell r="F170" t="str">
            <v>GNF</v>
          </cell>
          <cell r="G170" t="str">
            <v>GNF-PP</v>
          </cell>
        </row>
        <row r="171">
          <cell r="C171">
            <v>168</v>
          </cell>
          <cell r="D171" t="str">
            <v>135. SEGURO INTEGRAL DE SALUD</v>
          </cell>
          <cell r="E171" t="str">
            <v>001. SEGURO INTEGRAL DE SALUD</v>
          </cell>
          <cell r="F171" t="str">
            <v>GNF</v>
          </cell>
          <cell r="G171" t="str">
            <v>GNF-PP</v>
          </cell>
        </row>
        <row r="172">
          <cell r="C172">
            <v>169</v>
          </cell>
          <cell r="D172" t="str">
            <v>135. SEGURO INTEGRAL DE SALUD</v>
          </cell>
          <cell r="E172" t="str">
            <v>001. SEGURO INTEGRAL DE SALUD</v>
          </cell>
          <cell r="F172" t="str">
            <v>GNF</v>
          </cell>
          <cell r="G172" t="str">
            <v>GNF-PP</v>
          </cell>
        </row>
        <row r="173">
          <cell r="C173">
            <v>170</v>
          </cell>
          <cell r="D173" t="str">
            <v>135. SEGURO INTEGRAL DE SALUD</v>
          </cell>
          <cell r="E173" t="str">
            <v>001. SEGURO INTEGRAL DE SALUD</v>
          </cell>
          <cell r="F173" t="str">
            <v>GNF</v>
          </cell>
          <cell r="G173" t="str">
            <v>GNF-PP</v>
          </cell>
        </row>
        <row r="174">
          <cell r="C174">
            <v>171</v>
          </cell>
          <cell r="D174" t="str">
            <v>135. SEGURO INTEGRAL DE SALUD</v>
          </cell>
          <cell r="E174" t="str">
            <v>001. SEGURO INTEGRAL DE SALUD</v>
          </cell>
          <cell r="F174" t="str">
            <v>GNF</v>
          </cell>
          <cell r="G174" t="str">
            <v>GNF-PP</v>
          </cell>
        </row>
        <row r="175">
          <cell r="C175">
            <v>172</v>
          </cell>
          <cell r="D175" t="str">
            <v>135. SEGURO INTEGRAL DE SALUD</v>
          </cell>
          <cell r="E175" t="str">
            <v>001. SEGURO INTEGRAL DE SALUD</v>
          </cell>
          <cell r="F175" t="str">
            <v>GNF</v>
          </cell>
          <cell r="G175" t="str">
            <v>GNF-PP</v>
          </cell>
        </row>
        <row r="176">
          <cell r="C176">
            <v>173</v>
          </cell>
          <cell r="D176" t="str">
            <v>135. SEGURO INTEGRAL DE SALUD</v>
          </cell>
          <cell r="E176" t="str">
            <v>001. SEGURO INTEGRAL DE SALUD</v>
          </cell>
          <cell r="F176" t="str">
            <v>GNF</v>
          </cell>
          <cell r="G176" t="str">
            <v>GNF-PP</v>
          </cell>
        </row>
        <row r="177">
          <cell r="C177">
            <v>174</v>
          </cell>
          <cell r="D177" t="str">
            <v>135. SEGURO INTEGRAL DE SALUD</v>
          </cell>
          <cell r="E177" t="str">
            <v>001. SEGURO INTEGRAL DE SALUD</v>
          </cell>
          <cell r="F177" t="str">
            <v>GNF</v>
          </cell>
          <cell r="G177" t="str">
            <v>GNF-PP</v>
          </cell>
        </row>
        <row r="178">
          <cell r="C178">
            <v>175</v>
          </cell>
          <cell r="D178" t="str">
            <v>135. SEGURO INTEGRAL DE SALUD</v>
          </cell>
          <cell r="E178" t="str">
            <v>001. SEGURO INTEGRAL DE SALUD</v>
          </cell>
          <cell r="F178" t="str">
            <v>GNF</v>
          </cell>
          <cell r="G178" t="str">
            <v>GNF-PP</v>
          </cell>
        </row>
        <row r="179">
          <cell r="C179">
            <v>176</v>
          </cell>
          <cell r="D179" t="str">
            <v>135. SEGURO INTEGRAL DE SALUD</v>
          </cell>
          <cell r="E179" t="str">
            <v>001. SEGURO INTEGRAL DE SALUD</v>
          </cell>
          <cell r="F179" t="str">
            <v>GNF</v>
          </cell>
          <cell r="G179" t="str">
            <v>GNF-PP</v>
          </cell>
        </row>
        <row r="180">
          <cell r="C180">
            <v>177</v>
          </cell>
          <cell r="D180" t="str">
            <v>135. SEGURO INTEGRAL DE SALUD</v>
          </cell>
          <cell r="E180" t="str">
            <v>001. SEGURO INTEGRAL DE SALUD</v>
          </cell>
          <cell r="F180" t="str">
            <v>GNF</v>
          </cell>
          <cell r="G180" t="str">
            <v>GNF-PP</v>
          </cell>
        </row>
        <row r="181">
          <cell r="C181">
            <v>178</v>
          </cell>
          <cell r="D181" t="str">
            <v>135. SEGURO INTEGRAL DE SALUD</v>
          </cell>
          <cell r="E181" t="str">
            <v>001. SEGURO INTEGRAL DE SALUD</v>
          </cell>
          <cell r="F181" t="str">
            <v>GNF</v>
          </cell>
          <cell r="G181" t="str">
            <v>GNF-PP</v>
          </cell>
        </row>
        <row r="182">
          <cell r="C182">
            <v>179</v>
          </cell>
          <cell r="D182" t="str">
            <v>135. SEGURO INTEGRAL DE SALUD</v>
          </cell>
          <cell r="E182" t="str">
            <v>001. SEGURO INTEGRAL DE SALUD</v>
          </cell>
          <cell r="F182" t="str">
            <v>GNF</v>
          </cell>
          <cell r="G182" t="str">
            <v>GNF-PP</v>
          </cell>
        </row>
        <row r="183">
          <cell r="C183">
            <v>180</v>
          </cell>
          <cell r="D183" t="str">
            <v>135. SEGURO INTEGRAL DE SALUD</v>
          </cell>
          <cell r="E183" t="str">
            <v>001. SEGURO INTEGRAL DE SALUD</v>
          </cell>
          <cell r="F183" t="str">
            <v>GNF</v>
          </cell>
          <cell r="G183" t="str">
            <v>GNF-PP</v>
          </cell>
        </row>
        <row r="184">
          <cell r="C184">
            <v>181</v>
          </cell>
          <cell r="D184" t="str">
            <v>135. SEGURO INTEGRAL DE SALUD</v>
          </cell>
          <cell r="E184" t="str">
            <v>001. SEGURO INTEGRAL DE SALUD</v>
          </cell>
          <cell r="F184" t="str">
            <v>GNF</v>
          </cell>
          <cell r="G184" t="str">
            <v>GNF-PP</v>
          </cell>
        </row>
        <row r="185">
          <cell r="C185">
            <v>182</v>
          </cell>
          <cell r="D185" t="str">
            <v>135. SEGURO INTEGRAL DE SALUD</v>
          </cell>
          <cell r="E185" t="str">
            <v>001. SEGURO INTEGRAL DE SALUD</v>
          </cell>
          <cell r="F185" t="str">
            <v>GNF</v>
          </cell>
          <cell r="G185" t="str">
            <v>GNF-PP</v>
          </cell>
        </row>
        <row r="186">
          <cell r="C186">
            <v>183</v>
          </cell>
          <cell r="D186" t="str">
            <v>135. SEGURO INTEGRAL DE SALUD</v>
          </cell>
          <cell r="E186" t="str">
            <v>001. SEGURO INTEGRAL DE SALUD</v>
          </cell>
          <cell r="F186" t="str">
            <v>GNF</v>
          </cell>
          <cell r="G186" t="str">
            <v>GNF-PP</v>
          </cell>
        </row>
        <row r="187">
          <cell r="C187">
            <v>184</v>
          </cell>
          <cell r="D187" t="str">
            <v>135. SEGURO INTEGRAL DE SALUD</v>
          </cell>
          <cell r="E187" t="str">
            <v>001. SEGURO INTEGRAL DE SALUD</v>
          </cell>
          <cell r="F187" t="str">
            <v>GNF</v>
          </cell>
          <cell r="G187" t="str">
            <v>GNF-PP</v>
          </cell>
        </row>
        <row r="188">
          <cell r="C188">
            <v>185</v>
          </cell>
          <cell r="D188" t="str">
            <v>135. SEGURO INTEGRAL DE SALUD</v>
          </cell>
          <cell r="E188" t="str">
            <v>001. SEGURO INTEGRAL DE SALUD</v>
          </cell>
          <cell r="F188" t="str">
            <v>GNF</v>
          </cell>
          <cell r="G188" t="str">
            <v>GNF-PP</v>
          </cell>
        </row>
        <row r="189">
          <cell r="C189">
            <v>186</v>
          </cell>
          <cell r="D189" t="str">
            <v>135. SEGURO INTEGRAL DE SALUD</v>
          </cell>
          <cell r="E189" t="str">
            <v>001. SEGURO INTEGRAL DE SALUD</v>
          </cell>
          <cell r="F189" t="str">
            <v>GNF</v>
          </cell>
          <cell r="G189" t="str">
            <v>GNF-PP</v>
          </cell>
        </row>
        <row r="190">
          <cell r="C190">
            <v>187</v>
          </cell>
          <cell r="D190" t="str">
            <v>135. SEGURO INTEGRAL DE SALUD</v>
          </cell>
          <cell r="E190" t="str">
            <v>001. SEGURO INTEGRAL DE SALUD</v>
          </cell>
          <cell r="F190" t="str">
            <v>GNF</v>
          </cell>
          <cell r="G190" t="str">
            <v>GNF-PP</v>
          </cell>
        </row>
        <row r="191">
          <cell r="C191">
            <v>188</v>
          </cell>
          <cell r="D191" t="str">
            <v>135. SEGURO INTEGRAL DE SALUD</v>
          </cell>
          <cell r="E191" t="str">
            <v>001. SEGURO INTEGRAL DE SALUD</v>
          </cell>
          <cell r="F191" t="str">
            <v>GNF</v>
          </cell>
          <cell r="G191" t="str">
            <v>GNF-PP</v>
          </cell>
        </row>
        <row r="192">
          <cell r="C192">
            <v>189</v>
          </cell>
          <cell r="D192" t="str">
            <v>135. SEGURO INTEGRAL DE SALUD</v>
          </cell>
          <cell r="E192" t="str">
            <v>001. SEGURO INTEGRAL DE SALUD</v>
          </cell>
          <cell r="F192" t="str">
            <v>GNF</v>
          </cell>
          <cell r="G192" t="str">
            <v>GNF-PP</v>
          </cell>
        </row>
        <row r="193">
          <cell r="C193">
            <v>190</v>
          </cell>
          <cell r="D193" t="str">
            <v>135. SEGURO INTEGRAL DE SALUD</v>
          </cell>
          <cell r="E193" t="str">
            <v>001. SEGURO INTEGRAL DE SALUD</v>
          </cell>
          <cell r="F193" t="str">
            <v>GNF</v>
          </cell>
          <cell r="G193" t="str">
            <v>GNF-PP</v>
          </cell>
        </row>
        <row r="194">
          <cell r="C194">
            <v>191</v>
          </cell>
          <cell r="D194" t="str">
            <v>135. SEGURO INTEGRAL DE SALUD</v>
          </cell>
          <cell r="E194" t="str">
            <v>001. SEGURO INTEGRAL DE SALUD</v>
          </cell>
          <cell r="F194" t="str">
            <v>GNF</v>
          </cell>
          <cell r="G194" t="str">
            <v>GNF-PP</v>
          </cell>
        </row>
        <row r="195">
          <cell r="C195">
            <v>192</v>
          </cell>
          <cell r="D195" t="str">
            <v>135. SEGURO INTEGRAL DE SALUD</v>
          </cell>
          <cell r="E195" t="str">
            <v>001. SEGURO INTEGRAL DE SALUD</v>
          </cell>
          <cell r="F195" t="str">
            <v>GNF</v>
          </cell>
          <cell r="G195" t="str">
            <v>GNF-PP</v>
          </cell>
        </row>
        <row r="196">
          <cell r="C196">
            <v>193</v>
          </cell>
          <cell r="D196" t="str">
            <v>135. SEGURO INTEGRAL DE SALUD</v>
          </cell>
          <cell r="E196" t="str">
            <v>001. SEGURO INTEGRAL DE SALUD</v>
          </cell>
          <cell r="F196" t="str">
            <v>GNF</v>
          </cell>
          <cell r="G196" t="str">
            <v>GNF-PP</v>
          </cell>
        </row>
        <row r="197">
          <cell r="C197">
            <v>194</v>
          </cell>
          <cell r="D197" t="str">
            <v>135. SEGURO INTEGRAL DE SALUD</v>
          </cell>
          <cell r="E197" t="str">
            <v>001. SEGURO INTEGRAL DE SALUD</v>
          </cell>
          <cell r="F197" t="str">
            <v>GNF</v>
          </cell>
          <cell r="G197" t="str">
            <v>GNF-PP</v>
          </cell>
        </row>
        <row r="198">
          <cell r="C198">
            <v>195</v>
          </cell>
          <cell r="D198" t="str">
            <v>135. SEGURO INTEGRAL DE SALUD</v>
          </cell>
          <cell r="E198" t="str">
            <v>001. SEGURO INTEGRAL DE SALUD</v>
          </cell>
          <cell r="F198" t="str">
            <v>GNF</v>
          </cell>
          <cell r="G198" t="str">
            <v>GNF-PP</v>
          </cell>
        </row>
        <row r="199">
          <cell r="C199">
            <v>196</v>
          </cell>
          <cell r="D199" t="str">
            <v>135. SEGURO INTEGRAL DE SALUD</v>
          </cell>
          <cell r="E199" t="str">
            <v>001. SEGURO INTEGRAL DE SALUD</v>
          </cell>
          <cell r="F199" t="str">
            <v>GNF</v>
          </cell>
          <cell r="G199" t="str">
            <v>GNF-PP</v>
          </cell>
        </row>
        <row r="200">
          <cell r="C200">
            <v>197</v>
          </cell>
          <cell r="D200" t="str">
            <v>135. SEGURO INTEGRAL DE SALUD</v>
          </cell>
          <cell r="E200" t="str">
            <v>001. SEGURO INTEGRAL DE SALUD</v>
          </cell>
          <cell r="F200" t="str">
            <v>GNF</v>
          </cell>
          <cell r="G200" t="str">
            <v>GNF-PP</v>
          </cell>
        </row>
        <row r="201">
          <cell r="C201">
            <v>198</v>
          </cell>
          <cell r="D201" t="str">
            <v>135. SEGURO INTEGRAL DE SALUD</v>
          </cell>
          <cell r="E201" t="str">
            <v>001. SEGURO INTEGRAL DE SALUD</v>
          </cell>
          <cell r="F201" t="str">
            <v>GNF</v>
          </cell>
          <cell r="G201" t="str">
            <v>GNF-PP</v>
          </cell>
        </row>
        <row r="202">
          <cell r="C202">
            <v>199</v>
          </cell>
          <cell r="D202" t="str">
            <v>135. SEGURO INTEGRAL DE SALUD</v>
          </cell>
          <cell r="E202" t="str">
            <v>001. SEGURO INTEGRAL DE SALUD</v>
          </cell>
          <cell r="F202" t="str">
            <v>GNF</v>
          </cell>
          <cell r="G202" t="str">
            <v>GNF-PP</v>
          </cell>
        </row>
        <row r="203">
          <cell r="C203">
            <v>200</v>
          </cell>
          <cell r="D203" t="str">
            <v>135. SEGURO INTEGRAL DE SALUD</v>
          </cell>
          <cell r="E203" t="str">
            <v>001. SEGURO INTEGRAL DE SALUD</v>
          </cell>
          <cell r="F203" t="str">
            <v>GNF</v>
          </cell>
          <cell r="G203" t="str">
            <v>GNF-PP</v>
          </cell>
        </row>
        <row r="204">
          <cell r="C204">
            <v>201</v>
          </cell>
          <cell r="D204" t="str">
            <v>135. SEGURO INTEGRAL DE SALUD</v>
          </cell>
          <cell r="E204" t="str">
            <v>001. SEGURO INTEGRAL DE SALUD</v>
          </cell>
          <cell r="F204" t="str">
            <v>GNF</v>
          </cell>
          <cell r="G204" t="str">
            <v>GNF-PP</v>
          </cell>
        </row>
        <row r="205">
          <cell r="C205">
            <v>202</v>
          </cell>
          <cell r="D205" t="str">
            <v>135. SEGURO INTEGRAL DE SALUD</v>
          </cell>
          <cell r="E205" t="str">
            <v>001. SEGURO INTEGRAL DE SALUD</v>
          </cell>
          <cell r="F205" t="str">
            <v>GNF</v>
          </cell>
          <cell r="G205" t="str">
            <v>GNF-PP</v>
          </cell>
        </row>
        <row r="206">
          <cell r="C206">
            <v>203</v>
          </cell>
          <cell r="D206" t="str">
            <v>135. SEGURO INTEGRAL DE SALUD</v>
          </cell>
          <cell r="E206" t="str">
            <v>001. SEGURO INTEGRAL DE SALUD</v>
          </cell>
          <cell r="F206" t="str">
            <v>GNF</v>
          </cell>
          <cell r="G206" t="str">
            <v>GNF-PP</v>
          </cell>
        </row>
        <row r="207">
          <cell r="C207">
            <v>204</v>
          </cell>
          <cell r="D207" t="str">
            <v>135. SEGURO INTEGRAL DE SALUD</v>
          </cell>
          <cell r="E207" t="str">
            <v>001. SEGURO INTEGRAL DE SALUD</v>
          </cell>
          <cell r="F207" t="str">
            <v>GNF</v>
          </cell>
          <cell r="G207" t="str">
            <v>GNF-PP</v>
          </cell>
        </row>
        <row r="208">
          <cell r="C208">
            <v>205</v>
          </cell>
          <cell r="D208" t="str">
            <v>135. SEGURO INTEGRAL DE SALUD</v>
          </cell>
          <cell r="E208" t="str">
            <v>001. SEGURO INTEGRAL DE SALUD</v>
          </cell>
          <cell r="F208" t="str">
            <v>GNF</v>
          </cell>
          <cell r="G208" t="str">
            <v>GNF-PP</v>
          </cell>
        </row>
        <row r="209">
          <cell r="C209">
            <v>206</v>
          </cell>
          <cell r="D209" t="str">
            <v>135. SEGURO INTEGRAL DE SALUD</v>
          </cell>
          <cell r="E209" t="str">
            <v>001. SEGURO INTEGRAL DE SALUD</v>
          </cell>
          <cell r="F209" t="str">
            <v>GNF</v>
          </cell>
          <cell r="G209" t="str">
            <v>GNF-PP</v>
          </cell>
        </row>
        <row r="210">
          <cell r="C210">
            <v>207</v>
          </cell>
          <cell r="D210" t="str">
            <v>135. SEGURO INTEGRAL DE SALUD</v>
          </cell>
          <cell r="E210" t="str">
            <v>001. SEGURO INTEGRAL DE SALUD</v>
          </cell>
          <cell r="F210" t="str">
            <v>GNF</v>
          </cell>
          <cell r="G210" t="str">
            <v>GNF-PP</v>
          </cell>
        </row>
        <row r="211">
          <cell r="C211">
            <v>208</v>
          </cell>
          <cell r="D211" t="str">
            <v>135. SEGURO INTEGRAL DE SALUD</v>
          </cell>
          <cell r="E211" t="str">
            <v>001. SEGURO INTEGRAL DE SALUD</v>
          </cell>
          <cell r="F211" t="str">
            <v>GNF</v>
          </cell>
          <cell r="G211" t="str">
            <v>GNF-PP</v>
          </cell>
        </row>
        <row r="212">
          <cell r="C212">
            <v>209</v>
          </cell>
          <cell r="D212" t="str">
            <v>135. SEGURO INTEGRAL DE SALUD</v>
          </cell>
          <cell r="E212" t="str">
            <v>001. SEGURO INTEGRAL DE SALUD</v>
          </cell>
          <cell r="F212" t="str">
            <v>GNF</v>
          </cell>
          <cell r="G212" t="str">
            <v>GNF-PP</v>
          </cell>
        </row>
        <row r="213">
          <cell r="C213">
            <v>210</v>
          </cell>
          <cell r="D213" t="str">
            <v>135. SEGURO INTEGRAL DE SALUD</v>
          </cell>
          <cell r="E213" t="str">
            <v>001. SEGURO INTEGRAL DE SALUD</v>
          </cell>
          <cell r="F213" t="str">
            <v>GNF</v>
          </cell>
          <cell r="G213" t="str">
            <v>GNF-PP</v>
          </cell>
        </row>
        <row r="214">
          <cell r="C214">
            <v>211</v>
          </cell>
          <cell r="D214" t="str">
            <v>135. SEGURO INTEGRAL DE SALUD</v>
          </cell>
          <cell r="E214" t="str">
            <v>001. SEGURO INTEGRAL DE SALUD</v>
          </cell>
          <cell r="F214" t="str">
            <v>GNF</v>
          </cell>
          <cell r="G214" t="str">
            <v>GNF-PP</v>
          </cell>
        </row>
        <row r="215">
          <cell r="C215">
            <v>212</v>
          </cell>
          <cell r="D215" t="str">
            <v>135. SEGURO INTEGRAL DE SALUD</v>
          </cell>
          <cell r="E215" t="str">
            <v>001. SEGURO INTEGRAL DE SALUD</v>
          </cell>
          <cell r="F215" t="str">
            <v>GNF</v>
          </cell>
          <cell r="G215" t="str">
            <v>GNF-PP</v>
          </cell>
        </row>
        <row r="216">
          <cell r="C216">
            <v>213</v>
          </cell>
          <cell r="D216" t="str">
            <v>135. SEGURO INTEGRAL DE SALUD</v>
          </cell>
          <cell r="E216" t="str">
            <v>001. SEGURO INTEGRAL DE SALUD</v>
          </cell>
          <cell r="F216" t="str">
            <v>GNF</v>
          </cell>
          <cell r="G216" t="str">
            <v>GNF-PP</v>
          </cell>
        </row>
        <row r="217">
          <cell r="C217">
            <v>214</v>
          </cell>
          <cell r="D217" t="str">
            <v>135. SEGURO INTEGRAL DE SALUD</v>
          </cell>
          <cell r="E217" t="str">
            <v>001. SEGURO INTEGRAL DE SALUD</v>
          </cell>
          <cell r="F217" t="str">
            <v>GNF</v>
          </cell>
          <cell r="G217" t="str">
            <v>GNF-PP</v>
          </cell>
        </row>
        <row r="218">
          <cell r="C218">
            <v>215</v>
          </cell>
          <cell r="D218" t="str">
            <v>135. SEGURO INTEGRAL DE SALUD</v>
          </cell>
          <cell r="E218" t="str">
            <v>001. SEGURO INTEGRAL DE SALUD</v>
          </cell>
          <cell r="F218" t="str">
            <v>GNF</v>
          </cell>
          <cell r="G218" t="str">
            <v>GNF-PP</v>
          </cell>
        </row>
        <row r="219">
          <cell r="C219">
            <v>216</v>
          </cell>
          <cell r="D219" t="str">
            <v>135. SEGURO INTEGRAL DE SALUD</v>
          </cell>
          <cell r="E219" t="str">
            <v>001. SEGURO INTEGRAL DE SALUD</v>
          </cell>
          <cell r="F219" t="str">
            <v>GNF</v>
          </cell>
          <cell r="G219" t="str">
            <v>GNF-PP</v>
          </cell>
        </row>
        <row r="220">
          <cell r="C220">
            <v>217</v>
          </cell>
          <cell r="D220" t="str">
            <v>135. SEGURO INTEGRAL DE SALUD</v>
          </cell>
          <cell r="E220" t="str">
            <v>001. SEGURO INTEGRAL DE SALUD</v>
          </cell>
          <cell r="F220" t="str">
            <v>GNF</v>
          </cell>
          <cell r="G220" t="str">
            <v>GNF-PP</v>
          </cell>
        </row>
        <row r="221">
          <cell r="C221">
            <v>218</v>
          </cell>
          <cell r="D221" t="str">
            <v>135. SEGURO INTEGRAL DE SALUD</v>
          </cell>
          <cell r="E221" t="str">
            <v>001. SEGURO INTEGRAL DE SALUD</v>
          </cell>
          <cell r="F221" t="str">
            <v>GNF</v>
          </cell>
          <cell r="G221" t="str">
            <v>GNF-PP</v>
          </cell>
        </row>
        <row r="222">
          <cell r="C222">
            <v>219</v>
          </cell>
          <cell r="D222" t="str">
            <v>135. SEGURO INTEGRAL DE SALUD</v>
          </cell>
          <cell r="E222" t="str">
            <v>001. SEGURO INTEGRAL DE SALUD</v>
          </cell>
          <cell r="F222" t="str">
            <v>GNF</v>
          </cell>
          <cell r="G222" t="str">
            <v>GNF-PP</v>
          </cell>
        </row>
        <row r="223">
          <cell r="C223">
            <v>220</v>
          </cell>
          <cell r="D223" t="str">
            <v>135. SEGURO INTEGRAL DE SALUD</v>
          </cell>
          <cell r="E223" t="str">
            <v>001. SEGURO INTEGRAL DE SALUD</v>
          </cell>
          <cell r="F223" t="str">
            <v>GNF</v>
          </cell>
          <cell r="G223" t="str">
            <v>GNF-PP</v>
          </cell>
        </row>
        <row r="224">
          <cell r="C224">
            <v>221</v>
          </cell>
          <cell r="D224" t="str">
            <v>135. SEGURO INTEGRAL DE SALUD</v>
          </cell>
          <cell r="E224" t="str">
            <v>001. SEGURO INTEGRAL DE SALUD</v>
          </cell>
          <cell r="F224" t="str">
            <v>GNF</v>
          </cell>
          <cell r="G224" t="str">
            <v>GNF-PP</v>
          </cell>
        </row>
        <row r="225">
          <cell r="C225">
            <v>222</v>
          </cell>
          <cell r="D225" t="str">
            <v>135. SEGURO INTEGRAL DE SALUD</v>
          </cell>
          <cell r="E225" t="str">
            <v>001. SEGURO INTEGRAL DE SALUD</v>
          </cell>
          <cell r="F225" t="str">
            <v>GNF</v>
          </cell>
          <cell r="G225" t="str">
            <v>GNF-PP</v>
          </cell>
        </row>
        <row r="226">
          <cell r="C226">
            <v>223</v>
          </cell>
          <cell r="D226" t="str">
            <v>135. SEGURO INTEGRAL DE SALUD</v>
          </cell>
          <cell r="E226" t="str">
            <v>001. SEGURO INTEGRAL DE SALUD</v>
          </cell>
          <cell r="F226" t="str">
            <v>GNF</v>
          </cell>
          <cell r="G226" t="str">
            <v>GNF-PP</v>
          </cell>
        </row>
        <row r="227">
          <cell r="C227">
            <v>224</v>
          </cell>
          <cell r="D227" t="str">
            <v>135. SEGURO INTEGRAL DE SALUD</v>
          </cell>
          <cell r="E227" t="str">
            <v>001. SEGURO INTEGRAL DE SALUD</v>
          </cell>
          <cell r="F227" t="str">
            <v>GNF</v>
          </cell>
          <cell r="G227" t="str">
            <v>GNF-PP</v>
          </cell>
        </row>
        <row r="228">
          <cell r="C228">
            <v>225</v>
          </cell>
          <cell r="D228" t="str">
            <v>135. SEGURO INTEGRAL DE SALUD</v>
          </cell>
          <cell r="E228" t="str">
            <v>001. SEGURO INTEGRAL DE SALUD</v>
          </cell>
          <cell r="F228" t="str">
            <v>GNF</v>
          </cell>
          <cell r="G228" t="str">
            <v>GNF-PP</v>
          </cell>
        </row>
        <row r="229">
          <cell r="C229">
            <v>226</v>
          </cell>
          <cell r="D229" t="str">
            <v>135. SEGURO INTEGRAL DE SALUD</v>
          </cell>
          <cell r="E229" t="str">
            <v>001. SEGURO INTEGRAL DE SALUD</v>
          </cell>
          <cell r="F229" t="str">
            <v>GNF</v>
          </cell>
          <cell r="G229" t="str">
            <v>GNF-PP</v>
          </cell>
        </row>
        <row r="230">
          <cell r="C230">
            <v>227</v>
          </cell>
          <cell r="D230" t="str">
            <v>135. SEGURO INTEGRAL DE SALUD</v>
          </cell>
          <cell r="E230" t="str">
            <v>001. SEGURO INTEGRAL DE SALUD</v>
          </cell>
          <cell r="F230" t="str">
            <v>GNF</v>
          </cell>
          <cell r="G230" t="str">
            <v>GNF-PP</v>
          </cell>
        </row>
        <row r="231">
          <cell r="C231">
            <v>228</v>
          </cell>
          <cell r="D231" t="str">
            <v>135. SEGURO INTEGRAL DE SALUD</v>
          </cell>
          <cell r="E231" t="str">
            <v>001. SEGURO INTEGRAL DE SALUD</v>
          </cell>
          <cell r="F231" t="str">
            <v>GNF</v>
          </cell>
          <cell r="G231" t="str">
            <v>GNF-PP</v>
          </cell>
        </row>
        <row r="232">
          <cell r="C232">
            <v>229</v>
          </cell>
          <cell r="D232" t="str">
            <v>135. SEGURO INTEGRAL DE SALUD</v>
          </cell>
          <cell r="E232" t="str">
            <v>001. SEGURO INTEGRAL DE SALUD</v>
          </cell>
          <cell r="F232" t="str">
            <v>GNF</v>
          </cell>
          <cell r="G232" t="str">
            <v>GNF-PP</v>
          </cell>
        </row>
        <row r="233">
          <cell r="C233">
            <v>230</v>
          </cell>
          <cell r="D233" t="str">
            <v>135. SEGURO INTEGRAL DE SALUD</v>
          </cell>
          <cell r="E233" t="str">
            <v>001. SEGURO INTEGRAL DE SALUD</v>
          </cell>
          <cell r="F233" t="str">
            <v>GNF</v>
          </cell>
          <cell r="G233" t="str">
            <v>GNF-PP</v>
          </cell>
        </row>
        <row r="234">
          <cell r="C234">
            <v>231</v>
          </cell>
          <cell r="D234" t="str">
            <v>135. SEGURO INTEGRAL DE SALUD</v>
          </cell>
          <cell r="E234" t="str">
            <v>001. SEGURO INTEGRAL DE SALUD</v>
          </cell>
          <cell r="F234" t="str">
            <v>GNF</v>
          </cell>
          <cell r="G234" t="str">
            <v>GNF-PP</v>
          </cell>
        </row>
        <row r="235">
          <cell r="C235">
            <v>232</v>
          </cell>
          <cell r="D235" t="str">
            <v>135. SEGURO INTEGRAL DE SALUD</v>
          </cell>
          <cell r="E235" t="str">
            <v>001. SEGURO INTEGRAL DE SALUD</v>
          </cell>
          <cell r="F235" t="str">
            <v>GNF</v>
          </cell>
          <cell r="G235" t="str">
            <v>GNF-PP</v>
          </cell>
        </row>
        <row r="236">
          <cell r="C236">
            <v>233</v>
          </cell>
          <cell r="D236" t="str">
            <v>135. SEGURO INTEGRAL DE SALUD</v>
          </cell>
          <cell r="E236" t="str">
            <v>001. SEGURO INTEGRAL DE SALUD</v>
          </cell>
          <cell r="F236" t="str">
            <v>GNF</v>
          </cell>
          <cell r="G236" t="str">
            <v>GNF-PP</v>
          </cell>
        </row>
        <row r="237">
          <cell r="C237">
            <v>234</v>
          </cell>
          <cell r="D237" t="str">
            <v>135. SEGURO INTEGRAL DE SALUD</v>
          </cell>
          <cell r="E237" t="str">
            <v>001. SEGURO INTEGRAL DE SALUD</v>
          </cell>
          <cell r="F237" t="str">
            <v>GNF</v>
          </cell>
          <cell r="G237" t="str">
            <v>GNF-PP</v>
          </cell>
        </row>
        <row r="238">
          <cell r="C238">
            <v>235</v>
          </cell>
          <cell r="D238" t="str">
            <v>135. SEGURO INTEGRAL DE SALUD</v>
          </cell>
          <cell r="E238" t="str">
            <v>001. SEGURO INTEGRAL DE SALUD</v>
          </cell>
          <cell r="F238" t="str">
            <v>GNF</v>
          </cell>
          <cell r="G238" t="str">
            <v>GNF-PP</v>
          </cell>
        </row>
        <row r="239">
          <cell r="C239">
            <v>236</v>
          </cell>
          <cell r="D239" t="str">
            <v>135. SEGURO INTEGRAL DE SALUD</v>
          </cell>
          <cell r="E239" t="str">
            <v>001. SEGURO INTEGRAL DE SALUD</v>
          </cell>
          <cell r="F239" t="str">
            <v>GNF</v>
          </cell>
          <cell r="G239" t="str">
            <v>GNF-PP</v>
          </cell>
        </row>
        <row r="240">
          <cell r="C240">
            <v>237</v>
          </cell>
          <cell r="D240" t="str">
            <v>135. SEGURO INTEGRAL DE SALUD</v>
          </cell>
          <cell r="E240" t="str">
            <v>001. SEGURO INTEGRAL DE SALUD</v>
          </cell>
          <cell r="F240" t="str">
            <v>GNF</v>
          </cell>
          <cell r="G240" t="str">
            <v>GNF-PP</v>
          </cell>
        </row>
        <row r="241">
          <cell r="C241">
            <v>238</v>
          </cell>
          <cell r="D241" t="str">
            <v>135. SEGURO INTEGRAL DE SALUD</v>
          </cell>
          <cell r="E241" t="str">
            <v>001. SEGURO INTEGRAL DE SALUD</v>
          </cell>
          <cell r="F241" t="str">
            <v>GNF</v>
          </cell>
          <cell r="G241" t="str">
            <v>GNF-PP</v>
          </cell>
        </row>
        <row r="242">
          <cell r="C242">
            <v>239</v>
          </cell>
          <cell r="D242" t="str">
            <v>135. SEGURO INTEGRAL DE SALUD</v>
          </cell>
          <cell r="E242" t="str">
            <v>001. SEGURO INTEGRAL DE SALUD</v>
          </cell>
          <cell r="F242" t="str">
            <v>GNF</v>
          </cell>
          <cell r="G242" t="str">
            <v>GNF-PP</v>
          </cell>
        </row>
        <row r="243">
          <cell r="C243">
            <v>240</v>
          </cell>
          <cell r="D243" t="str">
            <v>135. SEGURO INTEGRAL DE SALUD</v>
          </cell>
          <cell r="E243" t="str">
            <v>001. SEGURO INTEGRAL DE SALUD</v>
          </cell>
          <cell r="F243" t="str">
            <v>GNF</v>
          </cell>
          <cell r="G243" t="str">
            <v>GNF-PP</v>
          </cell>
        </row>
        <row r="244">
          <cell r="C244">
            <v>241</v>
          </cell>
          <cell r="D244" t="str">
            <v>135. SEGURO INTEGRAL DE SALUD</v>
          </cell>
          <cell r="E244" t="str">
            <v>001. SEGURO INTEGRAL DE SALUD</v>
          </cell>
          <cell r="F244" t="str">
            <v>GNF</v>
          </cell>
          <cell r="G244" t="str">
            <v>GNF-PP</v>
          </cell>
        </row>
        <row r="245">
          <cell r="C245">
            <v>242</v>
          </cell>
          <cell r="D245" t="str">
            <v>135. SEGURO INTEGRAL DE SALUD</v>
          </cell>
          <cell r="E245" t="str">
            <v>001. SEGURO INTEGRAL DE SALUD</v>
          </cell>
          <cell r="F245" t="str">
            <v>GNF</v>
          </cell>
          <cell r="G245" t="str">
            <v>GNF-PP</v>
          </cell>
        </row>
        <row r="246">
          <cell r="C246">
            <v>243</v>
          </cell>
          <cell r="D246" t="str">
            <v>135. SEGURO INTEGRAL DE SALUD</v>
          </cell>
          <cell r="E246" t="str">
            <v>001. SEGURO INTEGRAL DE SALUD</v>
          </cell>
          <cell r="F246" t="str">
            <v>GNF</v>
          </cell>
          <cell r="G246" t="str">
            <v>GNF-PP</v>
          </cell>
        </row>
        <row r="247">
          <cell r="C247">
            <v>244</v>
          </cell>
          <cell r="D247" t="str">
            <v>135. SEGURO INTEGRAL DE SALUD</v>
          </cell>
          <cell r="E247" t="str">
            <v>001. SEGURO INTEGRAL DE SALUD</v>
          </cell>
          <cell r="F247" t="str">
            <v>GNF</v>
          </cell>
          <cell r="G247" t="str">
            <v>GNF-PP</v>
          </cell>
        </row>
        <row r="248">
          <cell r="C248">
            <v>245</v>
          </cell>
          <cell r="D248" t="str">
            <v>135. SEGURO INTEGRAL DE SALUD</v>
          </cell>
          <cell r="E248" t="str">
            <v>001. SEGURO INTEGRAL DE SALUD</v>
          </cell>
          <cell r="F248" t="str">
            <v>GNF</v>
          </cell>
          <cell r="G248" t="str">
            <v>GNF-PP</v>
          </cell>
        </row>
        <row r="249">
          <cell r="C249">
            <v>246</v>
          </cell>
          <cell r="D249" t="str">
            <v>135. SEGURO INTEGRAL DE SALUD</v>
          </cell>
          <cell r="E249" t="str">
            <v>001. SEGURO INTEGRAL DE SALUD</v>
          </cell>
          <cell r="F249" t="str">
            <v>GNF</v>
          </cell>
          <cell r="G249" t="str">
            <v>GNF-PP</v>
          </cell>
        </row>
        <row r="250">
          <cell r="C250">
            <v>247</v>
          </cell>
          <cell r="D250" t="str">
            <v>135. SEGURO INTEGRAL DE SALUD</v>
          </cell>
          <cell r="E250" t="str">
            <v>001. SEGURO INTEGRAL DE SALUD</v>
          </cell>
          <cell r="F250" t="str">
            <v>GNF</v>
          </cell>
          <cell r="G250" t="str">
            <v>GNF-PP</v>
          </cell>
        </row>
        <row r="251">
          <cell r="C251">
            <v>248</v>
          </cell>
          <cell r="D251" t="str">
            <v>135. SEGURO INTEGRAL DE SALUD</v>
          </cell>
          <cell r="E251" t="str">
            <v>001. SEGURO INTEGRAL DE SALUD</v>
          </cell>
          <cell r="F251" t="str">
            <v>GNF</v>
          </cell>
          <cell r="G251" t="str">
            <v>GNF-PP</v>
          </cell>
        </row>
        <row r="252">
          <cell r="C252">
            <v>249</v>
          </cell>
          <cell r="D252" t="str">
            <v>135. SEGURO INTEGRAL DE SALUD</v>
          </cell>
          <cell r="E252" t="str">
            <v>001. SEGURO INTEGRAL DE SALUD</v>
          </cell>
          <cell r="F252" t="str">
            <v>GNF</v>
          </cell>
          <cell r="G252" t="str">
            <v>GNF-PP</v>
          </cell>
        </row>
        <row r="253">
          <cell r="C253">
            <v>250</v>
          </cell>
          <cell r="D253" t="str">
            <v>135. SEGURO INTEGRAL DE SALUD</v>
          </cell>
          <cell r="E253" t="str">
            <v>001. SEGURO INTEGRAL DE SALUD</v>
          </cell>
          <cell r="F253" t="str">
            <v>GNF</v>
          </cell>
          <cell r="G253" t="str">
            <v>GNF-PP</v>
          </cell>
        </row>
        <row r="254">
          <cell r="C254">
            <v>251</v>
          </cell>
          <cell r="D254" t="str">
            <v>135. SEGURO INTEGRAL DE SALUD</v>
          </cell>
          <cell r="E254" t="str">
            <v>001. SEGURO INTEGRAL DE SALUD</v>
          </cell>
          <cell r="F254" t="str">
            <v>GNF</v>
          </cell>
          <cell r="G254" t="str">
            <v>GNF-PP</v>
          </cell>
        </row>
        <row r="255">
          <cell r="C255">
            <v>252</v>
          </cell>
          <cell r="D255" t="str">
            <v>135. SEGURO INTEGRAL DE SALUD</v>
          </cell>
          <cell r="E255" t="str">
            <v>001. SEGURO INTEGRAL DE SALUD</v>
          </cell>
          <cell r="F255" t="str">
            <v>GNF</v>
          </cell>
          <cell r="G255" t="str">
            <v>GNF-PP</v>
          </cell>
        </row>
        <row r="256">
          <cell r="C256">
            <v>253</v>
          </cell>
          <cell r="D256" t="str">
            <v>135. SEGURO INTEGRAL DE SALUD</v>
          </cell>
          <cell r="E256" t="str">
            <v>001. SEGURO INTEGRAL DE SALUD</v>
          </cell>
          <cell r="F256" t="str">
            <v>GNF</v>
          </cell>
          <cell r="G256" t="str">
            <v>GNF-PP</v>
          </cell>
        </row>
        <row r="257">
          <cell r="C257">
            <v>254</v>
          </cell>
          <cell r="D257" t="str">
            <v>135. SEGURO INTEGRAL DE SALUD</v>
          </cell>
          <cell r="E257" t="str">
            <v>001. SEGURO INTEGRAL DE SALUD</v>
          </cell>
          <cell r="F257" t="str">
            <v>GNF</v>
          </cell>
          <cell r="G257" t="str">
            <v>GNF-PP</v>
          </cell>
        </row>
        <row r="258">
          <cell r="C258">
            <v>255</v>
          </cell>
          <cell r="D258" t="str">
            <v>135. SEGURO INTEGRAL DE SALUD</v>
          </cell>
          <cell r="E258" t="str">
            <v>001. SEGURO INTEGRAL DE SALUD</v>
          </cell>
          <cell r="F258" t="str">
            <v>GNF</v>
          </cell>
          <cell r="G258" t="str">
            <v>GNF-PP</v>
          </cell>
        </row>
        <row r="259">
          <cell r="C259">
            <v>256</v>
          </cell>
          <cell r="D259" t="str">
            <v>135. SEGURO INTEGRAL DE SALUD</v>
          </cell>
          <cell r="E259" t="str">
            <v>001. SEGURO INTEGRAL DE SALUD</v>
          </cell>
          <cell r="F259" t="str">
            <v>GNF</v>
          </cell>
          <cell r="G259" t="str">
            <v>GNF-PP</v>
          </cell>
        </row>
        <row r="260">
          <cell r="C260">
            <v>257</v>
          </cell>
          <cell r="D260" t="str">
            <v>135. SEGURO INTEGRAL DE SALUD</v>
          </cell>
          <cell r="E260" t="str">
            <v>001. SEGURO INTEGRAL DE SALUD</v>
          </cell>
          <cell r="F260" t="str">
            <v>GNF</v>
          </cell>
          <cell r="G260" t="str">
            <v>GNF-PP</v>
          </cell>
        </row>
        <row r="261">
          <cell r="C261">
            <v>258</v>
          </cell>
          <cell r="D261" t="str">
            <v>135. SEGURO INTEGRAL DE SALUD</v>
          </cell>
          <cell r="E261" t="str">
            <v>001. SEGURO INTEGRAL DE SALUD</v>
          </cell>
          <cell r="F261" t="str">
            <v>GNF</v>
          </cell>
          <cell r="G261" t="str">
            <v>GNF-PP</v>
          </cell>
        </row>
        <row r="262">
          <cell r="C262">
            <v>259</v>
          </cell>
          <cell r="D262" t="str">
            <v>135. SEGURO INTEGRAL DE SALUD</v>
          </cell>
          <cell r="E262" t="str">
            <v>001. SEGURO INTEGRAL DE SALUD</v>
          </cell>
          <cell r="F262" t="str">
            <v>GNF</v>
          </cell>
          <cell r="G262" t="str">
            <v>GNF-PP</v>
          </cell>
        </row>
        <row r="263">
          <cell r="C263">
            <v>260</v>
          </cell>
          <cell r="D263" t="str">
            <v>135. SEGURO INTEGRAL DE SALUD</v>
          </cell>
          <cell r="E263" t="str">
            <v>001. SEGURO INTEGRAL DE SALUD</v>
          </cell>
          <cell r="F263" t="str">
            <v>GNF</v>
          </cell>
          <cell r="G263" t="str">
            <v>GNF-PP</v>
          </cell>
        </row>
        <row r="264">
          <cell r="C264">
            <v>261</v>
          </cell>
          <cell r="D264" t="str">
            <v>135. SEGURO INTEGRAL DE SALUD</v>
          </cell>
          <cell r="E264" t="str">
            <v>001. SEGURO INTEGRAL DE SALUD</v>
          </cell>
          <cell r="F264" t="str">
            <v>GNF</v>
          </cell>
          <cell r="G264" t="str">
            <v>GNF-PP</v>
          </cell>
        </row>
        <row r="265">
          <cell r="C265">
            <v>262</v>
          </cell>
          <cell r="D265" t="str">
            <v>135. SEGURO INTEGRAL DE SALUD</v>
          </cell>
          <cell r="E265" t="str">
            <v>001. SEGURO INTEGRAL DE SALUD</v>
          </cell>
          <cell r="F265" t="str">
            <v>GNF</v>
          </cell>
          <cell r="G265" t="str">
            <v>GNF-PP</v>
          </cell>
        </row>
        <row r="266">
          <cell r="C266">
            <v>263</v>
          </cell>
          <cell r="D266" t="str">
            <v>135. SEGURO INTEGRAL DE SALUD</v>
          </cell>
          <cell r="E266" t="str">
            <v>001. SEGURO INTEGRAL DE SALUD</v>
          </cell>
          <cell r="F266" t="str">
            <v>GNF</v>
          </cell>
          <cell r="G266" t="str">
            <v>GNF-PP</v>
          </cell>
        </row>
        <row r="267">
          <cell r="C267">
            <v>264</v>
          </cell>
          <cell r="D267" t="str">
            <v>135. SEGURO INTEGRAL DE SALUD</v>
          </cell>
          <cell r="E267" t="str">
            <v>001. SEGURO INTEGRAL DE SALUD</v>
          </cell>
          <cell r="F267" t="str">
            <v>GNF</v>
          </cell>
          <cell r="G267" t="str">
            <v>GNF-PP</v>
          </cell>
        </row>
        <row r="268">
          <cell r="C268">
            <v>265</v>
          </cell>
          <cell r="D268" t="str">
            <v>135. SEGURO INTEGRAL DE SALUD</v>
          </cell>
          <cell r="E268" t="str">
            <v>001. SEGURO INTEGRAL DE SALUD</v>
          </cell>
          <cell r="F268" t="str">
            <v>GNF</v>
          </cell>
          <cell r="G268" t="str">
            <v>GNF-PP</v>
          </cell>
        </row>
        <row r="269">
          <cell r="C269">
            <v>266</v>
          </cell>
          <cell r="D269" t="str">
            <v>135. SEGURO INTEGRAL DE SALUD</v>
          </cell>
          <cell r="E269" t="str">
            <v>001. SEGURO INTEGRAL DE SALUD</v>
          </cell>
          <cell r="F269" t="str">
            <v>GNF</v>
          </cell>
          <cell r="G269" t="str">
            <v>GNF-PP</v>
          </cell>
        </row>
        <row r="270">
          <cell r="C270">
            <v>267</v>
          </cell>
          <cell r="D270" t="str">
            <v>135. SEGURO INTEGRAL DE SALUD</v>
          </cell>
          <cell r="E270" t="str">
            <v>001. SEGURO INTEGRAL DE SALUD</v>
          </cell>
          <cell r="F270" t="str">
            <v>GNF</v>
          </cell>
          <cell r="G270" t="str">
            <v>GNF-PP</v>
          </cell>
        </row>
        <row r="271">
          <cell r="C271">
            <v>268</v>
          </cell>
          <cell r="D271" t="str">
            <v>135. SEGURO INTEGRAL DE SALUD</v>
          </cell>
          <cell r="E271" t="str">
            <v>001. SEGURO INTEGRAL DE SALUD</v>
          </cell>
          <cell r="F271" t="str">
            <v>GNF</v>
          </cell>
          <cell r="G271" t="str">
            <v>GNF-PP</v>
          </cell>
        </row>
        <row r="272">
          <cell r="C272">
            <v>269</v>
          </cell>
          <cell r="D272" t="str">
            <v>135. SEGURO INTEGRAL DE SALUD</v>
          </cell>
          <cell r="E272" t="str">
            <v>001. SEGURO INTEGRAL DE SALUD</v>
          </cell>
          <cell r="F272" t="str">
            <v>GNF</v>
          </cell>
          <cell r="G272" t="str">
            <v>GNF-PP</v>
          </cell>
        </row>
        <row r="273">
          <cell r="C273">
            <v>270</v>
          </cell>
          <cell r="D273" t="str">
            <v>135. SEGURO INTEGRAL DE SALUD</v>
          </cell>
          <cell r="E273" t="str">
            <v>001. SEGURO INTEGRAL DE SALUD</v>
          </cell>
          <cell r="F273" t="str">
            <v>GNF</v>
          </cell>
          <cell r="G273" t="str">
            <v>GNF-PP</v>
          </cell>
        </row>
        <row r="274">
          <cell r="C274">
            <v>271</v>
          </cell>
          <cell r="D274" t="str">
            <v>135. SEGURO INTEGRAL DE SALUD</v>
          </cell>
          <cell r="E274" t="str">
            <v>001. SEGURO INTEGRAL DE SALUD</v>
          </cell>
          <cell r="F274" t="str">
            <v>GNF</v>
          </cell>
          <cell r="G274" t="str">
            <v>GNF-PP</v>
          </cell>
        </row>
        <row r="275">
          <cell r="C275">
            <v>272</v>
          </cell>
          <cell r="D275" t="str">
            <v>135. SEGURO INTEGRAL DE SALUD</v>
          </cell>
          <cell r="E275" t="str">
            <v>001. SEGURO INTEGRAL DE SALUD</v>
          </cell>
          <cell r="F275" t="str">
            <v>GNF</v>
          </cell>
          <cell r="G275" t="str">
            <v>GNF-PP</v>
          </cell>
        </row>
        <row r="276">
          <cell r="C276">
            <v>273</v>
          </cell>
          <cell r="D276" t="str">
            <v>135. SEGURO INTEGRAL DE SALUD</v>
          </cell>
          <cell r="E276" t="str">
            <v>001. SEGURO INTEGRAL DE SALUD</v>
          </cell>
          <cell r="F276" t="str">
            <v>GNF</v>
          </cell>
          <cell r="G276" t="str">
            <v>GNF-PP</v>
          </cell>
        </row>
        <row r="277">
          <cell r="C277">
            <v>274</v>
          </cell>
          <cell r="D277" t="str">
            <v>135. SEGURO INTEGRAL DE SALUD</v>
          </cell>
          <cell r="E277" t="str">
            <v>001. SEGURO INTEGRAL DE SALUD</v>
          </cell>
          <cell r="F277" t="str">
            <v>GNF</v>
          </cell>
          <cell r="G277" t="str">
            <v>GNF-PP</v>
          </cell>
        </row>
        <row r="278">
          <cell r="C278">
            <v>275</v>
          </cell>
          <cell r="D278" t="str">
            <v>135. SEGURO INTEGRAL DE SALUD</v>
          </cell>
          <cell r="E278" t="str">
            <v>001. SEGURO INTEGRAL DE SALUD</v>
          </cell>
          <cell r="F278" t="str">
            <v>GNF</v>
          </cell>
          <cell r="G278" t="str">
            <v>GNF-PP</v>
          </cell>
        </row>
        <row r="279">
          <cell r="C279">
            <v>276</v>
          </cell>
          <cell r="D279" t="str">
            <v>135. SEGURO INTEGRAL DE SALUD</v>
          </cell>
          <cell r="E279" t="str">
            <v>001. SEGURO INTEGRAL DE SALUD</v>
          </cell>
          <cell r="F279" t="str">
            <v>GNF</v>
          </cell>
          <cell r="G279" t="str">
            <v>GNF-PP</v>
          </cell>
        </row>
        <row r="280">
          <cell r="C280">
            <v>277</v>
          </cell>
          <cell r="D280" t="str">
            <v>135. SEGURO INTEGRAL DE SALUD</v>
          </cell>
          <cell r="E280" t="str">
            <v>001. SEGURO INTEGRAL DE SALUD</v>
          </cell>
          <cell r="F280" t="str">
            <v>GNF</v>
          </cell>
          <cell r="G280" t="str">
            <v>GNF-PP</v>
          </cell>
        </row>
        <row r="281">
          <cell r="C281">
            <v>278</v>
          </cell>
          <cell r="D281" t="str">
            <v>135. SEGURO INTEGRAL DE SALUD</v>
          </cell>
          <cell r="E281" t="str">
            <v>001. SEGURO INTEGRAL DE SALUD</v>
          </cell>
          <cell r="F281" t="str">
            <v>GNF</v>
          </cell>
          <cell r="G281" t="str">
            <v>GNF-PP</v>
          </cell>
        </row>
        <row r="282">
          <cell r="C282">
            <v>279</v>
          </cell>
          <cell r="D282" t="str">
            <v>135. SEGURO INTEGRAL DE SALUD</v>
          </cell>
          <cell r="E282" t="str">
            <v>001. SEGURO INTEGRAL DE SALUD</v>
          </cell>
          <cell r="F282" t="str">
            <v>GNF</v>
          </cell>
          <cell r="G282" t="str">
            <v>GNF-PP</v>
          </cell>
        </row>
        <row r="283">
          <cell r="C283">
            <v>280</v>
          </cell>
          <cell r="D283" t="str">
            <v>135. SEGURO INTEGRAL DE SALUD</v>
          </cell>
          <cell r="E283" t="str">
            <v>001. SEGURO INTEGRAL DE SALUD</v>
          </cell>
          <cell r="F283" t="str">
            <v>GNF</v>
          </cell>
          <cell r="G283" t="str">
            <v>GNF-PP</v>
          </cell>
        </row>
        <row r="284">
          <cell r="C284">
            <v>281</v>
          </cell>
          <cell r="D284" t="str">
            <v>135. SEGURO INTEGRAL DE SALUD</v>
          </cell>
          <cell r="E284" t="str">
            <v>001. SEGURO INTEGRAL DE SALUD</v>
          </cell>
          <cell r="F284" t="str">
            <v>GNF</v>
          </cell>
          <cell r="G284" t="str">
            <v>GNF-PP</v>
          </cell>
        </row>
        <row r="285">
          <cell r="C285">
            <v>282</v>
          </cell>
          <cell r="D285" t="str">
            <v>135. SEGURO INTEGRAL DE SALUD</v>
          </cell>
          <cell r="E285" t="str">
            <v>001. SEGURO INTEGRAL DE SALUD</v>
          </cell>
          <cell r="F285" t="str">
            <v>GNF</v>
          </cell>
          <cell r="G285" t="str">
            <v>GNF-PP</v>
          </cell>
        </row>
        <row r="286">
          <cell r="C286">
            <v>283</v>
          </cell>
          <cell r="D286" t="str">
            <v>135. SEGURO INTEGRAL DE SALUD</v>
          </cell>
          <cell r="E286" t="str">
            <v>001. SEGURO INTEGRAL DE SALUD</v>
          </cell>
          <cell r="F286" t="str">
            <v>GNF</v>
          </cell>
          <cell r="G286" t="str">
            <v>GNF-PP</v>
          </cell>
        </row>
        <row r="287">
          <cell r="C287">
            <v>284</v>
          </cell>
          <cell r="D287" t="str">
            <v>135. SEGURO INTEGRAL DE SALUD</v>
          </cell>
          <cell r="E287" t="str">
            <v>001. SEGURO INTEGRAL DE SALUD</v>
          </cell>
          <cell r="F287" t="str">
            <v>GNF</v>
          </cell>
          <cell r="G287" t="str">
            <v>GNF-PP</v>
          </cell>
        </row>
        <row r="288">
          <cell r="C288">
            <v>285</v>
          </cell>
          <cell r="D288" t="str">
            <v>135. SEGURO INTEGRAL DE SALUD</v>
          </cell>
          <cell r="E288" t="str">
            <v>001. SEGURO INTEGRAL DE SALUD</v>
          </cell>
          <cell r="F288" t="str">
            <v>GNF</v>
          </cell>
          <cell r="G288" t="str">
            <v>GNF-PP</v>
          </cell>
        </row>
        <row r="289">
          <cell r="C289">
            <v>286</v>
          </cell>
          <cell r="D289" t="str">
            <v>135. SEGURO INTEGRAL DE SALUD</v>
          </cell>
          <cell r="E289" t="str">
            <v>001. SEGURO INTEGRAL DE SALUD</v>
          </cell>
          <cell r="F289" t="str">
            <v>GNF</v>
          </cell>
          <cell r="G289" t="str">
            <v>GNF-PP</v>
          </cell>
        </row>
        <row r="290">
          <cell r="C290">
            <v>287</v>
          </cell>
          <cell r="D290" t="str">
            <v>135. SEGURO INTEGRAL DE SALUD</v>
          </cell>
          <cell r="E290" t="str">
            <v>001. SEGURO INTEGRAL DE SALUD</v>
          </cell>
          <cell r="F290" t="str">
            <v>GNF</v>
          </cell>
          <cell r="G290" t="str">
            <v>GNF-PP</v>
          </cell>
        </row>
        <row r="291">
          <cell r="C291">
            <v>288</v>
          </cell>
          <cell r="D291" t="str">
            <v>135. SEGURO INTEGRAL DE SALUD</v>
          </cell>
          <cell r="E291" t="str">
            <v>001. SEGURO INTEGRAL DE SALUD</v>
          </cell>
          <cell r="F291" t="str">
            <v>GNF</v>
          </cell>
          <cell r="G291" t="str">
            <v>GNF-PP</v>
          </cell>
        </row>
        <row r="292">
          <cell r="C292">
            <v>289</v>
          </cell>
          <cell r="D292" t="str">
            <v>135. SEGURO INTEGRAL DE SALUD</v>
          </cell>
          <cell r="E292" t="str">
            <v>001. SEGURO INTEGRAL DE SALUD</v>
          </cell>
          <cell r="F292" t="str">
            <v>GNF</v>
          </cell>
          <cell r="G292" t="str">
            <v>GNF-PP</v>
          </cell>
        </row>
        <row r="293">
          <cell r="C293">
            <v>290</v>
          </cell>
          <cell r="D293" t="str">
            <v>135. SEGURO INTEGRAL DE SALUD</v>
          </cell>
          <cell r="E293" t="str">
            <v>001. SEGURO INTEGRAL DE SALUD</v>
          </cell>
          <cell r="F293" t="str">
            <v>GNF</v>
          </cell>
          <cell r="G293" t="str">
            <v>GNF-PP</v>
          </cell>
        </row>
        <row r="294">
          <cell r="C294">
            <v>291</v>
          </cell>
          <cell r="D294" t="str">
            <v>135. SEGURO INTEGRAL DE SALUD</v>
          </cell>
          <cell r="E294" t="str">
            <v>001. SEGURO INTEGRAL DE SALUD</v>
          </cell>
          <cell r="F294" t="str">
            <v>GNF</v>
          </cell>
          <cell r="G294" t="str">
            <v>GNF-PP</v>
          </cell>
        </row>
        <row r="295">
          <cell r="C295">
            <v>292</v>
          </cell>
          <cell r="D295" t="str">
            <v>135. SEGURO INTEGRAL DE SALUD</v>
          </cell>
          <cell r="E295" t="str">
            <v>001. SEGURO INTEGRAL DE SALUD</v>
          </cell>
          <cell r="F295" t="str">
            <v>GNF</v>
          </cell>
          <cell r="G295" t="str">
            <v>GNF-PP</v>
          </cell>
        </row>
        <row r="296">
          <cell r="C296">
            <v>293</v>
          </cell>
          <cell r="D296" t="str">
            <v>135. SEGURO INTEGRAL DE SALUD</v>
          </cell>
          <cell r="E296" t="str">
            <v>001. SEGURO INTEGRAL DE SALUD</v>
          </cell>
          <cell r="F296" t="str">
            <v>GNF</v>
          </cell>
          <cell r="G296" t="str">
            <v>GNF-PP</v>
          </cell>
        </row>
        <row r="297">
          <cell r="C297">
            <v>294</v>
          </cell>
          <cell r="D297" t="str">
            <v>135. SEGURO INTEGRAL DE SALUD</v>
          </cell>
          <cell r="E297" t="str">
            <v>001. SEGURO INTEGRAL DE SALUD</v>
          </cell>
          <cell r="F297" t="str">
            <v>GNF</v>
          </cell>
          <cell r="G297" t="str">
            <v>GNF-PP</v>
          </cell>
        </row>
        <row r="298">
          <cell r="C298">
            <v>295</v>
          </cell>
          <cell r="D298" t="str">
            <v>135. SEGURO INTEGRAL DE SALUD</v>
          </cell>
          <cell r="E298" t="str">
            <v>001. SEGURO INTEGRAL DE SALUD</v>
          </cell>
          <cell r="F298" t="str">
            <v>GNF</v>
          </cell>
          <cell r="G298" t="str">
            <v>GNF-PP</v>
          </cell>
        </row>
        <row r="299">
          <cell r="C299">
            <v>296</v>
          </cell>
          <cell r="D299" t="str">
            <v>135. SEGURO INTEGRAL DE SALUD</v>
          </cell>
          <cell r="E299" t="str">
            <v>001. SEGURO INTEGRAL DE SALUD</v>
          </cell>
          <cell r="F299" t="str">
            <v>GNF</v>
          </cell>
          <cell r="G299" t="str">
            <v>GNF-PP</v>
          </cell>
        </row>
        <row r="300">
          <cell r="C300">
            <v>297</v>
          </cell>
          <cell r="D300" t="str">
            <v>135. SEGURO INTEGRAL DE SALUD</v>
          </cell>
          <cell r="E300" t="str">
            <v>001. SEGURO INTEGRAL DE SALUD</v>
          </cell>
          <cell r="F300" t="str">
            <v>GNF</v>
          </cell>
          <cell r="G300" t="str">
            <v>GNF-PP</v>
          </cell>
        </row>
        <row r="301">
          <cell r="C301">
            <v>298</v>
          </cell>
          <cell r="D301" t="str">
            <v>135. SEGURO INTEGRAL DE SALUD</v>
          </cell>
          <cell r="E301" t="str">
            <v>001. SEGURO INTEGRAL DE SALUD</v>
          </cell>
          <cell r="F301" t="str">
            <v>GNF</v>
          </cell>
          <cell r="G301" t="str">
            <v>GNF-PP</v>
          </cell>
        </row>
        <row r="302">
          <cell r="C302">
            <v>299</v>
          </cell>
          <cell r="D302" t="str">
            <v>135. SEGURO INTEGRAL DE SALUD</v>
          </cell>
          <cell r="E302" t="str">
            <v>001. SEGURO INTEGRAL DE SALUD</v>
          </cell>
          <cell r="F302" t="str">
            <v>GNF</v>
          </cell>
          <cell r="G302" t="str">
            <v>GNF-PP</v>
          </cell>
        </row>
        <row r="303">
          <cell r="C303">
            <v>300</v>
          </cell>
          <cell r="D303" t="str">
            <v>135. SEGURO INTEGRAL DE SALUD</v>
          </cell>
          <cell r="E303" t="str">
            <v>001. SEGURO INTEGRAL DE SALUD</v>
          </cell>
          <cell r="F303" t="str">
            <v>GNF</v>
          </cell>
          <cell r="G303" t="str">
            <v>GNF-PP</v>
          </cell>
        </row>
        <row r="304">
          <cell r="C304">
            <v>301</v>
          </cell>
          <cell r="D304" t="str">
            <v>135. SEGURO INTEGRAL DE SALUD</v>
          </cell>
          <cell r="E304" t="str">
            <v>001. SEGURO INTEGRAL DE SALUD</v>
          </cell>
          <cell r="F304" t="str">
            <v>GNF</v>
          </cell>
          <cell r="G304" t="str">
            <v>GNF-PP</v>
          </cell>
        </row>
        <row r="305">
          <cell r="C305">
            <v>302</v>
          </cell>
          <cell r="D305" t="str">
            <v>135. SEGURO INTEGRAL DE SALUD</v>
          </cell>
          <cell r="E305" t="str">
            <v>001. SEGURO INTEGRAL DE SALUD</v>
          </cell>
          <cell r="F305" t="str">
            <v>GNF</v>
          </cell>
          <cell r="G305" t="str">
            <v>GNF-PP</v>
          </cell>
        </row>
        <row r="306">
          <cell r="C306">
            <v>303</v>
          </cell>
          <cell r="D306" t="str">
            <v>135. SEGURO INTEGRAL DE SALUD</v>
          </cell>
          <cell r="E306" t="str">
            <v>001. SEGURO INTEGRAL DE SALUD</v>
          </cell>
          <cell r="F306" t="str">
            <v>GNF</v>
          </cell>
          <cell r="G306" t="str">
            <v>GNF-PP</v>
          </cell>
        </row>
        <row r="307">
          <cell r="C307">
            <v>304</v>
          </cell>
          <cell r="D307" t="str">
            <v>135. SEGURO INTEGRAL DE SALUD</v>
          </cell>
          <cell r="E307" t="str">
            <v>001. SEGURO INTEGRAL DE SALUD</v>
          </cell>
          <cell r="F307" t="str">
            <v>GNF</v>
          </cell>
          <cell r="G307" t="str">
            <v>GNF-PP</v>
          </cell>
        </row>
        <row r="308">
          <cell r="C308">
            <v>305</v>
          </cell>
          <cell r="D308" t="str">
            <v>135. SEGURO INTEGRAL DE SALUD</v>
          </cell>
          <cell r="E308" t="str">
            <v>001. SEGURO INTEGRAL DE SALUD</v>
          </cell>
          <cell r="F308" t="str">
            <v>GNF</v>
          </cell>
          <cell r="G308" t="str">
            <v>GNF-PP</v>
          </cell>
        </row>
        <row r="309">
          <cell r="C309">
            <v>306</v>
          </cell>
          <cell r="D309" t="str">
            <v>135. SEGURO INTEGRAL DE SALUD</v>
          </cell>
          <cell r="E309" t="str">
            <v>001. SEGURO INTEGRAL DE SALUD</v>
          </cell>
          <cell r="F309" t="str">
            <v>GNF</v>
          </cell>
          <cell r="G309" t="str">
            <v>GNF-PP</v>
          </cell>
        </row>
        <row r="310">
          <cell r="C310">
            <v>307</v>
          </cell>
          <cell r="D310" t="str">
            <v>135. SEGURO INTEGRAL DE SALUD</v>
          </cell>
          <cell r="E310" t="str">
            <v>001. SEGURO INTEGRAL DE SALUD</v>
          </cell>
          <cell r="F310" t="str">
            <v>GNF</v>
          </cell>
          <cell r="G310" t="str">
            <v>GNF-PP</v>
          </cell>
        </row>
        <row r="311">
          <cell r="C311">
            <v>308</v>
          </cell>
          <cell r="D311" t="str">
            <v>135. SEGURO INTEGRAL DE SALUD</v>
          </cell>
          <cell r="E311" t="str">
            <v>001. SEGURO INTEGRAL DE SALUD</v>
          </cell>
          <cell r="F311" t="str">
            <v>GNF</v>
          </cell>
          <cell r="G311" t="str">
            <v>GNF-PP</v>
          </cell>
        </row>
        <row r="312">
          <cell r="C312">
            <v>309</v>
          </cell>
          <cell r="D312" t="str">
            <v>135. SEGURO INTEGRAL DE SALUD</v>
          </cell>
          <cell r="E312" t="str">
            <v>001. SEGURO INTEGRAL DE SALUD</v>
          </cell>
          <cell r="F312" t="str">
            <v>GNF</v>
          </cell>
          <cell r="G312" t="str">
            <v>GNF-PP</v>
          </cell>
        </row>
        <row r="313">
          <cell r="C313">
            <v>310</v>
          </cell>
          <cell r="D313" t="str">
            <v>135. SEGURO INTEGRAL DE SALUD</v>
          </cell>
          <cell r="E313" t="str">
            <v>001. SEGURO INTEGRAL DE SALUD</v>
          </cell>
          <cell r="F313" t="str">
            <v>GNF</v>
          </cell>
          <cell r="G313" t="str">
            <v>GNF-PP</v>
          </cell>
        </row>
        <row r="314">
          <cell r="C314">
            <v>311</v>
          </cell>
          <cell r="D314" t="str">
            <v>135. SEGURO INTEGRAL DE SALUD</v>
          </cell>
          <cell r="E314" t="str">
            <v>001. SEGURO INTEGRAL DE SALUD</v>
          </cell>
          <cell r="F314" t="str">
            <v>GNF</v>
          </cell>
          <cell r="G314" t="str">
            <v>GNF-PP</v>
          </cell>
        </row>
        <row r="315">
          <cell r="C315">
            <v>312</v>
          </cell>
          <cell r="D315" t="str">
            <v>135. SEGURO INTEGRAL DE SALUD</v>
          </cell>
          <cell r="E315" t="str">
            <v>001. SEGURO INTEGRAL DE SALUD</v>
          </cell>
          <cell r="F315" t="str">
            <v>GNF</v>
          </cell>
          <cell r="G315" t="str">
            <v>GNF-PP</v>
          </cell>
        </row>
        <row r="316">
          <cell r="C316">
            <v>313</v>
          </cell>
          <cell r="D316" t="str">
            <v>135. SEGURO INTEGRAL DE SALUD</v>
          </cell>
          <cell r="E316" t="str">
            <v>001. SEGURO INTEGRAL DE SALUD</v>
          </cell>
          <cell r="F316" t="str">
            <v>GNF</v>
          </cell>
          <cell r="G316" t="str">
            <v>GNF-PP</v>
          </cell>
        </row>
        <row r="317">
          <cell r="C317">
            <v>314</v>
          </cell>
          <cell r="D317" t="str">
            <v>135. SEGURO INTEGRAL DE SALUD</v>
          </cell>
          <cell r="E317" t="str">
            <v>001. SEGURO INTEGRAL DE SALUD</v>
          </cell>
          <cell r="F317" t="str">
            <v>GNF</v>
          </cell>
          <cell r="G317" t="str">
            <v>GNF-PP</v>
          </cell>
        </row>
        <row r="318">
          <cell r="C318">
            <v>315</v>
          </cell>
          <cell r="D318" t="str">
            <v>135. SEGURO INTEGRAL DE SALUD</v>
          </cell>
          <cell r="E318" t="str">
            <v>001. SEGURO INTEGRAL DE SALUD</v>
          </cell>
          <cell r="F318" t="str">
            <v>GNF</v>
          </cell>
          <cell r="G318" t="str">
            <v>GNF-PP</v>
          </cell>
        </row>
        <row r="319">
          <cell r="C319">
            <v>316</v>
          </cell>
          <cell r="D319" t="str">
            <v>135. SEGURO INTEGRAL DE SALUD</v>
          </cell>
          <cell r="E319" t="str">
            <v>001. SEGURO INTEGRAL DE SALUD</v>
          </cell>
          <cell r="F319" t="str">
            <v>GNF</v>
          </cell>
          <cell r="G319" t="str">
            <v>GNF-PP</v>
          </cell>
        </row>
        <row r="320">
          <cell r="C320">
            <v>317</v>
          </cell>
          <cell r="D320" t="str">
            <v>135. SEGURO INTEGRAL DE SALUD</v>
          </cell>
          <cell r="E320" t="str">
            <v>001. SEGURO INTEGRAL DE SALUD</v>
          </cell>
          <cell r="F320" t="str">
            <v>GNF</v>
          </cell>
          <cell r="G320" t="str">
            <v>GNF-PP</v>
          </cell>
        </row>
        <row r="321">
          <cell r="C321">
            <v>318</v>
          </cell>
          <cell r="D321" t="str">
            <v>135. SEGURO INTEGRAL DE SALUD</v>
          </cell>
          <cell r="E321" t="str">
            <v>001. SEGURO INTEGRAL DE SALUD</v>
          </cell>
          <cell r="F321" t="str">
            <v>GNF</v>
          </cell>
          <cell r="G321" t="str">
            <v>GNF-PP</v>
          </cell>
        </row>
        <row r="322">
          <cell r="C322">
            <v>319</v>
          </cell>
          <cell r="D322" t="str">
            <v>135. SEGURO INTEGRAL DE SALUD</v>
          </cell>
          <cell r="E322" t="str">
            <v>001. SEGURO INTEGRAL DE SALUD</v>
          </cell>
          <cell r="F322" t="str">
            <v>GNF</v>
          </cell>
          <cell r="G322" t="str">
            <v>GNF-PP</v>
          </cell>
        </row>
        <row r="323">
          <cell r="C323">
            <v>320</v>
          </cell>
          <cell r="D323" t="str">
            <v>135. SEGURO INTEGRAL DE SALUD</v>
          </cell>
          <cell r="E323" t="str">
            <v>001. SEGURO INTEGRAL DE SALUD</v>
          </cell>
          <cell r="F323" t="str">
            <v>GNF</v>
          </cell>
          <cell r="G323" t="str">
            <v>GNF-PP</v>
          </cell>
        </row>
        <row r="324">
          <cell r="C324">
            <v>321</v>
          </cell>
          <cell r="D324" t="str">
            <v>135. SEGURO INTEGRAL DE SALUD</v>
          </cell>
          <cell r="E324" t="str">
            <v>001. SEGURO INTEGRAL DE SALUD</v>
          </cell>
          <cell r="F324" t="str">
            <v>GNF</v>
          </cell>
          <cell r="G324" t="str">
            <v>GNF-PP</v>
          </cell>
        </row>
        <row r="325">
          <cell r="C325">
            <v>322</v>
          </cell>
          <cell r="D325" t="str">
            <v>135. SEGURO INTEGRAL DE SALUD</v>
          </cell>
          <cell r="E325" t="str">
            <v>001. SEGURO INTEGRAL DE SALUD</v>
          </cell>
          <cell r="F325" t="str">
            <v>GNF</v>
          </cell>
          <cell r="G325" t="str">
            <v>GNF-PP</v>
          </cell>
        </row>
        <row r="326">
          <cell r="C326">
            <v>323</v>
          </cell>
          <cell r="D326" t="str">
            <v>135. SEGURO INTEGRAL DE SALUD</v>
          </cell>
          <cell r="E326" t="str">
            <v>001. SEGURO INTEGRAL DE SALUD</v>
          </cell>
          <cell r="F326" t="str">
            <v>GNF</v>
          </cell>
          <cell r="G326" t="str">
            <v>GNF-PP</v>
          </cell>
        </row>
        <row r="327">
          <cell r="C327">
            <v>324</v>
          </cell>
          <cell r="D327" t="str">
            <v>135. SEGURO INTEGRAL DE SALUD</v>
          </cell>
          <cell r="E327" t="str">
            <v>001. SEGURO INTEGRAL DE SALUD</v>
          </cell>
          <cell r="F327" t="str">
            <v>GNF</v>
          </cell>
          <cell r="G327" t="str">
            <v>GNF-PP</v>
          </cell>
        </row>
        <row r="328">
          <cell r="C328">
            <v>325</v>
          </cell>
          <cell r="D328" t="str">
            <v>135. SEGURO INTEGRAL DE SALUD</v>
          </cell>
          <cell r="E328" t="str">
            <v>001. SEGURO INTEGRAL DE SALUD</v>
          </cell>
          <cell r="F328" t="str">
            <v>GNF</v>
          </cell>
          <cell r="G328" t="str">
            <v>GNF-PP</v>
          </cell>
        </row>
        <row r="329">
          <cell r="C329">
            <v>326</v>
          </cell>
          <cell r="D329" t="str">
            <v>135. SEGURO INTEGRAL DE SALUD</v>
          </cell>
          <cell r="E329" t="str">
            <v>001. SEGURO INTEGRAL DE SALUD</v>
          </cell>
          <cell r="F329" t="str">
            <v>GNF</v>
          </cell>
          <cell r="G329" t="str">
            <v>GNF-PP</v>
          </cell>
        </row>
        <row r="330">
          <cell r="C330">
            <v>327</v>
          </cell>
          <cell r="D330" t="str">
            <v>135. SEGURO INTEGRAL DE SALUD</v>
          </cell>
          <cell r="E330" t="str">
            <v>001. SEGURO INTEGRAL DE SALUD</v>
          </cell>
          <cell r="F330" t="str">
            <v>GNF</v>
          </cell>
          <cell r="G330" t="str">
            <v>GNF-PP</v>
          </cell>
        </row>
        <row r="331">
          <cell r="C331">
            <v>328</v>
          </cell>
          <cell r="D331" t="str">
            <v>135. SEGURO INTEGRAL DE SALUD</v>
          </cell>
          <cell r="E331" t="str">
            <v>001. SEGURO INTEGRAL DE SALUD</v>
          </cell>
          <cell r="F331" t="str">
            <v>GNF</v>
          </cell>
          <cell r="G331" t="str">
            <v>GNF-PP</v>
          </cell>
        </row>
        <row r="332">
          <cell r="C332">
            <v>329</v>
          </cell>
          <cell r="D332" t="str">
            <v>135. SEGURO INTEGRAL DE SALUD</v>
          </cell>
          <cell r="E332" t="str">
            <v>001. SEGURO INTEGRAL DE SALUD</v>
          </cell>
          <cell r="F332" t="str">
            <v>GNF</v>
          </cell>
          <cell r="G332" t="str">
            <v>GNF-PP</v>
          </cell>
        </row>
        <row r="333">
          <cell r="C333">
            <v>330</v>
          </cell>
          <cell r="D333" t="str">
            <v>135. SEGURO INTEGRAL DE SALUD</v>
          </cell>
          <cell r="E333" t="str">
            <v>001. SEGURO INTEGRAL DE SALUD</v>
          </cell>
          <cell r="F333" t="str">
            <v>GNF</v>
          </cell>
          <cell r="G333" t="str">
            <v>GNF-PP</v>
          </cell>
        </row>
        <row r="334">
          <cell r="C334">
            <v>331</v>
          </cell>
          <cell r="D334" t="str">
            <v>135. SEGURO INTEGRAL DE SALUD</v>
          </cell>
          <cell r="E334" t="str">
            <v>001. SEGURO INTEGRAL DE SALUD</v>
          </cell>
          <cell r="F334" t="str">
            <v>GNF</v>
          </cell>
          <cell r="G334" t="str">
            <v>GNF-PP</v>
          </cell>
        </row>
        <row r="335">
          <cell r="C335">
            <v>332</v>
          </cell>
          <cell r="D335" t="str">
            <v>135. SEGURO INTEGRAL DE SALUD</v>
          </cell>
          <cell r="E335" t="str">
            <v>001. SEGURO INTEGRAL DE SALUD</v>
          </cell>
          <cell r="F335" t="str">
            <v>GNF</v>
          </cell>
          <cell r="G335" t="str">
            <v>GNF-PP</v>
          </cell>
        </row>
        <row r="336">
          <cell r="C336">
            <v>333</v>
          </cell>
          <cell r="D336" t="str">
            <v>135. SEGURO INTEGRAL DE SALUD</v>
          </cell>
          <cell r="E336" t="str">
            <v>001. SEGURO INTEGRAL DE SALUD</v>
          </cell>
          <cell r="F336" t="str">
            <v>GNF</v>
          </cell>
          <cell r="G336" t="str">
            <v>GNF-PP</v>
          </cell>
        </row>
        <row r="337">
          <cell r="C337">
            <v>334</v>
          </cell>
          <cell r="D337" t="str">
            <v>135. SEGURO INTEGRAL DE SALUD</v>
          </cell>
          <cell r="E337" t="str">
            <v>001. SEGURO INTEGRAL DE SALUD</v>
          </cell>
          <cell r="F337" t="str">
            <v>GNF</v>
          </cell>
          <cell r="G337" t="str">
            <v>GNF-PP</v>
          </cell>
        </row>
        <row r="338">
          <cell r="C338">
            <v>335</v>
          </cell>
          <cell r="D338" t="str">
            <v>135. SEGURO INTEGRAL DE SALUD</v>
          </cell>
          <cell r="E338" t="str">
            <v>001. SEGURO INTEGRAL DE SALUD</v>
          </cell>
          <cell r="F338" t="str">
            <v>GNF</v>
          </cell>
          <cell r="G338" t="str">
            <v>GNF-PP</v>
          </cell>
        </row>
        <row r="339">
          <cell r="C339">
            <v>336</v>
          </cell>
          <cell r="D339" t="str">
            <v>135. SEGURO INTEGRAL DE SALUD</v>
          </cell>
          <cell r="E339" t="str">
            <v>001. SEGURO INTEGRAL DE SALUD</v>
          </cell>
          <cell r="F339" t="str">
            <v>GNF</v>
          </cell>
          <cell r="G339" t="str">
            <v>GNF-PP</v>
          </cell>
        </row>
        <row r="340">
          <cell r="C340">
            <v>337</v>
          </cell>
          <cell r="D340" t="str">
            <v>135. SEGURO INTEGRAL DE SALUD</v>
          </cell>
          <cell r="E340" t="str">
            <v>001. SEGURO INTEGRAL DE SALUD</v>
          </cell>
          <cell r="F340" t="str">
            <v>GNF</v>
          </cell>
          <cell r="G340" t="str">
            <v>GNF-PP</v>
          </cell>
        </row>
        <row r="341">
          <cell r="C341">
            <v>338</v>
          </cell>
          <cell r="D341" t="str">
            <v>135. SEGURO INTEGRAL DE SALUD</v>
          </cell>
          <cell r="E341" t="str">
            <v>001. SEGURO INTEGRAL DE SALUD</v>
          </cell>
          <cell r="F341" t="str">
            <v>GNF</v>
          </cell>
          <cell r="G341" t="str">
            <v>GNF-PP</v>
          </cell>
        </row>
        <row r="342">
          <cell r="C342">
            <v>339</v>
          </cell>
          <cell r="D342" t="str">
            <v>135. SEGURO INTEGRAL DE SALUD</v>
          </cell>
          <cell r="E342" t="str">
            <v>001. SEGURO INTEGRAL DE SALUD</v>
          </cell>
          <cell r="F342" t="str">
            <v>GNF</v>
          </cell>
          <cell r="G342" t="str">
            <v>GNF-PP</v>
          </cell>
        </row>
        <row r="343">
          <cell r="C343">
            <v>340</v>
          </cell>
          <cell r="D343" t="str">
            <v>135. SEGURO INTEGRAL DE SALUD</v>
          </cell>
          <cell r="E343" t="str">
            <v>001. SEGURO INTEGRAL DE SALUD</v>
          </cell>
          <cell r="F343" t="str">
            <v>GNF</v>
          </cell>
          <cell r="G343" t="str">
            <v>GNF-PP</v>
          </cell>
        </row>
        <row r="344">
          <cell r="C344">
            <v>341</v>
          </cell>
          <cell r="D344" t="str">
            <v>135. SEGURO INTEGRAL DE SALUD</v>
          </cell>
          <cell r="E344" t="str">
            <v>001. SEGURO INTEGRAL DE SALUD</v>
          </cell>
          <cell r="F344" t="str">
            <v>GNF</v>
          </cell>
          <cell r="G344" t="str">
            <v>GNF-PP</v>
          </cell>
        </row>
        <row r="345">
          <cell r="C345">
            <v>342</v>
          </cell>
          <cell r="D345" t="str">
            <v>135. SEGURO INTEGRAL DE SALUD</v>
          </cell>
          <cell r="E345" t="str">
            <v>001. SEGURO INTEGRAL DE SALUD</v>
          </cell>
          <cell r="F345" t="str">
            <v>GNF</v>
          </cell>
          <cell r="G345" t="str">
            <v>GNF-PP</v>
          </cell>
        </row>
        <row r="346">
          <cell r="C346">
            <v>343</v>
          </cell>
          <cell r="D346" t="str">
            <v>135. SEGURO INTEGRAL DE SALUD</v>
          </cell>
          <cell r="E346" t="str">
            <v>001. SEGURO INTEGRAL DE SALUD</v>
          </cell>
          <cell r="F346" t="str">
            <v>GNF</v>
          </cell>
          <cell r="G346" t="str">
            <v>GNF-PP</v>
          </cell>
        </row>
        <row r="347">
          <cell r="C347">
            <v>344</v>
          </cell>
          <cell r="D347" t="str">
            <v>135. SEGURO INTEGRAL DE SALUD</v>
          </cell>
          <cell r="E347" t="str">
            <v>001. SEGURO INTEGRAL DE SALUD</v>
          </cell>
          <cell r="F347" t="str">
            <v>GNF</v>
          </cell>
          <cell r="G347" t="str">
            <v>GNF-PP</v>
          </cell>
        </row>
        <row r="348">
          <cell r="C348">
            <v>345</v>
          </cell>
          <cell r="D348" t="str">
            <v>135. SEGURO INTEGRAL DE SALUD</v>
          </cell>
          <cell r="E348" t="str">
            <v>001. SEGURO INTEGRAL DE SALUD</v>
          </cell>
          <cell r="F348" t="str">
            <v>GNF</v>
          </cell>
          <cell r="G348" t="str">
            <v>GNF-PP</v>
          </cell>
        </row>
        <row r="349">
          <cell r="C349">
            <v>346</v>
          </cell>
          <cell r="D349" t="str">
            <v>135. SEGURO INTEGRAL DE SALUD</v>
          </cell>
          <cell r="E349" t="str">
            <v>001. SEGURO INTEGRAL DE SALUD</v>
          </cell>
          <cell r="F349" t="str">
            <v>GNF</v>
          </cell>
          <cell r="G349" t="str">
            <v>GNF-PP</v>
          </cell>
        </row>
        <row r="350">
          <cell r="C350">
            <v>347</v>
          </cell>
          <cell r="D350" t="str">
            <v>135. SEGURO INTEGRAL DE SALUD</v>
          </cell>
          <cell r="E350" t="str">
            <v>001. SEGURO INTEGRAL DE SALUD</v>
          </cell>
          <cell r="F350" t="str">
            <v>GNF</v>
          </cell>
          <cell r="G350" t="str">
            <v>GNF-PP</v>
          </cell>
        </row>
        <row r="351">
          <cell r="C351">
            <v>348</v>
          </cell>
          <cell r="D351" t="str">
            <v>135. SEGURO INTEGRAL DE SALUD</v>
          </cell>
          <cell r="E351" t="str">
            <v>001. SEGURO INTEGRAL DE SALUD</v>
          </cell>
          <cell r="F351" t="str">
            <v>GNF</v>
          </cell>
          <cell r="G351" t="str">
            <v>GNF-PP</v>
          </cell>
        </row>
        <row r="352">
          <cell r="C352">
            <v>349</v>
          </cell>
          <cell r="D352" t="str">
            <v>135. SEGURO INTEGRAL DE SALUD</v>
          </cell>
          <cell r="E352" t="str">
            <v>001. SEGURO INTEGRAL DE SALUD</v>
          </cell>
          <cell r="F352" t="str">
            <v>GNF</v>
          </cell>
          <cell r="G352" t="str">
            <v>GNF-PP</v>
          </cell>
        </row>
        <row r="353">
          <cell r="C353">
            <v>350</v>
          </cell>
          <cell r="D353" t="str">
            <v>135. SEGURO INTEGRAL DE SALUD</v>
          </cell>
          <cell r="E353" t="str">
            <v>001. SEGURO INTEGRAL DE SALUD</v>
          </cell>
          <cell r="F353" t="str">
            <v>GNF</v>
          </cell>
          <cell r="G353" t="str">
            <v>GNF-PP</v>
          </cell>
        </row>
        <row r="354">
          <cell r="C354">
            <v>351</v>
          </cell>
          <cell r="D354" t="str">
            <v>135. SEGURO INTEGRAL DE SALUD</v>
          </cell>
          <cell r="E354" t="str">
            <v>001. SEGURO INTEGRAL DE SALUD</v>
          </cell>
          <cell r="F354" t="str">
            <v>GNF</v>
          </cell>
          <cell r="G354" t="str">
            <v>GNF-PP</v>
          </cell>
        </row>
        <row r="355">
          <cell r="C355">
            <v>352</v>
          </cell>
          <cell r="D355" t="str">
            <v>135. SEGURO INTEGRAL DE SALUD</v>
          </cell>
          <cell r="E355" t="str">
            <v>001. SEGURO INTEGRAL DE SALUD</v>
          </cell>
          <cell r="F355" t="str">
            <v>GNF</v>
          </cell>
          <cell r="G355" t="str">
            <v>GNF-PP</v>
          </cell>
        </row>
        <row r="356">
          <cell r="C356">
            <v>353</v>
          </cell>
          <cell r="D356" t="str">
            <v>135. SEGURO INTEGRAL DE SALUD</v>
          </cell>
          <cell r="E356" t="str">
            <v>001. SEGURO INTEGRAL DE SALUD</v>
          </cell>
          <cell r="F356" t="str">
            <v>GNF</v>
          </cell>
          <cell r="G356" t="str">
            <v>GNF-PP</v>
          </cell>
        </row>
        <row r="357">
          <cell r="C357">
            <v>354</v>
          </cell>
          <cell r="D357" t="str">
            <v>135. SEGURO INTEGRAL DE SALUD</v>
          </cell>
          <cell r="E357" t="str">
            <v>001. SEGURO INTEGRAL DE SALUD</v>
          </cell>
          <cell r="F357" t="str">
            <v>GNF</v>
          </cell>
          <cell r="G357" t="str">
            <v>GNF-PP</v>
          </cell>
        </row>
        <row r="358">
          <cell r="C358">
            <v>355</v>
          </cell>
          <cell r="D358" t="str">
            <v>135. SEGURO INTEGRAL DE SALUD</v>
          </cell>
          <cell r="E358" t="str">
            <v>001. SEGURO INTEGRAL DE SALUD</v>
          </cell>
          <cell r="F358" t="str">
            <v>GNF</v>
          </cell>
          <cell r="G358" t="str">
            <v>GNF-PP</v>
          </cell>
        </row>
        <row r="359">
          <cell r="C359">
            <v>356</v>
          </cell>
          <cell r="D359" t="str">
            <v>135. SEGURO INTEGRAL DE SALUD</v>
          </cell>
          <cell r="E359" t="str">
            <v>001. SEGURO INTEGRAL DE SALUD</v>
          </cell>
          <cell r="F359" t="str">
            <v>GNF</v>
          </cell>
          <cell r="G359" t="str">
            <v>GNF-PP</v>
          </cell>
        </row>
        <row r="360">
          <cell r="C360">
            <v>357</v>
          </cell>
          <cell r="D360" t="str">
            <v>135. SEGURO INTEGRAL DE SALUD</v>
          </cell>
          <cell r="E360" t="str">
            <v>001. SEGURO INTEGRAL DE SALUD</v>
          </cell>
          <cell r="F360" t="str">
            <v>GNF</v>
          </cell>
          <cell r="G360" t="str">
            <v>GNF-PP</v>
          </cell>
        </row>
        <row r="361">
          <cell r="C361">
            <v>358</v>
          </cell>
          <cell r="D361" t="str">
            <v>135. SEGURO INTEGRAL DE SALUD</v>
          </cell>
          <cell r="E361" t="str">
            <v>001. SEGURO INTEGRAL DE SALUD</v>
          </cell>
          <cell r="F361" t="str">
            <v>GNF</v>
          </cell>
          <cell r="G361" t="str">
            <v>GNF-PP</v>
          </cell>
        </row>
        <row r="362">
          <cell r="C362">
            <v>359</v>
          </cell>
          <cell r="D362" t="str">
            <v>135. SEGURO INTEGRAL DE SALUD</v>
          </cell>
          <cell r="E362" t="str">
            <v>001. SEGURO INTEGRAL DE SALUD</v>
          </cell>
          <cell r="F362" t="str">
            <v>GNF</v>
          </cell>
          <cell r="G362" t="str">
            <v>GNF-PP</v>
          </cell>
        </row>
        <row r="363">
          <cell r="C363">
            <v>360</v>
          </cell>
          <cell r="D363" t="str">
            <v>135. SEGURO INTEGRAL DE SALUD</v>
          </cell>
          <cell r="E363" t="str">
            <v>001. SEGURO INTEGRAL DE SALUD</v>
          </cell>
          <cell r="F363" t="str">
            <v>GNF</v>
          </cell>
          <cell r="G363" t="str">
            <v>GNF-PP</v>
          </cell>
        </row>
        <row r="364">
          <cell r="C364">
            <v>361</v>
          </cell>
          <cell r="D364" t="str">
            <v>135. SEGURO INTEGRAL DE SALUD</v>
          </cell>
          <cell r="E364" t="str">
            <v>001. SEGURO INTEGRAL DE SALUD</v>
          </cell>
          <cell r="F364" t="str">
            <v>GNF</v>
          </cell>
          <cell r="G364" t="str">
            <v>GNF-PP</v>
          </cell>
        </row>
        <row r="365">
          <cell r="C365">
            <v>362</v>
          </cell>
          <cell r="D365" t="str">
            <v>135. SEGURO INTEGRAL DE SALUD</v>
          </cell>
          <cell r="E365" t="str">
            <v>001. SEGURO INTEGRAL DE SALUD</v>
          </cell>
          <cell r="F365" t="str">
            <v>GNF</v>
          </cell>
          <cell r="G365" t="str">
            <v>GNF-PP</v>
          </cell>
        </row>
        <row r="366">
          <cell r="C366">
            <v>363</v>
          </cell>
          <cell r="D366" t="str">
            <v>135. SEGURO INTEGRAL DE SALUD</v>
          </cell>
          <cell r="E366" t="str">
            <v>001. SEGURO INTEGRAL DE SALUD</v>
          </cell>
          <cell r="F366" t="str">
            <v>GNF</v>
          </cell>
          <cell r="G366" t="str">
            <v>GNF-PP</v>
          </cell>
        </row>
        <row r="367">
          <cell r="C367">
            <v>364</v>
          </cell>
          <cell r="D367" t="str">
            <v>135. SEGURO INTEGRAL DE SALUD</v>
          </cell>
          <cell r="E367" t="str">
            <v>001. SEGURO INTEGRAL DE SALUD</v>
          </cell>
          <cell r="F367" t="str">
            <v>GNF</v>
          </cell>
          <cell r="G367" t="str">
            <v>GNF-PP</v>
          </cell>
        </row>
        <row r="368">
          <cell r="C368">
            <v>365</v>
          </cell>
          <cell r="D368" t="str">
            <v>135. SEGURO INTEGRAL DE SALUD</v>
          </cell>
          <cell r="E368" t="str">
            <v>001. SEGURO INTEGRAL DE SALUD</v>
          </cell>
          <cell r="F368" t="str">
            <v>GNF</v>
          </cell>
          <cell r="G368" t="str">
            <v>GNF-PP</v>
          </cell>
        </row>
        <row r="369">
          <cell r="C369">
            <v>366</v>
          </cell>
          <cell r="D369" t="str">
            <v>135. SEGURO INTEGRAL DE SALUD</v>
          </cell>
          <cell r="E369" t="str">
            <v>001. SEGURO INTEGRAL DE SALUD</v>
          </cell>
          <cell r="F369" t="str">
            <v>GNF</v>
          </cell>
          <cell r="G369" t="str">
            <v>GNF-PP</v>
          </cell>
        </row>
        <row r="370">
          <cell r="C370">
            <v>367</v>
          </cell>
          <cell r="D370" t="str">
            <v>135. SEGURO INTEGRAL DE SALUD</v>
          </cell>
          <cell r="E370" t="str">
            <v>001. SEGURO INTEGRAL DE SALUD</v>
          </cell>
          <cell r="F370" t="str">
            <v>GNF</v>
          </cell>
          <cell r="G370" t="str">
            <v>GNF-PP</v>
          </cell>
        </row>
        <row r="371">
          <cell r="C371">
            <v>368</v>
          </cell>
          <cell r="D371" t="str">
            <v>135. SEGURO INTEGRAL DE SALUD</v>
          </cell>
          <cell r="E371" t="str">
            <v>001. SEGURO INTEGRAL DE SALUD</v>
          </cell>
          <cell r="F371" t="str">
            <v>GNF</v>
          </cell>
          <cell r="G371" t="str">
            <v>GNF-PP</v>
          </cell>
        </row>
        <row r="372">
          <cell r="C372">
            <v>369</v>
          </cell>
          <cell r="D372" t="str">
            <v>135. SEGURO INTEGRAL DE SALUD</v>
          </cell>
          <cell r="E372" t="str">
            <v>001. SEGURO INTEGRAL DE SALUD</v>
          </cell>
          <cell r="F372" t="str">
            <v>GNF</v>
          </cell>
          <cell r="G372" t="str">
            <v>GNF-PP</v>
          </cell>
        </row>
        <row r="373">
          <cell r="C373">
            <v>370</v>
          </cell>
          <cell r="D373" t="str">
            <v>135. SEGURO INTEGRAL DE SALUD</v>
          </cell>
          <cell r="E373" t="str">
            <v>001. SEGURO INTEGRAL DE SALUD</v>
          </cell>
          <cell r="F373" t="str">
            <v>GNF</v>
          </cell>
          <cell r="G373" t="str">
            <v>GNF-PP</v>
          </cell>
        </row>
        <row r="374">
          <cell r="C374">
            <v>371</v>
          </cell>
          <cell r="D374" t="str">
            <v>135. SEGURO INTEGRAL DE SALUD</v>
          </cell>
          <cell r="E374" t="str">
            <v>001. SEGURO INTEGRAL DE SALUD</v>
          </cell>
          <cell r="F374" t="str">
            <v>GNF</v>
          </cell>
          <cell r="G374" t="str">
            <v>GNF-PP</v>
          </cell>
        </row>
        <row r="375">
          <cell r="C375">
            <v>372</v>
          </cell>
          <cell r="D375" t="str">
            <v>135. SEGURO INTEGRAL DE SALUD</v>
          </cell>
          <cell r="E375" t="str">
            <v>001. SEGURO INTEGRAL DE SALUD</v>
          </cell>
          <cell r="F375" t="str">
            <v>GNF</v>
          </cell>
          <cell r="G375" t="str">
            <v>GNF-PP</v>
          </cell>
        </row>
        <row r="376">
          <cell r="C376">
            <v>373</v>
          </cell>
          <cell r="D376" t="str">
            <v>135. SEGURO INTEGRAL DE SALUD</v>
          </cell>
          <cell r="E376" t="str">
            <v>001. SEGURO INTEGRAL DE SALUD</v>
          </cell>
          <cell r="F376" t="str">
            <v>GNF</v>
          </cell>
          <cell r="G376" t="str">
            <v>GNF-PP</v>
          </cell>
        </row>
        <row r="377">
          <cell r="C377">
            <v>374</v>
          </cell>
          <cell r="D377" t="str">
            <v>135. SEGURO INTEGRAL DE SALUD</v>
          </cell>
          <cell r="E377" t="str">
            <v>001. SEGURO INTEGRAL DE SALUD</v>
          </cell>
          <cell r="F377" t="str">
            <v>GNF</v>
          </cell>
          <cell r="G377" t="str">
            <v>GNF-PP</v>
          </cell>
        </row>
        <row r="378">
          <cell r="C378">
            <v>375</v>
          </cell>
          <cell r="D378" t="str">
            <v>135. SEGURO INTEGRAL DE SALUD</v>
          </cell>
          <cell r="E378" t="str">
            <v>001. SEGURO INTEGRAL DE SALUD</v>
          </cell>
          <cell r="F378" t="str">
            <v>GNF</v>
          </cell>
          <cell r="G378" t="str">
            <v>GNF-PP</v>
          </cell>
        </row>
        <row r="379">
          <cell r="C379">
            <v>376</v>
          </cell>
          <cell r="D379" t="str">
            <v>135. SEGURO INTEGRAL DE SALUD</v>
          </cell>
          <cell r="E379" t="str">
            <v>001. SEGURO INTEGRAL DE SALUD</v>
          </cell>
          <cell r="F379" t="str">
            <v>GNF</v>
          </cell>
          <cell r="G379" t="str">
            <v>GNF-PP</v>
          </cell>
        </row>
        <row r="380">
          <cell r="C380">
            <v>377</v>
          </cell>
          <cell r="D380" t="str">
            <v>135. SEGURO INTEGRAL DE SALUD</v>
          </cell>
          <cell r="E380" t="str">
            <v>001. SEGURO INTEGRAL DE SALUD</v>
          </cell>
          <cell r="F380" t="str">
            <v>GNF</v>
          </cell>
          <cell r="G380" t="str">
            <v>GNF-PP</v>
          </cell>
        </row>
        <row r="381">
          <cell r="C381">
            <v>378</v>
          </cell>
          <cell r="D381" t="str">
            <v>135. SEGURO INTEGRAL DE SALUD</v>
          </cell>
          <cell r="E381" t="str">
            <v>001. SEGURO INTEGRAL DE SALUD</v>
          </cell>
          <cell r="F381" t="str">
            <v>GNF</v>
          </cell>
          <cell r="G381" t="str">
            <v>GNF-PP</v>
          </cell>
        </row>
        <row r="382">
          <cell r="C382">
            <v>379</v>
          </cell>
          <cell r="D382" t="str">
            <v>135. SEGURO INTEGRAL DE SALUD</v>
          </cell>
          <cell r="E382" t="str">
            <v>001. SEGURO INTEGRAL DE SALUD</v>
          </cell>
          <cell r="F382" t="str">
            <v>GNF</v>
          </cell>
          <cell r="G382" t="str">
            <v>GNF-PP</v>
          </cell>
        </row>
        <row r="383">
          <cell r="C383">
            <v>380</v>
          </cell>
          <cell r="D383" t="str">
            <v>135. SEGURO INTEGRAL DE SALUD</v>
          </cell>
          <cell r="E383" t="str">
            <v>001. SEGURO INTEGRAL DE SALUD</v>
          </cell>
          <cell r="F383" t="str">
            <v>GNF</v>
          </cell>
          <cell r="G383" t="str">
            <v>GNF-PP</v>
          </cell>
        </row>
        <row r="384">
          <cell r="C384">
            <v>381</v>
          </cell>
          <cell r="D384" t="str">
            <v>135. SEGURO INTEGRAL DE SALUD</v>
          </cell>
          <cell r="E384" t="str">
            <v>001. SEGURO INTEGRAL DE SALUD</v>
          </cell>
          <cell r="F384" t="str">
            <v>GNF</v>
          </cell>
          <cell r="G384" t="str">
            <v>GNF-PP</v>
          </cell>
        </row>
        <row r="385">
          <cell r="C385">
            <v>382</v>
          </cell>
          <cell r="D385" t="str">
            <v>135. SEGURO INTEGRAL DE SALUD</v>
          </cell>
          <cell r="E385" t="str">
            <v>001. SEGURO INTEGRAL DE SALUD</v>
          </cell>
          <cell r="F385" t="str">
            <v>GNF</v>
          </cell>
          <cell r="G385" t="str">
            <v>GNF-PP</v>
          </cell>
        </row>
        <row r="386">
          <cell r="C386">
            <v>383</v>
          </cell>
          <cell r="D386" t="str">
            <v>135. SEGURO INTEGRAL DE SALUD</v>
          </cell>
          <cell r="E386" t="str">
            <v>001. SEGURO INTEGRAL DE SALUD</v>
          </cell>
          <cell r="F386" t="str">
            <v>GNF</v>
          </cell>
          <cell r="G386" t="str">
            <v>GNF-PP</v>
          </cell>
        </row>
        <row r="387">
          <cell r="C387">
            <v>384</v>
          </cell>
          <cell r="D387" t="str">
            <v>135. SEGURO INTEGRAL DE SALUD</v>
          </cell>
          <cell r="E387" t="str">
            <v>001. SEGURO INTEGRAL DE SALUD</v>
          </cell>
          <cell r="F387" t="str">
            <v>GNF</v>
          </cell>
          <cell r="G387" t="str">
            <v>GNF-PP</v>
          </cell>
        </row>
        <row r="388">
          <cell r="C388">
            <v>385</v>
          </cell>
          <cell r="D388" t="str">
            <v>135. SEGURO INTEGRAL DE SALUD</v>
          </cell>
          <cell r="E388" t="str">
            <v>001. SEGURO INTEGRAL DE SALUD</v>
          </cell>
          <cell r="F388" t="str">
            <v>GNF</v>
          </cell>
          <cell r="G388" t="str">
            <v>GNF-PP</v>
          </cell>
        </row>
        <row r="389">
          <cell r="C389">
            <v>386</v>
          </cell>
          <cell r="D389" t="str">
            <v>135. SEGURO INTEGRAL DE SALUD</v>
          </cell>
          <cell r="E389" t="str">
            <v>001. SEGURO INTEGRAL DE SALUD</v>
          </cell>
          <cell r="F389" t="str">
            <v>GNF</v>
          </cell>
          <cell r="G389" t="str">
            <v>GNF-PP</v>
          </cell>
        </row>
        <row r="390">
          <cell r="C390">
            <v>387</v>
          </cell>
          <cell r="D390" t="str">
            <v>135. SEGURO INTEGRAL DE SALUD</v>
          </cell>
          <cell r="E390" t="str">
            <v>001. SEGURO INTEGRAL DE SALUD</v>
          </cell>
          <cell r="F390" t="str">
            <v>GNF</v>
          </cell>
          <cell r="G390" t="str">
            <v>GNF-PP</v>
          </cell>
        </row>
        <row r="391">
          <cell r="C391">
            <v>388</v>
          </cell>
          <cell r="D391" t="str">
            <v>135. SEGURO INTEGRAL DE SALUD</v>
          </cell>
          <cell r="E391" t="str">
            <v>001. SEGURO INTEGRAL DE SALUD</v>
          </cell>
          <cell r="F391" t="str">
            <v>GNF</v>
          </cell>
          <cell r="G391" t="str">
            <v>GNF-PP</v>
          </cell>
        </row>
        <row r="392">
          <cell r="C392">
            <v>389</v>
          </cell>
          <cell r="D392" t="str">
            <v>135. SEGURO INTEGRAL DE SALUD</v>
          </cell>
          <cell r="E392" t="str">
            <v>001. SEGURO INTEGRAL DE SALUD</v>
          </cell>
          <cell r="F392" t="str">
            <v>GNF</v>
          </cell>
          <cell r="G392" t="str">
            <v>GNF-PP</v>
          </cell>
        </row>
        <row r="393">
          <cell r="C393">
            <v>390</v>
          </cell>
          <cell r="D393" t="str">
            <v>135. SEGURO INTEGRAL DE SALUD</v>
          </cell>
          <cell r="E393" t="str">
            <v>001. SEGURO INTEGRAL DE SALUD</v>
          </cell>
          <cell r="F393" t="str">
            <v>GNF</v>
          </cell>
          <cell r="G393" t="str">
            <v>GNF-PP</v>
          </cell>
        </row>
        <row r="394">
          <cell r="C394">
            <v>391</v>
          </cell>
          <cell r="D394" t="str">
            <v>135. SEGURO INTEGRAL DE SALUD</v>
          </cell>
          <cell r="E394" t="str">
            <v>001. SEGURO INTEGRAL DE SALUD</v>
          </cell>
          <cell r="F394" t="str">
            <v>GNF</v>
          </cell>
          <cell r="G394" t="str">
            <v>GNF-PP</v>
          </cell>
        </row>
        <row r="395">
          <cell r="C395">
            <v>392</v>
          </cell>
          <cell r="D395" t="str">
            <v>135. SEGURO INTEGRAL DE SALUD</v>
          </cell>
          <cell r="E395" t="str">
            <v>001. SEGURO INTEGRAL DE SALUD</v>
          </cell>
          <cell r="F395" t="str">
            <v>GNF</v>
          </cell>
          <cell r="G395" t="str">
            <v>GNF-PP</v>
          </cell>
        </row>
        <row r="396">
          <cell r="C396">
            <v>393</v>
          </cell>
          <cell r="D396" t="str">
            <v>135. SEGURO INTEGRAL DE SALUD</v>
          </cell>
          <cell r="E396" t="str">
            <v>001. SEGURO INTEGRAL DE SALUD</v>
          </cell>
          <cell r="F396" t="str">
            <v>GNF</v>
          </cell>
          <cell r="G396" t="str">
            <v>GNF-PP</v>
          </cell>
        </row>
        <row r="397">
          <cell r="C397">
            <v>394</v>
          </cell>
          <cell r="D397" t="str">
            <v>135. SEGURO INTEGRAL DE SALUD</v>
          </cell>
          <cell r="E397" t="str">
            <v>001. SEGURO INTEGRAL DE SALUD</v>
          </cell>
          <cell r="F397" t="str">
            <v>GNF</v>
          </cell>
          <cell r="G397" t="str">
            <v>GNF-PP</v>
          </cell>
        </row>
        <row r="398">
          <cell r="C398">
            <v>395</v>
          </cell>
          <cell r="D398" t="str">
            <v>135. SEGURO INTEGRAL DE SALUD</v>
          </cell>
          <cell r="E398" t="str">
            <v>001. SEGURO INTEGRAL DE SALUD</v>
          </cell>
          <cell r="F398" t="str">
            <v>GNF</v>
          </cell>
          <cell r="G398" t="str">
            <v>GNF-PP</v>
          </cell>
        </row>
        <row r="399">
          <cell r="C399">
            <v>396</v>
          </cell>
          <cell r="D399" t="str">
            <v>135. SEGURO INTEGRAL DE SALUD</v>
          </cell>
          <cell r="E399" t="str">
            <v>001. SEGURO INTEGRAL DE SALUD</v>
          </cell>
          <cell r="F399" t="str">
            <v>GNF</v>
          </cell>
          <cell r="G399" t="str">
            <v>GNF-PP</v>
          </cell>
        </row>
        <row r="400">
          <cell r="C400">
            <v>397</v>
          </cell>
          <cell r="D400" t="str">
            <v>135. SEGURO INTEGRAL DE SALUD</v>
          </cell>
          <cell r="E400" t="str">
            <v>001. SEGURO INTEGRAL DE SALUD</v>
          </cell>
          <cell r="F400" t="str">
            <v>GNF</v>
          </cell>
          <cell r="G400" t="str">
            <v>GNF-PP</v>
          </cell>
        </row>
        <row r="401">
          <cell r="C401">
            <v>398</v>
          </cell>
          <cell r="D401" t="str">
            <v>135. SEGURO INTEGRAL DE SALUD</v>
          </cell>
          <cell r="E401" t="str">
            <v>001. SEGURO INTEGRAL DE SALUD</v>
          </cell>
          <cell r="F401" t="str">
            <v>GNF</v>
          </cell>
          <cell r="G401" t="str">
            <v>GNF-PP</v>
          </cell>
        </row>
        <row r="402">
          <cell r="C402">
            <v>399</v>
          </cell>
          <cell r="D402" t="str">
            <v>135. SEGURO INTEGRAL DE SALUD</v>
          </cell>
          <cell r="E402" t="str">
            <v>001. SEGURO INTEGRAL DE SALUD</v>
          </cell>
          <cell r="F402" t="str">
            <v>GNF</v>
          </cell>
          <cell r="G402" t="str">
            <v>GNF-PP</v>
          </cell>
        </row>
        <row r="403">
          <cell r="C403">
            <v>400</v>
          </cell>
          <cell r="D403" t="str">
            <v>135. SEGURO INTEGRAL DE SALUD</v>
          </cell>
          <cell r="E403" t="str">
            <v>001. SEGURO INTEGRAL DE SALUD</v>
          </cell>
          <cell r="F403" t="str">
            <v>GNF</v>
          </cell>
          <cell r="G403" t="str">
            <v>GNF-PP</v>
          </cell>
        </row>
        <row r="404">
          <cell r="C404">
            <v>401</v>
          </cell>
          <cell r="D404" t="str">
            <v>135. SEGURO INTEGRAL DE SALUD</v>
          </cell>
          <cell r="E404" t="str">
            <v>001. SEGURO INTEGRAL DE SALUD</v>
          </cell>
          <cell r="F404" t="str">
            <v>GNF</v>
          </cell>
          <cell r="G404" t="str">
            <v>GNF-PP</v>
          </cell>
        </row>
        <row r="405">
          <cell r="C405">
            <v>402</v>
          </cell>
          <cell r="D405" t="str">
            <v>135. SEGURO INTEGRAL DE SALUD</v>
          </cell>
          <cell r="E405" t="str">
            <v>001. SEGURO INTEGRAL DE SALUD</v>
          </cell>
          <cell r="F405" t="str">
            <v>GNF</v>
          </cell>
          <cell r="G405" t="str">
            <v>GNF-PP</v>
          </cell>
        </row>
        <row r="406">
          <cell r="C406">
            <v>403</v>
          </cell>
          <cell r="D406" t="str">
            <v>135. SEGURO INTEGRAL DE SALUD</v>
          </cell>
          <cell r="E406" t="str">
            <v>001. SEGURO INTEGRAL DE SALUD</v>
          </cell>
          <cell r="F406" t="str">
            <v>GNF</v>
          </cell>
          <cell r="G406" t="str">
            <v>GNF-PP</v>
          </cell>
        </row>
        <row r="407">
          <cell r="C407">
            <v>404</v>
          </cell>
          <cell r="D407" t="str">
            <v>135. SEGURO INTEGRAL DE SALUD</v>
          </cell>
          <cell r="E407" t="str">
            <v>001. SEGURO INTEGRAL DE SALUD</v>
          </cell>
          <cell r="F407" t="str">
            <v>GNF</v>
          </cell>
          <cell r="G407" t="str">
            <v>GNF-PP</v>
          </cell>
        </row>
        <row r="408">
          <cell r="C408">
            <v>405</v>
          </cell>
          <cell r="D408" t="str">
            <v>135. SEGURO INTEGRAL DE SALUD</v>
          </cell>
          <cell r="E408" t="str">
            <v>001. SEGURO INTEGRAL DE SALUD</v>
          </cell>
          <cell r="F408" t="str">
            <v>GNF</v>
          </cell>
          <cell r="G408" t="str">
            <v>GNF-PP</v>
          </cell>
        </row>
        <row r="409">
          <cell r="C409">
            <v>406</v>
          </cell>
          <cell r="D409" t="str">
            <v>135. SEGURO INTEGRAL DE SALUD</v>
          </cell>
          <cell r="E409" t="str">
            <v>001. SEGURO INTEGRAL DE SALUD</v>
          </cell>
          <cell r="F409" t="str">
            <v>GNF</v>
          </cell>
          <cell r="G409" t="str">
            <v>GNF-PP</v>
          </cell>
        </row>
        <row r="410">
          <cell r="C410">
            <v>407</v>
          </cell>
          <cell r="D410" t="str">
            <v>135. SEGURO INTEGRAL DE SALUD</v>
          </cell>
          <cell r="E410" t="str">
            <v>001. SEGURO INTEGRAL DE SALUD</v>
          </cell>
          <cell r="F410" t="str">
            <v>GNF</v>
          </cell>
          <cell r="G410" t="str">
            <v>GNF-PP</v>
          </cell>
        </row>
        <row r="411">
          <cell r="C411">
            <v>408</v>
          </cell>
          <cell r="D411" t="str">
            <v>135. SEGURO INTEGRAL DE SALUD</v>
          </cell>
          <cell r="E411" t="str">
            <v>001. SEGURO INTEGRAL DE SALUD</v>
          </cell>
          <cell r="F411" t="str">
            <v>GNF</v>
          </cell>
          <cell r="G411" t="str">
            <v>GNF-PP</v>
          </cell>
        </row>
        <row r="412">
          <cell r="C412">
            <v>409</v>
          </cell>
          <cell r="D412" t="str">
            <v>135. SEGURO INTEGRAL DE SALUD</v>
          </cell>
          <cell r="E412" t="str">
            <v>001. SEGURO INTEGRAL DE SALUD</v>
          </cell>
          <cell r="F412" t="str">
            <v>GNF</v>
          </cell>
          <cell r="G412" t="str">
            <v>GNF-PP</v>
          </cell>
        </row>
        <row r="413">
          <cell r="C413">
            <v>410</v>
          </cell>
          <cell r="D413" t="str">
            <v>135. SEGURO INTEGRAL DE SALUD</v>
          </cell>
          <cell r="E413" t="str">
            <v>001. SEGURO INTEGRAL DE SALUD</v>
          </cell>
          <cell r="F413" t="str">
            <v>GNF</v>
          </cell>
          <cell r="G413" t="str">
            <v>GNF-PP</v>
          </cell>
        </row>
        <row r="414">
          <cell r="C414">
            <v>411</v>
          </cell>
          <cell r="D414" t="str">
            <v>135. SEGURO INTEGRAL DE SALUD</v>
          </cell>
          <cell r="E414" t="str">
            <v>001. SEGURO INTEGRAL DE SALUD</v>
          </cell>
          <cell r="F414" t="str">
            <v>GNF</v>
          </cell>
          <cell r="G414" t="str">
            <v>GNF-PP</v>
          </cell>
        </row>
        <row r="415">
          <cell r="C415">
            <v>412</v>
          </cell>
          <cell r="D415" t="str">
            <v>135. SEGURO INTEGRAL DE SALUD</v>
          </cell>
          <cell r="E415" t="str">
            <v>001. SEGURO INTEGRAL DE SALUD</v>
          </cell>
          <cell r="F415" t="str">
            <v>GNF</v>
          </cell>
          <cell r="G415" t="str">
            <v>GNF-PP</v>
          </cell>
        </row>
        <row r="416">
          <cell r="C416">
            <v>413</v>
          </cell>
          <cell r="D416" t="str">
            <v>135. SEGURO INTEGRAL DE SALUD</v>
          </cell>
          <cell r="E416" t="str">
            <v>001. SEGURO INTEGRAL DE SALUD</v>
          </cell>
          <cell r="F416" t="str">
            <v>GNF</v>
          </cell>
          <cell r="G416" t="str">
            <v>GNF-PP</v>
          </cell>
        </row>
        <row r="417">
          <cell r="C417">
            <v>414</v>
          </cell>
          <cell r="D417" t="str">
            <v>135. SEGURO INTEGRAL DE SALUD</v>
          </cell>
          <cell r="E417" t="str">
            <v>001. SEGURO INTEGRAL DE SALUD</v>
          </cell>
          <cell r="F417" t="str">
            <v>GNF</v>
          </cell>
          <cell r="G417" t="str">
            <v>GNF-PP</v>
          </cell>
        </row>
        <row r="418">
          <cell r="C418">
            <v>415</v>
          </cell>
          <cell r="D418" t="str">
            <v>135. SEGURO INTEGRAL DE SALUD</v>
          </cell>
          <cell r="E418" t="str">
            <v>001. SEGURO INTEGRAL DE SALUD</v>
          </cell>
          <cell r="F418" t="str">
            <v>GNF</v>
          </cell>
          <cell r="G418" t="str">
            <v>GNF-PP</v>
          </cell>
        </row>
        <row r="419">
          <cell r="C419">
            <v>416</v>
          </cell>
          <cell r="D419" t="str">
            <v>135. SEGURO INTEGRAL DE SALUD</v>
          </cell>
          <cell r="E419" t="str">
            <v>001. SEGURO INTEGRAL DE SALUD</v>
          </cell>
          <cell r="F419" t="str">
            <v>GNF</v>
          </cell>
          <cell r="G419" t="str">
            <v>GNF-PP</v>
          </cell>
        </row>
        <row r="420">
          <cell r="C420">
            <v>417</v>
          </cell>
          <cell r="D420" t="str">
            <v>135. SEGURO INTEGRAL DE SALUD</v>
          </cell>
          <cell r="E420" t="str">
            <v>001. SEGURO INTEGRAL DE SALUD</v>
          </cell>
          <cell r="F420" t="str">
            <v>GNF</v>
          </cell>
          <cell r="G420" t="str">
            <v>GNF-PP</v>
          </cell>
        </row>
        <row r="421">
          <cell r="C421">
            <v>418</v>
          </cell>
          <cell r="D421" t="str">
            <v>135. SEGURO INTEGRAL DE SALUD</v>
          </cell>
          <cell r="E421" t="str">
            <v>001. SEGURO INTEGRAL DE SALUD</v>
          </cell>
          <cell r="F421" t="str">
            <v>GNF</v>
          </cell>
          <cell r="G421" t="str">
            <v>GNF-PP</v>
          </cell>
        </row>
        <row r="422">
          <cell r="C422">
            <v>419</v>
          </cell>
          <cell r="D422" t="str">
            <v>135. SEGURO INTEGRAL DE SALUD</v>
          </cell>
          <cell r="E422" t="str">
            <v>001. SEGURO INTEGRAL DE SALUD</v>
          </cell>
          <cell r="F422" t="str">
            <v>GNF</v>
          </cell>
          <cell r="G422" t="str">
            <v>GNF-PP</v>
          </cell>
        </row>
        <row r="423">
          <cell r="C423">
            <v>420</v>
          </cell>
          <cell r="D423" t="str">
            <v>135. SEGURO INTEGRAL DE SALUD</v>
          </cell>
          <cell r="E423" t="str">
            <v>001. SEGURO INTEGRAL DE SALUD</v>
          </cell>
          <cell r="F423" t="str">
            <v>GNF</v>
          </cell>
          <cell r="G423" t="str">
            <v>GNF-PP</v>
          </cell>
        </row>
        <row r="424">
          <cell r="C424">
            <v>421</v>
          </cell>
          <cell r="D424" t="str">
            <v>135. SEGURO INTEGRAL DE SALUD</v>
          </cell>
          <cell r="E424" t="str">
            <v>001. SEGURO INTEGRAL DE SALUD</v>
          </cell>
          <cell r="F424" t="str">
            <v>GNF</v>
          </cell>
          <cell r="G424" t="str">
            <v>GNF-PP</v>
          </cell>
        </row>
        <row r="425">
          <cell r="C425">
            <v>422</v>
          </cell>
          <cell r="D425" t="str">
            <v>135. SEGURO INTEGRAL DE SALUD</v>
          </cell>
          <cell r="E425" t="str">
            <v>001. SEGURO INTEGRAL DE SALUD</v>
          </cell>
          <cell r="F425" t="str">
            <v>GNF</v>
          </cell>
          <cell r="G425" t="str">
            <v>GNF-PP</v>
          </cell>
        </row>
        <row r="426">
          <cell r="C426">
            <v>423</v>
          </cell>
          <cell r="D426" t="str">
            <v>135. SEGURO INTEGRAL DE SALUD</v>
          </cell>
          <cell r="E426" t="str">
            <v>001. SEGURO INTEGRAL DE SALUD</v>
          </cell>
          <cell r="F426" t="str">
            <v>GNF</v>
          </cell>
          <cell r="G426" t="str">
            <v>GNF-PP</v>
          </cell>
        </row>
        <row r="427">
          <cell r="C427">
            <v>424</v>
          </cell>
          <cell r="D427" t="str">
            <v>135. SEGURO INTEGRAL DE SALUD</v>
          </cell>
          <cell r="E427" t="str">
            <v>001. SEGURO INTEGRAL DE SALUD</v>
          </cell>
          <cell r="F427" t="str">
            <v>GNF</v>
          </cell>
          <cell r="G427" t="str">
            <v>GNF-PP</v>
          </cell>
        </row>
        <row r="428">
          <cell r="C428">
            <v>425</v>
          </cell>
          <cell r="D428" t="str">
            <v>135. SEGURO INTEGRAL DE SALUD</v>
          </cell>
          <cell r="E428" t="str">
            <v>001. SEGURO INTEGRAL DE SALUD</v>
          </cell>
          <cell r="F428" t="str">
            <v>GNF</v>
          </cell>
          <cell r="G428" t="str">
            <v>GNF-PP</v>
          </cell>
        </row>
        <row r="429">
          <cell r="C429">
            <v>426</v>
          </cell>
          <cell r="D429" t="str">
            <v>135. SEGURO INTEGRAL DE SALUD</v>
          </cell>
          <cell r="E429" t="str">
            <v>001. SEGURO INTEGRAL DE SALUD</v>
          </cell>
          <cell r="F429" t="str">
            <v>GNF</v>
          </cell>
          <cell r="G429" t="str">
            <v>GNF-PP</v>
          </cell>
        </row>
        <row r="430">
          <cell r="C430">
            <v>427</v>
          </cell>
          <cell r="D430" t="str">
            <v>135. SEGURO INTEGRAL DE SALUD</v>
          </cell>
          <cell r="E430" t="str">
            <v>001. SEGURO INTEGRAL DE SALUD</v>
          </cell>
          <cell r="F430" t="str">
            <v>GNF</v>
          </cell>
          <cell r="G430" t="str">
            <v>GNF-PP</v>
          </cell>
        </row>
        <row r="431">
          <cell r="C431">
            <v>428</v>
          </cell>
          <cell r="D431" t="str">
            <v>135. SEGURO INTEGRAL DE SALUD</v>
          </cell>
          <cell r="E431" t="str">
            <v>001. SEGURO INTEGRAL DE SALUD</v>
          </cell>
          <cell r="F431" t="str">
            <v>GNF</v>
          </cell>
          <cell r="G431" t="str">
            <v>GNF-PP</v>
          </cell>
        </row>
        <row r="432">
          <cell r="C432">
            <v>429</v>
          </cell>
          <cell r="D432" t="str">
            <v>135. SEGURO INTEGRAL DE SALUD</v>
          </cell>
          <cell r="E432" t="str">
            <v>001. SEGURO INTEGRAL DE SALUD</v>
          </cell>
          <cell r="F432" t="str">
            <v>GNF</v>
          </cell>
          <cell r="G432" t="str">
            <v>GNF-PP</v>
          </cell>
        </row>
        <row r="433">
          <cell r="C433">
            <v>430</v>
          </cell>
          <cell r="D433" t="str">
            <v>135. SEGURO INTEGRAL DE SALUD</v>
          </cell>
          <cell r="E433" t="str">
            <v>001. SEGURO INTEGRAL DE SALUD</v>
          </cell>
          <cell r="F433" t="str">
            <v>GNF</v>
          </cell>
          <cell r="G433" t="str">
            <v>GNF-PP</v>
          </cell>
        </row>
        <row r="434">
          <cell r="C434">
            <v>431</v>
          </cell>
          <cell r="D434" t="str">
            <v>135. SEGURO INTEGRAL DE SALUD</v>
          </cell>
          <cell r="E434" t="str">
            <v>001. SEGURO INTEGRAL DE SALUD</v>
          </cell>
          <cell r="F434" t="str">
            <v>GNF</v>
          </cell>
          <cell r="G434" t="str">
            <v>GNF-PP</v>
          </cell>
        </row>
        <row r="435">
          <cell r="C435">
            <v>432</v>
          </cell>
          <cell r="D435" t="str">
            <v>135. SEGURO INTEGRAL DE SALUD</v>
          </cell>
          <cell r="E435" t="str">
            <v>001. SEGURO INTEGRAL DE SALUD</v>
          </cell>
          <cell r="F435" t="str">
            <v>GNF</v>
          </cell>
          <cell r="G435" t="str">
            <v>GNF-PP</v>
          </cell>
        </row>
        <row r="436">
          <cell r="C436">
            <v>433</v>
          </cell>
          <cell r="D436" t="str">
            <v>135. SEGURO INTEGRAL DE SALUD</v>
          </cell>
          <cell r="E436" t="str">
            <v>001. SEGURO INTEGRAL DE SALUD</v>
          </cell>
          <cell r="F436" t="str">
            <v>GNF</v>
          </cell>
          <cell r="G436" t="str">
            <v>GNF-PP</v>
          </cell>
        </row>
        <row r="437">
          <cell r="C437">
            <v>434</v>
          </cell>
          <cell r="D437" t="str">
            <v>135. SEGURO INTEGRAL DE SALUD</v>
          </cell>
          <cell r="E437" t="str">
            <v>001. SEGURO INTEGRAL DE SALUD</v>
          </cell>
          <cell r="F437" t="str">
            <v>GNF</v>
          </cell>
          <cell r="G437" t="str">
            <v>GNF-PP</v>
          </cell>
        </row>
        <row r="438">
          <cell r="C438">
            <v>435</v>
          </cell>
          <cell r="D438" t="str">
            <v>135. SEGURO INTEGRAL DE SALUD</v>
          </cell>
          <cell r="E438" t="str">
            <v>001. SEGURO INTEGRAL DE SALUD</v>
          </cell>
          <cell r="F438" t="str">
            <v>GNF</v>
          </cell>
          <cell r="G438" t="str">
            <v>GNF-PP</v>
          </cell>
        </row>
        <row r="439">
          <cell r="C439">
            <v>436</v>
          </cell>
          <cell r="D439" t="str">
            <v>135. SEGURO INTEGRAL DE SALUD</v>
          </cell>
          <cell r="E439" t="str">
            <v>001. SEGURO INTEGRAL DE SALUD</v>
          </cell>
          <cell r="F439" t="str">
            <v>GNF</v>
          </cell>
          <cell r="G439" t="str">
            <v>GNF-PP</v>
          </cell>
        </row>
        <row r="440">
          <cell r="C440">
            <v>437</v>
          </cell>
          <cell r="D440" t="str">
            <v>135. SEGURO INTEGRAL DE SALUD</v>
          </cell>
          <cell r="E440" t="str">
            <v>001. SEGURO INTEGRAL DE SALUD</v>
          </cell>
          <cell r="F440" t="str">
            <v>GNF</v>
          </cell>
          <cell r="G440" t="str">
            <v>GNF-PP</v>
          </cell>
        </row>
        <row r="441">
          <cell r="C441">
            <v>438</v>
          </cell>
          <cell r="D441" t="str">
            <v>135. SEGURO INTEGRAL DE SALUD</v>
          </cell>
          <cell r="E441" t="str">
            <v>001. SEGURO INTEGRAL DE SALUD</v>
          </cell>
          <cell r="F441" t="str">
            <v>GNF</v>
          </cell>
          <cell r="G441" t="str">
            <v>GNF-PP</v>
          </cell>
        </row>
        <row r="442">
          <cell r="C442">
            <v>439</v>
          </cell>
          <cell r="D442" t="str">
            <v>135. SEGURO INTEGRAL DE SALUD</v>
          </cell>
          <cell r="E442" t="str">
            <v>001. SEGURO INTEGRAL DE SALUD</v>
          </cell>
          <cell r="F442" t="str">
            <v>GNF</v>
          </cell>
          <cell r="G442" t="str">
            <v>GNF-PP</v>
          </cell>
        </row>
        <row r="443">
          <cell r="C443">
            <v>440</v>
          </cell>
          <cell r="D443" t="str">
            <v>135. SEGURO INTEGRAL DE SALUD</v>
          </cell>
          <cell r="E443" t="str">
            <v>001. SEGURO INTEGRAL DE SALUD</v>
          </cell>
          <cell r="F443" t="str">
            <v>GNF</v>
          </cell>
          <cell r="G443" t="str">
            <v>GNF-PP</v>
          </cell>
        </row>
        <row r="444">
          <cell r="C444">
            <v>441</v>
          </cell>
          <cell r="D444" t="str">
            <v>135. SEGURO INTEGRAL DE SALUD</v>
          </cell>
          <cell r="E444" t="str">
            <v>001. SEGURO INTEGRAL DE SALUD</v>
          </cell>
          <cell r="F444" t="str">
            <v>GNF</v>
          </cell>
          <cell r="G444" t="str">
            <v>GNF-PP</v>
          </cell>
        </row>
        <row r="445">
          <cell r="C445">
            <v>442</v>
          </cell>
          <cell r="D445" t="str">
            <v>135. SEGURO INTEGRAL DE SALUD</v>
          </cell>
          <cell r="E445" t="str">
            <v>001. SEGURO INTEGRAL DE SALUD</v>
          </cell>
          <cell r="F445" t="str">
            <v>GNF</v>
          </cell>
          <cell r="G445" t="str">
            <v>GNF-PP</v>
          </cell>
        </row>
        <row r="446">
          <cell r="C446">
            <v>443</v>
          </cell>
          <cell r="D446" t="str">
            <v>135. SEGURO INTEGRAL DE SALUD</v>
          </cell>
          <cell r="E446" t="str">
            <v>001. SEGURO INTEGRAL DE SALUD</v>
          </cell>
          <cell r="F446" t="str">
            <v>GNF</v>
          </cell>
          <cell r="G446" t="str">
            <v>GNF-PP</v>
          </cell>
        </row>
        <row r="447">
          <cell r="C447">
            <v>444</v>
          </cell>
          <cell r="D447" t="str">
            <v>135. SEGURO INTEGRAL DE SALUD</v>
          </cell>
          <cell r="E447" t="str">
            <v>001. SEGURO INTEGRAL DE SALUD</v>
          </cell>
          <cell r="F447" t="str">
            <v>GNF</v>
          </cell>
          <cell r="G447" t="str">
            <v>GNF-PP</v>
          </cell>
        </row>
        <row r="448">
          <cell r="C448">
            <v>445</v>
          </cell>
          <cell r="D448" t="str">
            <v>135. SEGURO INTEGRAL DE SALUD</v>
          </cell>
          <cell r="E448" t="str">
            <v>001. SEGURO INTEGRAL DE SALUD</v>
          </cell>
          <cell r="F448" t="str">
            <v>GNF</v>
          </cell>
          <cell r="G448" t="str">
            <v>GNF-PP</v>
          </cell>
        </row>
        <row r="449">
          <cell r="C449">
            <v>446</v>
          </cell>
          <cell r="D449" t="str">
            <v>135. SEGURO INTEGRAL DE SALUD</v>
          </cell>
          <cell r="E449" t="str">
            <v>001. SEGURO INTEGRAL DE SALUD</v>
          </cell>
          <cell r="F449" t="str">
            <v>GNF</v>
          </cell>
          <cell r="G449" t="str">
            <v>GNF-PP</v>
          </cell>
        </row>
        <row r="450">
          <cell r="C450">
            <v>447</v>
          </cell>
          <cell r="D450" t="str">
            <v>135. SEGURO INTEGRAL DE SALUD</v>
          </cell>
          <cell r="E450" t="str">
            <v>001. SEGURO INTEGRAL DE SALUD</v>
          </cell>
          <cell r="F450" t="str">
            <v>GNF</v>
          </cell>
          <cell r="G450" t="str">
            <v>GNF-PP</v>
          </cell>
        </row>
        <row r="451">
          <cell r="C451">
            <v>448</v>
          </cell>
          <cell r="D451" t="str">
            <v>135. SEGURO INTEGRAL DE SALUD</v>
          </cell>
          <cell r="E451" t="str">
            <v>001. SEGURO INTEGRAL DE SALUD</v>
          </cell>
          <cell r="F451" t="str">
            <v>GNF</v>
          </cell>
          <cell r="G451" t="str">
            <v>GNF-PP</v>
          </cell>
        </row>
        <row r="452">
          <cell r="C452">
            <v>449</v>
          </cell>
          <cell r="D452" t="str">
            <v>135. SEGURO INTEGRAL DE SALUD</v>
          </cell>
          <cell r="E452" t="str">
            <v>001. SEGURO INTEGRAL DE SALUD</v>
          </cell>
          <cell r="F452" t="str">
            <v>GNF</v>
          </cell>
          <cell r="G452" t="str">
            <v>GNF-PP</v>
          </cell>
        </row>
        <row r="453">
          <cell r="C453">
            <v>450</v>
          </cell>
          <cell r="D453" t="str">
            <v>135. SEGURO INTEGRAL DE SALUD</v>
          </cell>
          <cell r="E453" t="str">
            <v>001. SEGURO INTEGRAL DE SALUD</v>
          </cell>
          <cell r="F453" t="str">
            <v>GNF</v>
          </cell>
          <cell r="G453" t="str">
            <v>GNF-PP</v>
          </cell>
        </row>
        <row r="454">
          <cell r="C454">
            <v>451</v>
          </cell>
          <cell r="D454" t="str">
            <v>135. SEGURO INTEGRAL DE SALUD</v>
          </cell>
          <cell r="E454" t="str">
            <v>001. SEGURO INTEGRAL DE SALUD</v>
          </cell>
          <cell r="F454" t="str">
            <v>GNF</v>
          </cell>
          <cell r="G454" t="str">
            <v>GNF-PP</v>
          </cell>
        </row>
        <row r="455">
          <cell r="C455">
            <v>452</v>
          </cell>
          <cell r="D455" t="str">
            <v>135. SEGURO INTEGRAL DE SALUD</v>
          </cell>
          <cell r="E455" t="str">
            <v>001. SEGURO INTEGRAL DE SALUD</v>
          </cell>
          <cell r="F455" t="str">
            <v>GNF</v>
          </cell>
          <cell r="G455" t="str">
            <v>GNF-PP</v>
          </cell>
        </row>
        <row r="456">
          <cell r="C456">
            <v>453</v>
          </cell>
          <cell r="D456" t="str">
            <v>135. SEGURO INTEGRAL DE SALUD</v>
          </cell>
          <cell r="E456" t="str">
            <v>001. SEGURO INTEGRAL DE SALUD</v>
          </cell>
          <cell r="F456" t="str">
            <v>GNF</v>
          </cell>
          <cell r="G456" t="str">
            <v>GNF-PP</v>
          </cell>
        </row>
        <row r="457">
          <cell r="C457">
            <v>454</v>
          </cell>
          <cell r="D457" t="str">
            <v>135. SEGURO INTEGRAL DE SALUD</v>
          </cell>
          <cell r="E457" t="str">
            <v>001. SEGURO INTEGRAL DE SALUD</v>
          </cell>
          <cell r="F457" t="str">
            <v>GNF</v>
          </cell>
          <cell r="G457" t="str">
            <v>GNF-PP</v>
          </cell>
        </row>
        <row r="458">
          <cell r="C458">
            <v>455</v>
          </cell>
          <cell r="D458" t="str">
            <v>135. SEGURO INTEGRAL DE SALUD</v>
          </cell>
          <cell r="E458" t="str">
            <v>001. SEGURO INTEGRAL DE SALUD</v>
          </cell>
          <cell r="F458" t="str">
            <v>GNF</v>
          </cell>
          <cell r="G458" t="str">
            <v>GNF-PP</v>
          </cell>
        </row>
        <row r="459">
          <cell r="C459">
            <v>456</v>
          </cell>
          <cell r="D459" t="str">
            <v>135. SEGURO INTEGRAL DE SALUD</v>
          </cell>
          <cell r="E459" t="str">
            <v>001. SEGURO INTEGRAL DE SALUD</v>
          </cell>
          <cell r="F459" t="str">
            <v>GNF</v>
          </cell>
          <cell r="G459" t="str">
            <v>GNF-PP</v>
          </cell>
        </row>
        <row r="460">
          <cell r="C460">
            <v>457</v>
          </cell>
          <cell r="D460" t="str">
            <v>135. SEGURO INTEGRAL DE SALUD</v>
          </cell>
          <cell r="E460" t="str">
            <v>001. SEGURO INTEGRAL DE SALUD</v>
          </cell>
          <cell r="F460" t="str">
            <v>GNF</v>
          </cell>
          <cell r="G460" t="str">
            <v>GNF-PP</v>
          </cell>
        </row>
        <row r="461">
          <cell r="C461">
            <v>458</v>
          </cell>
          <cell r="D461" t="str">
            <v>135. SEGURO INTEGRAL DE SALUD</v>
          </cell>
          <cell r="E461" t="str">
            <v>001. SEGURO INTEGRAL DE SALUD</v>
          </cell>
          <cell r="F461" t="str">
            <v>GNF</v>
          </cell>
          <cell r="G461" t="str">
            <v>GNF-PP</v>
          </cell>
        </row>
        <row r="462">
          <cell r="C462">
            <v>459</v>
          </cell>
          <cell r="D462" t="str">
            <v>135. SEGURO INTEGRAL DE SALUD</v>
          </cell>
          <cell r="E462" t="str">
            <v>001. SEGURO INTEGRAL DE SALUD</v>
          </cell>
          <cell r="F462" t="str">
            <v>GNF</v>
          </cell>
          <cell r="G462" t="str">
            <v>GNF-PP</v>
          </cell>
        </row>
        <row r="463">
          <cell r="C463">
            <v>460</v>
          </cell>
          <cell r="D463" t="str">
            <v>135. SEGURO INTEGRAL DE SALUD</v>
          </cell>
          <cell r="E463" t="str">
            <v>001. SEGURO INTEGRAL DE SALUD</v>
          </cell>
          <cell r="F463" t="str">
            <v>GNF</v>
          </cell>
          <cell r="G463" t="str">
            <v>GNF-PP</v>
          </cell>
        </row>
        <row r="464">
          <cell r="C464">
            <v>461</v>
          </cell>
          <cell r="D464" t="str">
            <v>135. SEGURO INTEGRAL DE SALUD</v>
          </cell>
          <cell r="E464" t="str">
            <v>001. SEGURO INTEGRAL DE SALUD</v>
          </cell>
          <cell r="F464" t="str">
            <v>GNF</v>
          </cell>
          <cell r="G464" t="str">
            <v>GNF-PP</v>
          </cell>
        </row>
        <row r="465">
          <cell r="C465">
            <v>462</v>
          </cell>
          <cell r="D465" t="str">
            <v>135. SEGURO INTEGRAL DE SALUD</v>
          </cell>
          <cell r="E465" t="str">
            <v>001. SEGURO INTEGRAL DE SALUD</v>
          </cell>
          <cell r="F465" t="str">
            <v>GNF</v>
          </cell>
          <cell r="G465" t="str">
            <v>GNF-PP</v>
          </cell>
        </row>
        <row r="466">
          <cell r="C466">
            <v>463</v>
          </cell>
          <cell r="D466" t="str">
            <v>135. SEGURO INTEGRAL DE SALUD</v>
          </cell>
          <cell r="E466" t="str">
            <v>001. SEGURO INTEGRAL DE SALUD</v>
          </cell>
          <cell r="F466" t="str">
            <v>GNF</v>
          </cell>
          <cell r="G466" t="str">
            <v>GNF-PP</v>
          </cell>
        </row>
        <row r="467">
          <cell r="C467">
            <v>464</v>
          </cell>
          <cell r="D467" t="str">
            <v>135. SEGURO INTEGRAL DE SALUD</v>
          </cell>
          <cell r="E467" t="str">
            <v>001. SEGURO INTEGRAL DE SALUD</v>
          </cell>
          <cell r="F467" t="str">
            <v>GNF</v>
          </cell>
          <cell r="G467" t="str">
            <v>GNF-PP</v>
          </cell>
        </row>
        <row r="468">
          <cell r="C468">
            <v>465</v>
          </cell>
          <cell r="D468" t="str">
            <v>135. SEGURO INTEGRAL DE SALUD</v>
          </cell>
          <cell r="E468" t="str">
            <v>001. SEGURO INTEGRAL DE SALUD</v>
          </cell>
          <cell r="F468" t="str">
            <v>GNF</v>
          </cell>
          <cell r="G468" t="str">
            <v>GNF-PP</v>
          </cell>
        </row>
        <row r="469">
          <cell r="C469">
            <v>466</v>
          </cell>
          <cell r="D469" t="str">
            <v>135. SEGURO INTEGRAL DE SALUD</v>
          </cell>
          <cell r="E469" t="str">
            <v>001. SEGURO INTEGRAL DE SALUD</v>
          </cell>
          <cell r="F469" t="str">
            <v>GNF</v>
          </cell>
          <cell r="G469" t="str">
            <v>GNF-PP</v>
          </cell>
        </row>
        <row r="470">
          <cell r="C470">
            <v>467</v>
          </cell>
          <cell r="D470" t="str">
            <v>135. SEGURO INTEGRAL DE SALUD</v>
          </cell>
          <cell r="E470" t="str">
            <v>001. SEGURO INTEGRAL DE SALUD</v>
          </cell>
          <cell r="F470" t="str">
            <v>GNF</v>
          </cell>
          <cell r="G470" t="str">
            <v>GNF-PP</v>
          </cell>
        </row>
        <row r="471">
          <cell r="C471">
            <v>468</v>
          </cell>
          <cell r="D471" t="str">
            <v>135. SEGURO INTEGRAL DE SALUD</v>
          </cell>
          <cell r="E471" t="str">
            <v>001. SEGURO INTEGRAL DE SALUD</v>
          </cell>
          <cell r="F471" t="str">
            <v>GNF</v>
          </cell>
          <cell r="G471" t="str">
            <v>GNF-PP</v>
          </cell>
        </row>
        <row r="472">
          <cell r="C472">
            <v>469</v>
          </cell>
          <cell r="D472" t="str">
            <v>135. SEGURO INTEGRAL DE SALUD</v>
          </cell>
          <cell r="E472" t="str">
            <v>001. SEGURO INTEGRAL DE SALUD</v>
          </cell>
          <cell r="F472" t="str">
            <v>GNF</v>
          </cell>
          <cell r="G472" t="str">
            <v>GNF-PP</v>
          </cell>
        </row>
        <row r="473">
          <cell r="C473">
            <v>470</v>
          </cell>
          <cell r="D473" t="str">
            <v>135. SEGURO INTEGRAL DE SALUD</v>
          </cell>
          <cell r="E473" t="str">
            <v>001. SEGURO INTEGRAL DE SALUD</v>
          </cell>
          <cell r="F473" t="str">
            <v>GNF</v>
          </cell>
          <cell r="G473" t="str">
            <v>GNF-PP</v>
          </cell>
        </row>
        <row r="474">
          <cell r="C474">
            <v>471</v>
          </cell>
          <cell r="D474" t="str">
            <v>135. SEGURO INTEGRAL DE SALUD</v>
          </cell>
          <cell r="E474" t="str">
            <v>001. SEGURO INTEGRAL DE SALUD</v>
          </cell>
          <cell r="F474" t="str">
            <v>GNF</v>
          </cell>
          <cell r="G474" t="str">
            <v>GNF-PP</v>
          </cell>
        </row>
        <row r="475">
          <cell r="C475">
            <v>472</v>
          </cell>
          <cell r="D475" t="str">
            <v>135. SEGURO INTEGRAL DE SALUD</v>
          </cell>
          <cell r="E475" t="str">
            <v>001. SEGURO INTEGRAL DE SALUD</v>
          </cell>
          <cell r="F475" t="str">
            <v>GNF</v>
          </cell>
          <cell r="G475" t="str">
            <v>GNF-PP</v>
          </cell>
        </row>
        <row r="476">
          <cell r="C476">
            <v>473</v>
          </cell>
          <cell r="D476" t="str">
            <v>135. SEGURO INTEGRAL DE SALUD</v>
          </cell>
          <cell r="E476" t="str">
            <v>001. SEGURO INTEGRAL DE SALUD</v>
          </cell>
          <cell r="F476" t="str">
            <v>GNF</v>
          </cell>
          <cell r="G476" t="str">
            <v>GNF-PP</v>
          </cell>
        </row>
        <row r="477">
          <cell r="C477">
            <v>474</v>
          </cell>
          <cell r="D477" t="str">
            <v>135. SEGURO INTEGRAL DE SALUD</v>
          </cell>
          <cell r="E477" t="str">
            <v>001. SEGURO INTEGRAL DE SALUD</v>
          </cell>
          <cell r="F477" t="str">
            <v>GNF</v>
          </cell>
          <cell r="G477" t="str">
            <v>GNF-PP</v>
          </cell>
        </row>
        <row r="478">
          <cell r="C478">
            <v>475</v>
          </cell>
          <cell r="D478" t="str">
            <v>135. SEGURO INTEGRAL DE SALUD</v>
          </cell>
          <cell r="E478" t="str">
            <v>001. SEGURO INTEGRAL DE SALUD</v>
          </cell>
          <cell r="F478" t="str">
            <v>GNF</v>
          </cell>
          <cell r="G478" t="str">
            <v>GNF-PP</v>
          </cell>
        </row>
        <row r="479">
          <cell r="C479">
            <v>476</v>
          </cell>
          <cell r="D479" t="str">
            <v>135. SEGURO INTEGRAL DE SALUD</v>
          </cell>
          <cell r="E479" t="str">
            <v>001. SEGURO INTEGRAL DE SALUD</v>
          </cell>
          <cell r="F479" t="str">
            <v>GNF</v>
          </cell>
          <cell r="G479" t="str">
            <v>GNF-PP</v>
          </cell>
        </row>
        <row r="480">
          <cell r="C480">
            <v>477</v>
          </cell>
          <cell r="D480" t="str">
            <v>135. SEGURO INTEGRAL DE SALUD</v>
          </cell>
          <cell r="E480" t="str">
            <v>001. SEGURO INTEGRAL DE SALUD</v>
          </cell>
          <cell r="F480" t="str">
            <v>GNF</v>
          </cell>
          <cell r="G480" t="str">
            <v>GNF-PP</v>
          </cell>
        </row>
        <row r="481">
          <cell r="C481">
            <v>478</v>
          </cell>
          <cell r="D481" t="str">
            <v>135. SEGURO INTEGRAL DE SALUD</v>
          </cell>
          <cell r="E481" t="str">
            <v>001. SEGURO INTEGRAL DE SALUD</v>
          </cell>
          <cell r="F481" t="str">
            <v>GNF</v>
          </cell>
          <cell r="G481" t="str">
            <v>GNF-PP</v>
          </cell>
        </row>
        <row r="482">
          <cell r="C482">
            <v>479</v>
          </cell>
          <cell r="D482" t="str">
            <v>135. SEGURO INTEGRAL DE SALUD</v>
          </cell>
          <cell r="E482" t="str">
            <v>001. SEGURO INTEGRAL DE SALUD</v>
          </cell>
          <cell r="F482" t="str">
            <v>GNF</v>
          </cell>
          <cell r="G482" t="str">
            <v>GNF-PP</v>
          </cell>
        </row>
        <row r="483">
          <cell r="C483">
            <v>480</v>
          </cell>
          <cell r="D483" t="str">
            <v>135. SEGURO INTEGRAL DE SALUD</v>
          </cell>
          <cell r="E483" t="str">
            <v>001. SEGURO INTEGRAL DE SALUD</v>
          </cell>
          <cell r="F483" t="str">
            <v>GNF</v>
          </cell>
          <cell r="G483" t="str">
            <v>GNF-PP</v>
          </cell>
        </row>
        <row r="484">
          <cell r="C484">
            <v>481</v>
          </cell>
          <cell r="D484" t="str">
            <v>135. SEGURO INTEGRAL DE SALUD</v>
          </cell>
          <cell r="E484" t="str">
            <v>001. SEGURO INTEGRAL DE SALUD</v>
          </cell>
          <cell r="F484" t="str">
            <v>GNF</v>
          </cell>
          <cell r="G484" t="str">
            <v>GNF-PP</v>
          </cell>
        </row>
        <row r="485">
          <cell r="C485">
            <v>482</v>
          </cell>
          <cell r="D485" t="str">
            <v>135. SEGURO INTEGRAL DE SALUD</v>
          </cell>
          <cell r="E485" t="str">
            <v>001. SEGURO INTEGRAL DE SALUD</v>
          </cell>
          <cell r="F485" t="str">
            <v>GNF</v>
          </cell>
          <cell r="G485" t="str">
            <v>GNF-PP</v>
          </cell>
        </row>
        <row r="486">
          <cell r="C486">
            <v>483</v>
          </cell>
          <cell r="D486" t="str">
            <v>135. SEGURO INTEGRAL DE SALUD</v>
          </cell>
          <cell r="E486" t="str">
            <v>001. SEGURO INTEGRAL DE SALUD</v>
          </cell>
          <cell r="F486" t="str">
            <v>GNF</v>
          </cell>
          <cell r="G486" t="str">
            <v>GNF-PP</v>
          </cell>
        </row>
        <row r="487">
          <cell r="C487">
            <v>484</v>
          </cell>
          <cell r="D487" t="str">
            <v>135. SEGURO INTEGRAL DE SALUD</v>
          </cell>
          <cell r="E487" t="str">
            <v>001. SEGURO INTEGRAL DE SALUD</v>
          </cell>
          <cell r="F487" t="str">
            <v>GNF</v>
          </cell>
          <cell r="G487" t="str">
            <v>GNF-PP</v>
          </cell>
        </row>
        <row r="488">
          <cell r="C488">
            <v>485</v>
          </cell>
          <cell r="D488" t="str">
            <v>135. SEGURO INTEGRAL DE SALUD</v>
          </cell>
          <cell r="E488" t="str">
            <v>001. SEGURO INTEGRAL DE SALUD</v>
          </cell>
          <cell r="F488" t="str">
            <v>GNF</v>
          </cell>
          <cell r="G488" t="str">
            <v>GNF-PP</v>
          </cell>
        </row>
        <row r="489">
          <cell r="C489">
            <v>486</v>
          </cell>
          <cell r="D489" t="str">
            <v>135. SEGURO INTEGRAL DE SALUD</v>
          </cell>
          <cell r="E489" t="str">
            <v>001. SEGURO INTEGRAL DE SALUD</v>
          </cell>
          <cell r="F489" t="str">
            <v>GNF</v>
          </cell>
          <cell r="G489" t="str">
            <v>GNF-PP</v>
          </cell>
        </row>
        <row r="490">
          <cell r="C490">
            <v>487</v>
          </cell>
          <cell r="D490" t="str">
            <v>135. SEGURO INTEGRAL DE SALUD</v>
          </cell>
          <cell r="E490" t="str">
            <v>001. SEGURO INTEGRAL DE SALUD</v>
          </cell>
          <cell r="F490" t="str">
            <v>GNF</v>
          </cell>
          <cell r="G490" t="str">
            <v>GNF-PP</v>
          </cell>
        </row>
        <row r="491">
          <cell r="C491">
            <v>488</v>
          </cell>
          <cell r="D491" t="str">
            <v>135. SEGURO INTEGRAL DE SALUD</v>
          </cell>
          <cell r="E491" t="str">
            <v>001. SEGURO INTEGRAL DE SALUD</v>
          </cell>
          <cell r="F491" t="str">
            <v>GNF</v>
          </cell>
          <cell r="G491" t="str">
            <v>GNF-PP</v>
          </cell>
        </row>
        <row r="492">
          <cell r="C492">
            <v>489</v>
          </cell>
          <cell r="D492" t="str">
            <v>135. SEGURO INTEGRAL DE SALUD</v>
          </cell>
          <cell r="E492" t="str">
            <v>001. SEGURO INTEGRAL DE SALUD</v>
          </cell>
          <cell r="F492" t="str">
            <v>GNF</v>
          </cell>
          <cell r="G492" t="str">
            <v>GNF-PP</v>
          </cell>
        </row>
        <row r="493">
          <cell r="C493">
            <v>490</v>
          </cell>
          <cell r="D493" t="str">
            <v>135. SEGURO INTEGRAL DE SALUD</v>
          </cell>
          <cell r="E493" t="str">
            <v>001. SEGURO INTEGRAL DE SALUD</v>
          </cell>
          <cell r="F493" t="str">
            <v>GNF</v>
          </cell>
          <cell r="G493" t="str">
            <v>GNF-PP</v>
          </cell>
        </row>
        <row r="494">
          <cell r="C494">
            <v>491</v>
          </cell>
          <cell r="D494" t="str">
            <v>135. SEGURO INTEGRAL DE SALUD</v>
          </cell>
          <cell r="E494" t="str">
            <v>001. SEGURO INTEGRAL DE SALUD</v>
          </cell>
          <cell r="F494" t="str">
            <v>GNF</v>
          </cell>
          <cell r="G494" t="str">
            <v>GNF-PP</v>
          </cell>
        </row>
        <row r="495">
          <cell r="C495">
            <v>492</v>
          </cell>
          <cell r="D495" t="str">
            <v>135. SEGURO INTEGRAL DE SALUD</v>
          </cell>
          <cell r="E495" t="str">
            <v>001. SEGURO INTEGRAL DE SALUD</v>
          </cell>
          <cell r="F495" t="str">
            <v>GNF</v>
          </cell>
          <cell r="G495" t="str">
            <v>GNF-PP</v>
          </cell>
        </row>
        <row r="496">
          <cell r="C496">
            <v>493</v>
          </cell>
          <cell r="D496" t="str">
            <v>135. SEGURO INTEGRAL DE SALUD</v>
          </cell>
          <cell r="E496" t="str">
            <v>001. SEGURO INTEGRAL DE SALUD</v>
          </cell>
          <cell r="F496" t="str">
            <v>GNF</v>
          </cell>
          <cell r="G496" t="str">
            <v>GNF-PP</v>
          </cell>
        </row>
        <row r="497">
          <cell r="C497">
            <v>494</v>
          </cell>
          <cell r="D497" t="str">
            <v>135. SEGURO INTEGRAL DE SALUD</v>
          </cell>
          <cell r="E497" t="str">
            <v>001. SEGURO INTEGRAL DE SALUD</v>
          </cell>
          <cell r="F497" t="str">
            <v>GNF</v>
          </cell>
          <cell r="G497" t="str">
            <v>GNF-PP</v>
          </cell>
        </row>
        <row r="498">
          <cell r="C498">
            <v>495</v>
          </cell>
          <cell r="D498" t="str">
            <v>135. SEGURO INTEGRAL DE SALUD</v>
          </cell>
          <cell r="E498" t="str">
            <v>001. SEGURO INTEGRAL DE SALUD</v>
          </cell>
          <cell r="F498" t="str">
            <v>GNF</v>
          </cell>
          <cell r="G498" t="str">
            <v>GNF-PP</v>
          </cell>
        </row>
        <row r="499">
          <cell r="C499">
            <v>496</v>
          </cell>
          <cell r="D499" t="str">
            <v>135. SEGURO INTEGRAL DE SALUD</v>
          </cell>
          <cell r="E499" t="str">
            <v>001. SEGURO INTEGRAL DE SALUD</v>
          </cell>
          <cell r="F499" t="str">
            <v>GNF</v>
          </cell>
          <cell r="G499" t="str">
            <v>GNF-PP</v>
          </cell>
        </row>
        <row r="500">
          <cell r="C500">
            <v>497</v>
          </cell>
          <cell r="D500" t="str">
            <v>135. SEGURO INTEGRAL DE SALUD</v>
          </cell>
          <cell r="E500" t="str">
            <v>001. SEGURO INTEGRAL DE SALUD</v>
          </cell>
          <cell r="F500" t="str">
            <v>GNF</v>
          </cell>
          <cell r="G500" t="str">
            <v>GNF-PP</v>
          </cell>
        </row>
        <row r="501">
          <cell r="C501">
            <v>498</v>
          </cell>
          <cell r="D501" t="str">
            <v>135. SEGURO INTEGRAL DE SALUD</v>
          </cell>
          <cell r="E501" t="str">
            <v>001. SEGURO INTEGRAL DE SALUD</v>
          </cell>
          <cell r="F501" t="str">
            <v>GNF</v>
          </cell>
          <cell r="G501" t="str">
            <v>GNF-PP</v>
          </cell>
        </row>
        <row r="502">
          <cell r="C502">
            <v>499</v>
          </cell>
          <cell r="D502" t="str">
            <v>135. SEGURO INTEGRAL DE SALUD</v>
          </cell>
          <cell r="E502" t="str">
            <v>001. SEGURO INTEGRAL DE SALUD</v>
          </cell>
          <cell r="F502" t="str">
            <v>GNF</v>
          </cell>
          <cell r="G502" t="str">
            <v>GNF-PP</v>
          </cell>
        </row>
        <row r="503">
          <cell r="C503">
            <v>500</v>
          </cell>
          <cell r="D503" t="str">
            <v>135. SEGURO INTEGRAL DE SALUD</v>
          </cell>
          <cell r="E503" t="str">
            <v>001. SEGURO INTEGRAL DE SALUD</v>
          </cell>
          <cell r="F503" t="str">
            <v>GNF</v>
          </cell>
          <cell r="G503" t="str">
            <v>GNF-PP</v>
          </cell>
        </row>
        <row r="504">
          <cell r="C504">
            <v>501</v>
          </cell>
          <cell r="D504" t="str">
            <v>135. SEGURO INTEGRAL DE SALUD</v>
          </cell>
          <cell r="E504" t="str">
            <v>001. SEGURO INTEGRAL DE SALUD</v>
          </cell>
          <cell r="F504" t="str">
            <v>GNF</v>
          </cell>
          <cell r="G504" t="str">
            <v>GNF-PP</v>
          </cell>
        </row>
        <row r="505">
          <cell r="C505">
            <v>502</v>
          </cell>
          <cell r="D505" t="str">
            <v>135. SEGURO INTEGRAL DE SALUD</v>
          </cell>
          <cell r="E505" t="str">
            <v>001. SEGURO INTEGRAL DE SALUD</v>
          </cell>
          <cell r="F505" t="str">
            <v>GNF</v>
          </cell>
          <cell r="G505" t="str">
            <v>GNF-PP</v>
          </cell>
        </row>
        <row r="506">
          <cell r="C506">
            <v>503</v>
          </cell>
          <cell r="D506" t="str">
            <v>135. SEGURO INTEGRAL DE SALUD</v>
          </cell>
          <cell r="E506" t="str">
            <v>001. SEGURO INTEGRAL DE SALUD</v>
          </cell>
          <cell r="F506" t="str">
            <v>GNF</v>
          </cell>
          <cell r="G506" t="str">
            <v>GNF-PP</v>
          </cell>
        </row>
        <row r="507">
          <cell r="C507">
            <v>504</v>
          </cell>
          <cell r="D507" t="str">
            <v>135. SEGURO INTEGRAL DE SALUD</v>
          </cell>
          <cell r="E507" t="str">
            <v>001. SEGURO INTEGRAL DE SALUD</v>
          </cell>
          <cell r="F507" t="str">
            <v>GNF</v>
          </cell>
          <cell r="G507" t="str">
            <v>GNF-PP</v>
          </cell>
        </row>
        <row r="508">
          <cell r="C508">
            <v>505</v>
          </cell>
          <cell r="D508" t="str">
            <v>135. SEGURO INTEGRAL DE SALUD</v>
          </cell>
          <cell r="E508" t="str">
            <v>001. SEGURO INTEGRAL DE SALUD</v>
          </cell>
          <cell r="F508" t="str">
            <v>GNF</v>
          </cell>
          <cell r="G508" t="str">
            <v>GNF-PP</v>
          </cell>
        </row>
        <row r="509">
          <cell r="C509">
            <v>506</v>
          </cell>
          <cell r="D509" t="str">
            <v>135. SEGURO INTEGRAL DE SALUD</v>
          </cell>
          <cell r="E509" t="str">
            <v>001. SEGURO INTEGRAL DE SALUD</v>
          </cell>
          <cell r="F509" t="str">
            <v>GNF</v>
          </cell>
          <cell r="G509" t="str">
            <v>GNF-PP</v>
          </cell>
        </row>
        <row r="510">
          <cell r="C510">
            <v>507</v>
          </cell>
          <cell r="D510" t="str">
            <v>135. SEGURO INTEGRAL DE SALUD</v>
          </cell>
          <cell r="E510" t="str">
            <v>001. SEGURO INTEGRAL DE SALUD</v>
          </cell>
          <cell r="F510" t="str">
            <v>GNF</v>
          </cell>
          <cell r="G510" t="str">
            <v>GNF-PP</v>
          </cell>
        </row>
        <row r="511">
          <cell r="C511">
            <v>508</v>
          </cell>
          <cell r="D511" t="str">
            <v>135. SEGURO INTEGRAL DE SALUD</v>
          </cell>
          <cell r="E511" t="str">
            <v>001. SEGURO INTEGRAL DE SALUD</v>
          </cell>
          <cell r="F511" t="str">
            <v>GNF</v>
          </cell>
          <cell r="G511" t="str">
            <v>GNF-PP</v>
          </cell>
        </row>
        <row r="512">
          <cell r="C512">
            <v>509</v>
          </cell>
          <cell r="D512" t="str">
            <v>135. SEGURO INTEGRAL DE SALUD</v>
          </cell>
          <cell r="E512" t="str">
            <v>001. SEGURO INTEGRAL DE SALUD</v>
          </cell>
          <cell r="F512" t="str">
            <v>GNF</v>
          </cell>
          <cell r="G512" t="str">
            <v>GNF-PP</v>
          </cell>
        </row>
        <row r="513">
          <cell r="C513">
            <v>510</v>
          </cell>
          <cell r="D513" t="str">
            <v>135. SEGURO INTEGRAL DE SALUD</v>
          </cell>
          <cell r="E513" t="str">
            <v>001. SEGURO INTEGRAL DE SALUD</v>
          </cell>
          <cell r="F513" t="str">
            <v>GNF</v>
          </cell>
          <cell r="G513" t="str">
            <v>GNF-PP</v>
          </cell>
        </row>
        <row r="514">
          <cell r="C514">
            <v>511</v>
          </cell>
          <cell r="D514" t="str">
            <v>135. SEGURO INTEGRAL DE SALUD</v>
          </cell>
          <cell r="E514" t="str">
            <v>001. SEGURO INTEGRAL DE SALUD</v>
          </cell>
          <cell r="F514" t="str">
            <v>GNF</v>
          </cell>
          <cell r="G514" t="str">
            <v>GNF-PP</v>
          </cell>
        </row>
        <row r="515">
          <cell r="C515">
            <v>512</v>
          </cell>
          <cell r="D515" t="str">
            <v>135. SEGURO INTEGRAL DE SALUD</v>
          </cell>
          <cell r="E515" t="str">
            <v>001. SEGURO INTEGRAL DE SALUD</v>
          </cell>
          <cell r="F515" t="str">
            <v>GNF</v>
          </cell>
          <cell r="G515" t="str">
            <v>GNF-PP</v>
          </cell>
        </row>
        <row r="516">
          <cell r="C516">
            <v>513</v>
          </cell>
          <cell r="D516" t="str">
            <v>135. SEGURO INTEGRAL DE SALUD</v>
          </cell>
          <cell r="E516" t="str">
            <v>001. SEGURO INTEGRAL DE SALUD</v>
          </cell>
          <cell r="F516" t="str">
            <v>GNF</v>
          </cell>
          <cell r="G516" t="str">
            <v>GNF-PP</v>
          </cell>
        </row>
        <row r="517">
          <cell r="C517">
            <v>514</v>
          </cell>
          <cell r="D517" t="str">
            <v>135. SEGURO INTEGRAL DE SALUD</v>
          </cell>
          <cell r="E517" t="str">
            <v>001. SEGURO INTEGRAL DE SALUD</v>
          </cell>
          <cell r="F517" t="str">
            <v>GNF</v>
          </cell>
          <cell r="G517" t="str">
            <v>GNF-PP</v>
          </cell>
        </row>
        <row r="518">
          <cell r="C518">
            <v>515</v>
          </cell>
          <cell r="D518" t="str">
            <v>135. SEGURO INTEGRAL DE SALUD</v>
          </cell>
          <cell r="E518" t="str">
            <v>001. SEGURO INTEGRAL DE SALUD</v>
          </cell>
          <cell r="F518" t="str">
            <v>GNF</v>
          </cell>
          <cell r="G518" t="str">
            <v>GNF-PP</v>
          </cell>
        </row>
        <row r="519">
          <cell r="C519">
            <v>516</v>
          </cell>
          <cell r="D519" t="str">
            <v>135. SEGURO INTEGRAL DE SALUD</v>
          </cell>
          <cell r="E519" t="str">
            <v>001. SEGURO INTEGRAL DE SALUD</v>
          </cell>
          <cell r="F519" t="str">
            <v>GNF</v>
          </cell>
          <cell r="G519" t="str">
            <v>GNF-PP</v>
          </cell>
        </row>
        <row r="520">
          <cell r="C520">
            <v>517</v>
          </cell>
          <cell r="D520" t="str">
            <v>135. SEGURO INTEGRAL DE SALUD</v>
          </cell>
          <cell r="E520" t="str">
            <v>001. SEGURO INTEGRAL DE SALUD</v>
          </cell>
          <cell r="F520" t="str">
            <v>GNF</v>
          </cell>
          <cell r="G520" t="str">
            <v>GNF-PP</v>
          </cell>
        </row>
        <row r="521">
          <cell r="C521">
            <v>518</v>
          </cell>
          <cell r="D521" t="str">
            <v>135. SEGURO INTEGRAL DE SALUD</v>
          </cell>
          <cell r="E521" t="str">
            <v>001. SEGURO INTEGRAL DE SALUD</v>
          </cell>
          <cell r="F521" t="str">
            <v>GNF</v>
          </cell>
          <cell r="G521" t="str">
            <v>GNF-PP</v>
          </cell>
        </row>
        <row r="522">
          <cell r="C522">
            <v>519</v>
          </cell>
          <cell r="D522" t="str">
            <v>135. SEGURO INTEGRAL DE SALUD</v>
          </cell>
          <cell r="E522" t="str">
            <v>001. SEGURO INTEGRAL DE SALUD</v>
          </cell>
          <cell r="F522" t="str">
            <v>GNF</v>
          </cell>
          <cell r="G522" t="str">
            <v>GNF-PP</v>
          </cell>
        </row>
        <row r="523">
          <cell r="C523">
            <v>520</v>
          </cell>
          <cell r="D523" t="str">
            <v>135. SEGURO INTEGRAL DE SALUD</v>
          </cell>
          <cell r="E523" t="str">
            <v>001. SEGURO INTEGRAL DE SALUD</v>
          </cell>
          <cell r="F523" t="str">
            <v>GNF</v>
          </cell>
          <cell r="G523" t="str">
            <v>GNF-PP</v>
          </cell>
        </row>
        <row r="524">
          <cell r="C524">
            <v>521</v>
          </cell>
          <cell r="D524" t="str">
            <v>135. SEGURO INTEGRAL DE SALUD</v>
          </cell>
          <cell r="E524" t="str">
            <v>001. SEGURO INTEGRAL DE SALUD</v>
          </cell>
          <cell r="F524" t="str">
            <v>GNF</v>
          </cell>
          <cell r="G524" t="str">
            <v>GNF-PP</v>
          </cell>
        </row>
        <row r="525">
          <cell r="C525">
            <v>522</v>
          </cell>
          <cell r="D525" t="str">
            <v>135. SEGURO INTEGRAL DE SALUD</v>
          </cell>
          <cell r="E525" t="str">
            <v>001. SEGURO INTEGRAL DE SALUD</v>
          </cell>
          <cell r="F525" t="str">
            <v>GNF</v>
          </cell>
          <cell r="G525" t="str">
            <v>GNF-PP</v>
          </cell>
        </row>
        <row r="526">
          <cell r="C526">
            <v>523</v>
          </cell>
          <cell r="D526" t="str">
            <v>135. SEGURO INTEGRAL DE SALUD</v>
          </cell>
          <cell r="E526" t="str">
            <v>001. SEGURO INTEGRAL DE SALUD</v>
          </cell>
          <cell r="F526" t="str">
            <v>GNF</v>
          </cell>
          <cell r="G526" t="str">
            <v>GNF-PP</v>
          </cell>
        </row>
        <row r="527">
          <cell r="C527">
            <v>524</v>
          </cell>
          <cell r="D527" t="str">
            <v>135. SEGURO INTEGRAL DE SALUD</v>
          </cell>
          <cell r="E527" t="str">
            <v>001. SEGURO INTEGRAL DE SALUD</v>
          </cell>
          <cell r="F527" t="str">
            <v>GNF</v>
          </cell>
          <cell r="G527" t="str">
            <v>GNF-PP</v>
          </cell>
        </row>
        <row r="528">
          <cell r="C528">
            <v>525</v>
          </cell>
          <cell r="D528" t="str">
            <v>135. SEGURO INTEGRAL DE SALUD</v>
          </cell>
          <cell r="E528" t="str">
            <v>001. SEGURO INTEGRAL DE SALUD</v>
          </cell>
          <cell r="F528" t="str">
            <v>GNF</v>
          </cell>
          <cell r="G528" t="str">
            <v>GNF-PP</v>
          </cell>
        </row>
        <row r="529">
          <cell r="C529">
            <v>526</v>
          </cell>
          <cell r="D529" t="str">
            <v>135. SEGURO INTEGRAL DE SALUD</v>
          </cell>
          <cell r="E529" t="str">
            <v>001. SEGURO INTEGRAL DE SALUD</v>
          </cell>
          <cell r="F529" t="str">
            <v>GNF</v>
          </cell>
          <cell r="G529" t="str">
            <v>GNF-PP</v>
          </cell>
        </row>
        <row r="530">
          <cell r="C530">
            <v>527</v>
          </cell>
          <cell r="D530" t="str">
            <v>135. SEGURO INTEGRAL DE SALUD</v>
          </cell>
          <cell r="E530" t="str">
            <v>001. SEGURO INTEGRAL DE SALUD</v>
          </cell>
          <cell r="F530" t="str">
            <v>GNF</v>
          </cell>
          <cell r="G530" t="str">
            <v>GNF-PP</v>
          </cell>
        </row>
        <row r="531">
          <cell r="C531">
            <v>528</v>
          </cell>
          <cell r="D531" t="str">
            <v>135. SEGURO INTEGRAL DE SALUD</v>
          </cell>
          <cell r="E531" t="str">
            <v>001. SEGURO INTEGRAL DE SALUD</v>
          </cell>
          <cell r="F531" t="str">
            <v>GNF</v>
          </cell>
          <cell r="G531" t="str">
            <v>GNF-PP</v>
          </cell>
        </row>
        <row r="532">
          <cell r="C532">
            <v>529</v>
          </cell>
          <cell r="D532" t="str">
            <v>135. SEGURO INTEGRAL DE SALUD</v>
          </cell>
          <cell r="E532" t="str">
            <v>001. SEGURO INTEGRAL DE SALUD</v>
          </cell>
          <cell r="F532" t="str">
            <v>GNF</v>
          </cell>
          <cell r="G532" t="str">
            <v>GNF-PP</v>
          </cell>
        </row>
        <row r="533">
          <cell r="C533">
            <v>530</v>
          </cell>
          <cell r="D533" t="str">
            <v>135. SEGURO INTEGRAL DE SALUD</v>
          </cell>
          <cell r="E533" t="str">
            <v>001. SEGURO INTEGRAL DE SALUD</v>
          </cell>
          <cell r="F533" t="str">
            <v>GNF</v>
          </cell>
          <cell r="G533" t="str">
            <v>GNF-PP</v>
          </cell>
        </row>
        <row r="534">
          <cell r="C534">
            <v>531</v>
          </cell>
          <cell r="D534" t="str">
            <v>135. SEGURO INTEGRAL DE SALUD</v>
          </cell>
          <cell r="E534" t="str">
            <v>001. SEGURO INTEGRAL DE SALUD</v>
          </cell>
          <cell r="F534" t="str">
            <v>GNF</v>
          </cell>
          <cell r="G534" t="str">
            <v>GNF-PP</v>
          </cell>
        </row>
        <row r="535">
          <cell r="C535">
            <v>532</v>
          </cell>
          <cell r="D535" t="str">
            <v>135. SEGURO INTEGRAL DE SALUD</v>
          </cell>
          <cell r="E535" t="str">
            <v>001. SEGURO INTEGRAL DE SALUD</v>
          </cell>
          <cell r="F535" t="str">
            <v>GNF</v>
          </cell>
          <cell r="G535" t="str">
            <v>GNF-PP</v>
          </cell>
        </row>
        <row r="536">
          <cell r="C536">
            <v>533</v>
          </cell>
          <cell r="D536" t="str">
            <v>135. SEGURO INTEGRAL DE SALUD</v>
          </cell>
          <cell r="E536" t="str">
            <v>001. SEGURO INTEGRAL DE SALUD</v>
          </cell>
          <cell r="F536" t="str">
            <v>GNF</v>
          </cell>
          <cell r="G536" t="str">
            <v>GNF-PP</v>
          </cell>
        </row>
        <row r="537">
          <cell r="C537">
            <v>534</v>
          </cell>
          <cell r="D537" t="str">
            <v>135. SEGURO INTEGRAL DE SALUD</v>
          </cell>
          <cell r="E537" t="str">
            <v>001. SEGURO INTEGRAL DE SALUD</v>
          </cell>
          <cell r="F537" t="str">
            <v>GNF</v>
          </cell>
          <cell r="G537" t="str">
            <v>GNF-PP</v>
          </cell>
        </row>
        <row r="538">
          <cell r="C538">
            <v>535</v>
          </cell>
          <cell r="D538" t="str">
            <v>135. SEGURO INTEGRAL DE SALUD</v>
          </cell>
          <cell r="E538" t="str">
            <v>001. SEGURO INTEGRAL DE SALUD</v>
          </cell>
          <cell r="F538" t="str">
            <v>GNF</v>
          </cell>
          <cell r="G538" t="str">
            <v>GNF-PP</v>
          </cell>
        </row>
        <row r="539">
          <cell r="C539">
            <v>536</v>
          </cell>
          <cell r="D539" t="str">
            <v>135. SEGURO INTEGRAL DE SALUD</v>
          </cell>
          <cell r="E539" t="str">
            <v>001. SEGURO INTEGRAL DE SALUD</v>
          </cell>
          <cell r="F539" t="str">
            <v>GNF</v>
          </cell>
          <cell r="G539" t="str">
            <v>GNF-PP</v>
          </cell>
        </row>
        <row r="540">
          <cell r="C540">
            <v>537</v>
          </cell>
          <cell r="D540" t="str">
            <v>135. SEGURO INTEGRAL DE SALUD</v>
          </cell>
          <cell r="E540" t="str">
            <v>001. SEGURO INTEGRAL DE SALUD</v>
          </cell>
          <cell r="F540" t="str">
            <v>GNF</v>
          </cell>
          <cell r="G540" t="str">
            <v>GNF-PP</v>
          </cell>
        </row>
        <row r="541">
          <cell r="C541">
            <v>538</v>
          </cell>
          <cell r="D541" t="str">
            <v>135. SEGURO INTEGRAL DE SALUD</v>
          </cell>
          <cell r="E541" t="str">
            <v>001. SEGURO INTEGRAL DE SALUD</v>
          </cell>
          <cell r="F541" t="str">
            <v>GNF</v>
          </cell>
          <cell r="G541" t="str">
            <v>GNF-PP</v>
          </cell>
        </row>
        <row r="542">
          <cell r="C542">
            <v>539</v>
          </cell>
          <cell r="D542" t="str">
            <v>135. SEGURO INTEGRAL DE SALUD</v>
          </cell>
          <cell r="E542" t="str">
            <v>001. SEGURO INTEGRAL DE SALUD</v>
          </cell>
          <cell r="F542" t="str">
            <v>GNF</v>
          </cell>
          <cell r="G542" t="str">
            <v>GNF-PP</v>
          </cell>
        </row>
        <row r="543">
          <cell r="C543">
            <v>540</v>
          </cell>
          <cell r="D543" t="str">
            <v>135. SEGURO INTEGRAL DE SALUD</v>
          </cell>
          <cell r="E543" t="str">
            <v>001. SEGURO INTEGRAL DE SALUD</v>
          </cell>
          <cell r="F543" t="str">
            <v>GNF</v>
          </cell>
          <cell r="G543" t="str">
            <v>GNF-PP</v>
          </cell>
        </row>
        <row r="544">
          <cell r="C544">
            <v>541</v>
          </cell>
          <cell r="D544" t="str">
            <v>135. SEGURO INTEGRAL DE SALUD</v>
          </cell>
          <cell r="E544" t="str">
            <v>001. SEGURO INTEGRAL DE SALUD</v>
          </cell>
          <cell r="F544" t="str">
            <v>GNF</v>
          </cell>
          <cell r="G544" t="str">
            <v>GNF-PP</v>
          </cell>
        </row>
        <row r="545">
          <cell r="C545">
            <v>542</v>
          </cell>
          <cell r="D545" t="str">
            <v>135. SEGURO INTEGRAL DE SALUD</v>
          </cell>
          <cell r="E545" t="str">
            <v>001. SEGURO INTEGRAL DE SALUD</v>
          </cell>
          <cell r="F545" t="str">
            <v>GNF</v>
          </cell>
          <cell r="G545" t="str">
            <v>GNF-PP</v>
          </cell>
        </row>
        <row r="546">
          <cell r="C546">
            <v>543</v>
          </cell>
          <cell r="D546" t="str">
            <v>135. SEGURO INTEGRAL DE SALUD</v>
          </cell>
          <cell r="E546" t="str">
            <v>001. SEGURO INTEGRAL DE SALUD</v>
          </cell>
          <cell r="F546" t="str">
            <v>GNF</v>
          </cell>
          <cell r="G546" t="str">
            <v>GNF-PP</v>
          </cell>
        </row>
        <row r="547">
          <cell r="C547">
            <v>544</v>
          </cell>
          <cell r="D547" t="str">
            <v>135. SEGURO INTEGRAL DE SALUD</v>
          </cell>
          <cell r="E547" t="str">
            <v>001. SEGURO INTEGRAL DE SALUD</v>
          </cell>
          <cell r="F547" t="str">
            <v>GNF</v>
          </cell>
          <cell r="G547" t="str">
            <v>GNF-PP</v>
          </cell>
        </row>
        <row r="548">
          <cell r="C548">
            <v>545</v>
          </cell>
          <cell r="D548" t="str">
            <v>135. SEGURO INTEGRAL DE SALUD</v>
          </cell>
          <cell r="E548" t="str">
            <v>001. SEGURO INTEGRAL DE SALUD</v>
          </cell>
          <cell r="F548" t="str">
            <v>GNF</v>
          </cell>
          <cell r="G548" t="str">
            <v>GNF-PP</v>
          </cell>
        </row>
        <row r="549">
          <cell r="C549">
            <v>546</v>
          </cell>
          <cell r="D549" t="str">
            <v>135. SEGURO INTEGRAL DE SALUD</v>
          </cell>
          <cell r="E549" t="str">
            <v>001. SEGURO INTEGRAL DE SALUD</v>
          </cell>
          <cell r="F549" t="str">
            <v>GNF</v>
          </cell>
          <cell r="G549" t="str">
            <v>GNF-PP</v>
          </cell>
        </row>
        <row r="550">
          <cell r="C550">
            <v>547</v>
          </cell>
          <cell r="D550" t="str">
            <v>135. SEGURO INTEGRAL DE SALUD</v>
          </cell>
          <cell r="E550" t="str">
            <v>001. SEGURO INTEGRAL DE SALUD</v>
          </cell>
          <cell r="F550" t="str">
            <v>GNF</v>
          </cell>
          <cell r="G550" t="str">
            <v>GNF-PP</v>
          </cell>
        </row>
        <row r="551">
          <cell r="C551">
            <v>548</v>
          </cell>
          <cell r="D551" t="str">
            <v>135. SEGURO INTEGRAL DE SALUD</v>
          </cell>
          <cell r="E551" t="str">
            <v>001. SEGURO INTEGRAL DE SALUD</v>
          </cell>
          <cell r="F551" t="str">
            <v>GNF</v>
          </cell>
          <cell r="G551" t="str">
            <v>GNF-PP</v>
          </cell>
        </row>
        <row r="552">
          <cell r="C552">
            <v>549</v>
          </cell>
          <cell r="D552" t="str">
            <v>135. SEGURO INTEGRAL DE SALUD</v>
          </cell>
          <cell r="E552" t="str">
            <v>001. SEGURO INTEGRAL DE SALUD</v>
          </cell>
          <cell r="F552" t="str">
            <v>GNF</v>
          </cell>
          <cell r="G552" t="str">
            <v>GNF-PP</v>
          </cell>
        </row>
        <row r="553">
          <cell r="C553">
            <v>550</v>
          </cell>
          <cell r="D553" t="str">
            <v>135. SEGURO INTEGRAL DE SALUD</v>
          </cell>
          <cell r="E553" t="str">
            <v>001. SEGURO INTEGRAL DE SALUD</v>
          </cell>
          <cell r="F553" t="str">
            <v>GNF</v>
          </cell>
          <cell r="G553" t="str">
            <v>GNF-PP</v>
          </cell>
        </row>
        <row r="554">
          <cell r="C554">
            <v>551</v>
          </cell>
          <cell r="D554" t="str">
            <v>135. SEGURO INTEGRAL DE SALUD</v>
          </cell>
          <cell r="E554" t="str">
            <v>001. SEGURO INTEGRAL DE SALUD</v>
          </cell>
          <cell r="F554" t="str">
            <v>GNF</v>
          </cell>
          <cell r="G554" t="str">
            <v>GNF-PP</v>
          </cell>
        </row>
        <row r="555">
          <cell r="C555">
            <v>552</v>
          </cell>
          <cell r="D555" t="str">
            <v>135. SEGURO INTEGRAL DE SALUD</v>
          </cell>
          <cell r="E555" t="str">
            <v>001. SEGURO INTEGRAL DE SALUD</v>
          </cell>
          <cell r="F555" t="str">
            <v>GNF</v>
          </cell>
          <cell r="G555" t="str">
            <v>GNF-PP</v>
          </cell>
        </row>
        <row r="556">
          <cell r="C556">
            <v>553</v>
          </cell>
          <cell r="D556" t="str">
            <v>135. SEGURO INTEGRAL DE SALUD</v>
          </cell>
          <cell r="E556" t="str">
            <v>001. SEGURO INTEGRAL DE SALUD</v>
          </cell>
          <cell r="F556" t="str">
            <v>GNF</v>
          </cell>
          <cell r="G556" t="str">
            <v>GNF-PP</v>
          </cell>
        </row>
        <row r="557">
          <cell r="C557">
            <v>554</v>
          </cell>
          <cell r="D557" t="str">
            <v>135. SEGURO INTEGRAL DE SALUD</v>
          </cell>
          <cell r="E557" t="str">
            <v>001. SEGURO INTEGRAL DE SALUD</v>
          </cell>
          <cell r="F557" t="str">
            <v>GNF</v>
          </cell>
          <cell r="G557" t="str">
            <v>GNF-PP</v>
          </cell>
        </row>
        <row r="558">
          <cell r="C558">
            <v>555</v>
          </cell>
          <cell r="D558" t="str">
            <v>135. SEGURO INTEGRAL DE SALUD</v>
          </cell>
          <cell r="E558" t="str">
            <v>001. SEGURO INTEGRAL DE SALUD</v>
          </cell>
          <cell r="F558" t="str">
            <v>GNF</v>
          </cell>
          <cell r="G558" t="str">
            <v>GNF-PP</v>
          </cell>
        </row>
        <row r="559">
          <cell r="C559">
            <v>556</v>
          </cell>
          <cell r="D559" t="str">
            <v>135. SEGURO INTEGRAL DE SALUD</v>
          </cell>
          <cell r="E559" t="str">
            <v>001. SEGURO INTEGRAL DE SALUD</v>
          </cell>
          <cell r="F559" t="str">
            <v>GNF</v>
          </cell>
          <cell r="G559" t="str">
            <v>GNF-PP</v>
          </cell>
        </row>
        <row r="560">
          <cell r="C560">
            <v>557</v>
          </cell>
          <cell r="D560" t="str">
            <v>135. SEGURO INTEGRAL DE SALUD</v>
          </cell>
          <cell r="E560" t="str">
            <v>001. SEGURO INTEGRAL DE SALUD</v>
          </cell>
          <cell r="F560" t="str">
            <v>GNF</v>
          </cell>
          <cell r="G560" t="str">
            <v>GNF-PP</v>
          </cell>
        </row>
        <row r="561">
          <cell r="C561">
            <v>558</v>
          </cell>
          <cell r="D561" t="str">
            <v>135. SEGURO INTEGRAL DE SALUD</v>
          </cell>
          <cell r="E561" t="str">
            <v>001. SEGURO INTEGRAL DE SALUD</v>
          </cell>
          <cell r="F561" t="str">
            <v>GNF</v>
          </cell>
          <cell r="G561" t="str">
            <v>GNF-PP</v>
          </cell>
        </row>
        <row r="562">
          <cell r="C562">
            <v>559</v>
          </cell>
          <cell r="D562" t="str">
            <v>135. SEGURO INTEGRAL DE SALUD</v>
          </cell>
          <cell r="E562" t="str">
            <v>001. SEGURO INTEGRAL DE SALUD</v>
          </cell>
          <cell r="F562" t="str">
            <v>GNF</v>
          </cell>
          <cell r="G562" t="str">
            <v>GNF-PP</v>
          </cell>
        </row>
        <row r="563">
          <cell r="C563">
            <v>560</v>
          </cell>
          <cell r="D563" t="str">
            <v>135. SEGURO INTEGRAL DE SALUD</v>
          </cell>
          <cell r="E563" t="str">
            <v>001. SEGURO INTEGRAL DE SALUD</v>
          </cell>
          <cell r="F563" t="str">
            <v>GNF</v>
          </cell>
          <cell r="G563" t="str">
            <v>GNF-PP</v>
          </cell>
        </row>
        <row r="564">
          <cell r="C564">
            <v>561</v>
          </cell>
          <cell r="D564" t="str">
            <v>135. SEGURO INTEGRAL DE SALUD</v>
          </cell>
          <cell r="E564" t="str">
            <v>001. SEGURO INTEGRAL DE SALUD</v>
          </cell>
          <cell r="F564" t="str">
            <v>GNF</v>
          </cell>
          <cell r="G564" t="str">
            <v>GNF-PP</v>
          </cell>
        </row>
        <row r="565">
          <cell r="C565">
            <v>562</v>
          </cell>
          <cell r="D565" t="str">
            <v>135. SEGURO INTEGRAL DE SALUD</v>
          </cell>
          <cell r="E565" t="str">
            <v>001. SEGURO INTEGRAL DE SALUD</v>
          </cell>
          <cell r="F565" t="str">
            <v>GNF</v>
          </cell>
          <cell r="G565" t="str">
            <v>GNF-PP</v>
          </cell>
        </row>
        <row r="566">
          <cell r="C566">
            <v>563</v>
          </cell>
          <cell r="D566" t="str">
            <v>135. SEGURO INTEGRAL DE SALUD</v>
          </cell>
          <cell r="E566" t="str">
            <v>001. SEGURO INTEGRAL DE SALUD</v>
          </cell>
          <cell r="F566" t="str">
            <v>GNF</v>
          </cell>
          <cell r="G566" t="str">
            <v>GNF-PP</v>
          </cell>
        </row>
        <row r="567">
          <cell r="C567">
            <v>564</v>
          </cell>
          <cell r="D567" t="str">
            <v>135. SEGURO INTEGRAL DE SALUD</v>
          </cell>
          <cell r="E567" t="str">
            <v>001. SEGURO INTEGRAL DE SALUD</v>
          </cell>
          <cell r="F567" t="str">
            <v>GNF</v>
          </cell>
          <cell r="G567" t="str">
            <v>GNF-PP</v>
          </cell>
        </row>
        <row r="568">
          <cell r="C568">
            <v>565</v>
          </cell>
          <cell r="D568" t="str">
            <v>135. SEGURO INTEGRAL DE SALUD</v>
          </cell>
          <cell r="E568" t="str">
            <v>001. SEGURO INTEGRAL DE SALUD</v>
          </cell>
          <cell r="F568" t="str">
            <v>GNF</v>
          </cell>
          <cell r="G568" t="str">
            <v>GNF-PP</v>
          </cell>
        </row>
        <row r="569">
          <cell r="C569">
            <v>566</v>
          </cell>
          <cell r="D569" t="str">
            <v>135. SEGURO INTEGRAL DE SALUD</v>
          </cell>
          <cell r="E569" t="str">
            <v>001. SEGURO INTEGRAL DE SALUD</v>
          </cell>
          <cell r="F569" t="str">
            <v>GNF</v>
          </cell>
          <cell r="G569" t="str">
            <v>GNF-PP</v>
          </cell>
        </row>
        <row r="570">
          <cell r="C570">
            <v>567</v>
          </cell>
          <cell r="D570" t="str">
            <v>135. SEGURO INTEGRAL DE SALUD</v>
          </cell>
          <cell r="E570" t="str">
            <v>001. SEGURO INTEGRAL DE SALUD</v>
          </cell>
          <cell r="F570" t="str">
            <v>GNF</v>
          </cell>
          <cell r="G570" t="str">
            <v>GNF-PP</v>
          </cell>
        </row>
        <row r="571">
          <cell r="C571">
            <v>568</v>
          </cell>
          <cell r="D571" t="str">
            <v>135. SEGURO INTEGRAL DE SALUD</v>
          </cell>
          <cell r="E571" t="str">
            <v>001. SEGURO INTEGRAL DE SALUD</v>
          </cell>
          <cell r="F571" t="str">
            <v>GNF</v>
          </cell>
          <cell r="G571" t="str">
            <v>GNF-PP</v>
          </cell>
        </row>
        <row r="572">
          <cell r="C572">
            <v>569</v>
          </cell>
          <cell r="D572" t="str">
            <v>135. SEGURO INTEGRAL DE SALUD</v>
          </cell>
          <cell r="E572" t="str">
            <v>001. SEGURO INTEGRAL DE SALUD</v>
          </cell>
          <cell r="F572" t="str">
            <v>GNF</v>
          </cell>
          <cell r="G572" t="str">
            <v>GNF-PP</v>
          </cell>
        </row>
        <row r="573">
          <cell r="C573">
            <v>570</v>
          </cell>
          <cell r="D573" t="str">
            <v>135. SEGURO INTEGRAL DE SALUD</v>
          </cell>
          <cell r="E573" t="str">
            <v>001. SEGURO INTEGRAL DE SALUD</v>
          </cell>
          <cell r="F573" t="str">
            <v>GNF</v>
          </cell>
          <cell r="G573" t="str">
            <v>GNF-PP</v>
          </cell>
        </row>
        <row r="574">
          <cell r="C574">
            <v>571</v>
          </cell>
          <cell r="D574" t="str">
            <v>135. SEGURO INTEGRAL DE SALUD</v>
          </cell>
          <cell r="E574" t="str">
            <v>001. SEGURO INTEGRAL DE SALUD</v>
          </cell>
          <cell r="F574" t="str">
            <v>GNF</v>
          </cell>
          <cell r="G574" t="str">
            <v>GNF-PP</v>
          </cell>
        </row>
        <row r="575">
          <cell r="C575">
            <v>572</v>
          </cell>
          <cell r="D575" t="str">
            <v>135. SEGURO INTEGRAL DE SALUD</v>
          </cell>
          <cell r="E575" t="str">
            <v>001. SEGURO INTEGRAL DE SALUD</v>
          </cell>
          <cell r="F575" t="str">
            <v>GNF</v>
          </cell>
          <cell r="G575" t="str">
            <v>GNF-PP</v>
          </cell>
        </row>
        <row r="576">
          <cell r="C576">
            <v>573</v>
          </cell>
          <cell r="D576" t="str">
            <v>135. SEGURO INTEGRAL DE SALUD</v>
          </cell>
          <cell r="E576" t="str">
            <v>001. SEGURO INTEGRAL DE SALUD</v>
          </cell>
          <cell r="F576" t="str">
            <v>GNF</v>
          </cell>
          <cell r="G576" t="str">
            <v>GNF-PP</v>
          </cell>
        </row>
        <row r="577">
          <cell r="C577">
            <v>574</v>
          </cell>
          <cell r="D577" t="str">
            <v>135. SEGURO INTEGRAL DE SALUD</v>
          </cell>
          <cell r="E577" t="str">
            <v>001. SEGURO INTEGRAL DE SALUD</v>
          </cell>
          <cell r="F577" t="str">
            <v>GNF</v>
          </cell>
          <cell r="G577" t="str">
            <v>GNF-PP</v>
          </cell>
        </row>
        <row r="578">
          <cell r="C578">
            <v>575</v>
          </cell>
          <cell r="D578" t="str">
            <v>135. SEGURO INTEGRAL DE SALUD</v>
          </cell>
          <cell r="E578" t="str">
            <v>001. SEGURO INTEGRAL DE SALUD</v>
          </cell>
          <cell r="F578" t="str">
            <v>GNF</v>
          </cell>
          <cell r="G578" t="str">
            <v>GNF-PP</v>
          </cell>
        </row>
        <row r="579">
          <cell r="C579">
            <v>576</v>
          </cell>
          <cell r="D579" t="str">
            <v>135. SEGURO INTEGRAL DE SALUD</v>
          </cell>
          <cell r="E579" t="str">
            <v>001. SEGURO INTEGRAL DE SALUD</v>
          </cell>
          <cell r="F579" t="str">
            <v>GNF</v>
          </cell>
          <cell r="G579" t="str">
            <v>GNF-PP</v>
          </cell>
        </row>
        <row r="580">
          <cell r="C580">
            <v>577</v>
          </cell>
          <cell r="D580" t="str">
            <v>135. SEGURO INTEGRAL DE SALUD</v>
          </cell>
          <cell r="E580" t="str">
            <v>001. SEGURO INTEGRAL DE SALUD</v>
          </cell>
          <cell r="F580" t="str">
            <v>GNF</v>
          </cell>
          <cell r="G580" t="str">
            <v>GNF-PP</v>
          </cell>
        </row>
        <row r="581">
          <cell r="C581">
            <v>578</v>
          </cell>
          <cell r="D581" t="str">
            <v>135. SEGURO INTEGRAL DE SALUD</v>
          </cell>
          <cell r="E581" t="str">
            <v>001. SEGURO INTEGRAL DE SALUD</v>
          </cell>
          <cell r="F581" t="str">
            <v>GNF</v>
          </cell>
          <cell r="G581" t="str">
            <v>GNF-PP</v>
          </cell>
        </row>
        <row r="582">
          <cell r="C582">
            <v>579</v>
          </cell>
          <cell r="D582" t="str">
            <v>135. SEGURO INTEGRAL DE SALUD</v>
          </cell>
          <cell r="E582" t="str">
            <v>001. SEGURO INTEGRAL DE SALUD</v>
          </cell>
          <cell r="F582" t="str">
            <v>GNF</v>
          </cell>
          <cell r="G582" t="str">
            <v>GNF-PP</v>
          </cell>
        </row>
        <row r="583">
          <cell r="C583">
            <v>580</v>
          </cell>
          <cell r="D583" t="str">
            <v>135. SEGURO INTEGRAL DE SALUD</v>
          </cell>
          <cell r="E583" t="str">
            <v>001. SEGURO INTEGRAL DE SALUD</v>
          </cell>
          <cell r="F583" t="str">
            <v>GNF</v>
          </cell>
          <cell r="G583" t="str">
            <v>GNF-PP</v>
          </cell>
        </row>
        <row r="584">
          <cell r="C584">
            <v>581</v>
          </cell>
          <cell r="D584" t="str">
            <v>135. SEGURO INTEGRAL DE SALUD</v>
          </cell>
          <cell r="E584" t="str">
            <v>001. SEGURO INTEGRAL DE SALUD</v>
          </cell>
          <cell r="F584" t="str">
            <v>GNF</v>
          </cell>
          <cell r="G584" t="str">
            <v>GNF-PP</v>
          </cell>
        </row>
        <row r="585">
          <cell r="C585">
            <v>582</v>
          </cell>
          <cell r="D585" t="str">
            <v>135. SEGURO INTEGRAL DE SALUD</v>
          </cell>
          <cell r="E585" t="str">
            <v>001. SEGURO INTEGRAL DE SALUD</v>
          </cell>
          <cell r="F585" t="str">
            <v>GNF</v>
          </cell>
          <cell r="G585" t="str">
            <v>GNF-PP</v>
          </cell>
        </row>
        <row r="586">
          <cell r="C586">
            <v>583</v>
          </cell>
          <cell r="D586" t="str">
            <v>135. SEGURO INTEGRAL DE SALUD</v>
          </cell>
          <cell r="E586" t="str">
            <v>001. SEGURO INTEGRAL DE SALUD</v>
          </cell>
          <cell r="F586" t="str">
            <v>GNF</v>
          </cell>
          <cell r="G586" t="str">
            <v>GNF-PP</v>
          </cell>
        </row>
        <row r="587">
          <cell r="C587">
            <v>584</v>
          </cell>
          <cell r="D587" t="str">
            <v>135. SEGURO INTEGRAL DE SALUD</v>
          </cell>
          <cell r="E587" t="str">
            <v>001. SEGURO INTEGRAL DE SALUD</v>
          </cell>
          <cell r="F587" t="str">
            <v>GNF</v>
          </cell>
          <cell r="G587" t="str">
            <v>GNF-PP</v>
          </cell>
        </row>
        <row r="588">
          <cell r="C588">
            <v>585</v>
          </cell>
          <cell r="D588" t="str">
            <v>135. SEGURO INTEGRAL DE SALUD</v>
          </cell>
          <cell r="E588" t="str">
            <v>001. SEGURO INTEGRAL DE SALUD</v>
          </cell>
          <cell r="F588" t="str">
            <v>GNF</v>
          </cell>
          <cell r="G588" t="str">
            <v>GNF-PP</v>
          </cell>
        </row>
        <row r="589">
          <cell r="C589">
            <v>586</v>
          </cell>
          <cell r="D589" t="str">
            <v>135. SEGURO INTEGRAL DE SALUD</v>
          </cell>
          <cell r="E589" t="str">
            <v>001. SEGURO INTEGRAL DE SALUD</v>
          </cell>
          <cell r="F589" t="str">
            <v>GNF</v>
          </cell>
          <cell r="G589" t="str">
            <v>GNF-PP</v>
          </cell>
        </row>
        <row r="590">
          <cell r="C590">
            <v>587</v>
          </cell>
          <cell r="D590" t="str">
            <v>135. SEGURO INTEGRAL DE SALUD</v>
          </cell>
          <cell r="E590" t="str">
            <v>001. SEGURO INTEGRAL DE SALUD</v>
          </cell>
          <cell r="F590" t="str">
            <v>GNF</v>
          </cell>
          <cell r="G590" t="str">
            <v>GNF-PP</v>
          </cell>
        </row>
        <row r="591">
          <cell r="C591">
            <v>588</v>
          </cell>
          <cell r="D591" t="str">
            <v>135. SEGURO INTEGRAL DE SALUD</v>
          </cell>
          <cell r="E591" t="str">
            <v>001. SEGURO INTEGRAL DE SALUD</v>
          </cell>
          <cell r="F591" t="str">
            <v>GNF</v>
          </cell>
          <cell r="G591" t="str">
            <v>GNF-PP</v>
          </cell>
        </row>
        <row r="592">
          <cell r="C592">
            <v>589</v>
          </cell>
          <cell r="D592" t="str">
            <v>135. SEGURO INTEGRAL DE SALUD</v>
          </cell>
          <cell r="E592" t="str">
            <v>001. SEGURO INTEGRAL DE SALUD</v>
          </cell>
          <cell r="F592" t="str">
            <v>GNF</v>
          </cell>
          <cell r="G592" t="str">
            <v>GNF-PP</v>
          </cell>
        </row>
        <row r="593">
          <cell r="C593">
            <v>590</v>
          </cell>
          <cell r="D593" t="str">
            <v>135. SEGURO INTEGRAL DE SALUD</v>
          </cell>
          <cell r="E593" t="str">
            <v>001. SEGURO INTEGRAL DE SALUD</v>
          </cell>
          <cell r="F593" t="str">
            <v>GNF</v>
          </cell>
          <cell r="G593" t="str">
            <v>GNF-PP</v>
          </cell>
        </row>
        <row r="594">
          <cell r="C594">
            <v>591</v>
          </cell>
          <cell r="D594" t="str">
            <v>135. SEGURO INTEGRAL DE SALUD</v>
          </cell>
          <cell r="E594" t="str">
            <v>001. SEGURO INTEGRAL DE SALUD</v>
          </cell>
          <cell r="F594" t="str">
            <v>GNF</v>
          </cell>
          <cell r="G594" t="str">
            <v>GNF-PP</v>
          </cell>
        </row>
        <row r="595">
          <cell r="C595">
            <v>592</v>
          </cell>
          <cell r="D595" t="str">
            <v>135. SEGURO INTEGRAL DE SALUD</v>
          </cell>
          <cell r="E595" t="str">
            <v>001. SEGURO INTEGRAL DE SALUD</v>
          </cell>
          <cell r="F595" t="str">
            <v>GNF</v>
          </cell>
          <cell r="G595" t="str">
            <v>GNF-PP</v>
          </cell>
        </row>
        <row r="596">
          <cell r="C596">
            <v>593</v>
          </cell>
          <cell r="D596" t="str">
            <v>135. SEGURO INTEGRAL DE SALUD</v>
          </cell>
          <cell r="E596" t="str">
            <v>001. SEGURO INTEGRAL DE SALUD</v>
          </cell>
          <cell r="F596" t="str">
            <v>GNF</v>
          </cell>
          <cell r="G596" t="str">
            <v>GNF-PP</v>
          </cell>
        </row>
        <row r="597">
          <cell r="C597">
            <v>594</v>
          </cell>
          <cell r="D597" t="str">
            <v>135. SEGURO INTEGRAL DE SALUD</v>
          </cell>
          <cell r="E597" t="str">
            <v>001. SEGURO INTEGRAL DE SALUD</v>
          </cell>
          <cell r="F597" t="str">
            <v>GNF</v>
          </cell>
          <cell r="G597" t="str">
            <v>GNF-PP</v>
          </cell>
        </row>
        <row r="598">
          <cell r="C598">
            <v>595</v>
          </cell>
          <cell r="D598" t="str">
            <v>135. SEGURO INTEGRAL DE SALUD</v>
          </cell>
          <cell r="E598" t="str">
            <v>001. SEGURO INTEGRAL DE SALUD</v>
          </cell>
          <cell r="F598" t="str">
            <v>GNF</v>
          </cell>
          <cell r="G598" t="str">
            <v>GNF-PP</v>
          </cell>
        </row>
        <row r="599">
          <cell r="C599">
            <v>596</v>
          </cell>
          <cell r="D599" t="str">
            <v>135. SEGURO INTEGRAL DE SALUD</v>
          </cell>
          <cell r="E599" t="str">
            <v>001. SEGURO INTEGRAL DE SALUD</v>
          </cell>
          <cell r="F599" t="str">
            <v>GNF</v>
          </cell>
          <cell r="G599" t="str">
            <v>GNF-PP</v>
          </cell>
        </row>
        <row r="600">
          <cell r="C600">
            <v>597</v>
          </cell>
          <cell r="D600" t="str">
            <v>135. SEGURO INTEGRAL DE SALUD</v>
          </cell>
          <cell r="E600" t="str">
            <v>001. SEGURO INTEGRAL DE SALUD</v>
          </cell>
          <cell r="F600" t="str">
            <v>GNF</v>
          </cell>
          <cell r="G600" t="str">
            <v>GNF-PP</v>
          </cell>
        </row>
        <row r="601">
          <cell r="C601">
            <v>598</v>
          </cell>
          <cell r="D601" t="str">
            <v>135. SEGURO INTEGRAL DE SALUD</v>
          </cell>
          <cell r="E601" t="str">
            <v>001. SEGURO INTEGRAL DE SALUD</v>
          </cell>
          <cell r="F601" t="str">
            <v>GNF</v>
          </cell>
          <cell r="G601" t="str">
            <v>GNF-PP</v>
          </cell>
        </row>
        <row r="602">
          <cell r="C602">
            <v>599</v>
          </cell>
          <cell r="D602" t="str">
            <v>135. SEGURO INTEGRAL DE SALUD</v>
          </cell>
          <cell r="E602" t="str">
            <v>001. SEGURO INTEGRAL DE SALUD</v>
          </cell>
          <cell r="F602" t="str">
            <v>GNF</v>
          </cell>
          <cell r="G602" t="str">
            <v>GNF-PP</v>
          </cell>
        </row>
        <row r="603">
          <cell r="C603">
            <v>600</v>
          </cell>
          <cell r="D603" t="str">
            <v>135. SEGURO INTEGRAL DE SALUD</v>
          </cell>
          <cell r="E603" t="str">
            <v>001. SEGURO INTEGRAL DE SALUD</v>
          </cell>
          <cell r="F603" t="str">
            <v>GNF</v>
          </cell>
          <cell r="G603" t="str">
            <v>GNF-PP</v>
          </cell>
        </row>
        <row r="604">
          <cell r="C604">
            <v>601</v>
          </cell>
          <cell r="D604" t="str">
            <v>135. SEGURO INTEGRAL DE SALUD</v>
          </cell>
          <cell r="E604" t="str">
            <v>001. SEGURO INTEGRAL DE SALUD</v>
          </cell>
          <cell r="F604" t="str">
            <v>GNF</v>
          </cell>
          <cell r="G604" t="str">
            <v>GNF-PP</v>
          </cell>
        </row>
        <row r="605">
          <cell r="C605">
            <v>602</v>
          </cell>
          <cell r="D605" t="str">
            <v>135. SEGURO INTEGRAL DE SALUD</v>
          </cell>
          <cell r="E605" t="str">
            <v>001. SEGURO INTEGRAL DE SALUD</v>
          </cell>
          <cell r="F605" t="str">
            <v>GNF</v>
          </cell>
          <cell r="G605" t="str">
            <v>GNF-PP</v>
          </cell>
        </row>
        <row r="606">
          <cell r="C606">
            <v>603</v>
          </cell>
          <cell r="D606" t="str">
            <v>135. SEGURO INTEGRAL DE SALUD</v>
          </cell>
          <cell r="E606" t="str">
            <v>001. SEGURO INTEGRAL DE SALUD</v>
          </cell>
          <cell r="F606" t="str">
            <v>GNF</v>
          </cell>
          <cell r="G606" t="str">
            <v>GNF-PP</v>
          </cell>
        </row>
        <row r="607">
          <cell r="C607">
            <v>604</v>
          </cell>
          <cell r="D607" t="str">
            <v>135. SEGURO INTEGRAL DE SALUD</v>
          </cell>
          <cell r="E607" t="str">
            <v>001. SEGURO INTEGRAL DE SALUD</v>
          </cell>
          <cell r="F607" t="str">
            <v>GNF</v>
          </cell>
          <cell r="G607" t="str">
            <v>GNF-PP</v>
          </cell>
        </row>
        <row r="608">
          <cell r="C608">
            <v>605</v>
          </cell>
          <cell r="D608" t="str">
            <v>135. SEGURO INTEGRAL DE SALUD</v>
          </cell>
          <cell r="E608" t="str">
            <v>001. SEGURO INTEGRAL DE SALUD</v>
          </cell>
          <cell r="F608" t="str">
            <v>GNF</v>
          </cell>
          <cell r="G608" t="str">
            <v>GNF-PP</v>
          </cell>
        </row>
        <row r="609">
          <cell r="C609">
            <v>606</v>
          </cell>
          <cell r="D609" t="str">
            <v>135. SEGURO INTEGRAL DE SALUD</v>
          </cell>
          <cell r="E609" t="str">
            <v>001. SEGURO INTEGRAL DE SALUD</v>
          </cell>
          <cell r="F609" t="str">
            <v>GNF</v>
          </cell>
          <cell r="G609" t="str">
            <v>GNF-PP</v>
          </cell>
        </row>
        <row r="610">
          <cell r="C610">
            <v>607</v>
          </cell>
          <cell r="D610" t="str">
            <v>135. SEGURO INTEGRAL DE SALUD</v>
          </cell>
          <cell r="E610" t="str">
            <v>001. SEGURO INTEGRAL DE SALUD</v>
          </cell>
          <cell r="F610" t="str">
            <v>GNF</v>
          </cell>
          <cell r="G610" t="str">
            <v>GNF-PP</v>
          </cell>
        </row>
        <row r="611">
          <cell r="C611">
            <v>608</v>
          </cell>
          <cell r="D611" t="str">
            <v>135. SEGURO INTEGRAL DE SALUD</v>
          </cell>
          <cell r="E611" t="str">
            <v>001. SEGURO INTEGRAL DE SALUD</v>
          </cell>
          <cell r="F611" t="str">
            <v>GNF</v>
          </cell>
          <cell r="G611" t="str">
            <v>GNF-PP</v>
          </cell>
        </row>
        <row r="612">
          <cell r="C612">
            <v>609</v>
          </cell>
          <cell r="D612" t="str">
            <v>135. SEGURO INTEGRAL DE SALUD</v>
          </cell>
          <cell r="E612" t="str">
            <v>001. SEGURO INTEGRAL DE SALUD</v>
          </cell>
          <cell r="F612" t="str">
            <v>GNF</v>
          </cell>
          <cell r="G612" t="str">
            <v>GNF-PP</v>
          </cell>
        </row>
        <row r="613">
          <cell r="C613">
            <v>610</v>
          </cell>
          <cell r="D613" t="str">
            <v>135. SEGURO INTEGRAL DE SALUD</v>
          </cell>
          <cell r="E613" t="str">
            <v>001. SEGURO INTEGRAL DE SALUD</v>
          </cell>
          <cell r="F613" t="str">
            <v>GNF</v>
          </cell>
          <cell r="G613" t="str">
            <v>GNF-PP</v>
          </cell>
        </row>
        <row r="614">
          <cell r="C614">
            <v>611</v>
          </cell>
          <cell r="D614" t="str">
            <v>135. SEGURO INTEGRAL DE SALUD</v>
          </cell>
          <cell r="E614" t="str">
            <v>001. SEGURO INTEGRAL DE SALUD</v>
          </cell>
          <cell r="F614" t="str">
            <v>GNF</v>
          </cell>
          <cell r="G614" t="str">
            <v>GNF-PP</v>
          </cell>
        </row>
        <row r="615">
          <cell r="C615">
            <v>612</v>
          </cell>
          <cell r="D615" t="str">
            <v>135. SEGURO INTEGRAL DE SALUD</v>
          </cell>
          <cell r="E615" t="str">
            <v>001. SEGURO INTEGRAL DE SALUD</v>
          </cell>
          <cell r="F615" t="str">
            <v>GNF</v>
          </cell>
          <cell r="G615" t="str">
            <v>GNF-PP</v>
          </cell>
        </row>
        <row r="616">
          <cell r="C616">
            <v>613</v>
          </cell>
          <cell r="D616" t="str">
            <v>135. SEGURO INTEGRAL DE SALUD</v>
          </cell>
          <cell r="E616" t="str">
            <v>001. SEGURO INTEGRAL DE SALUD</v>
          </cell>
          <cell r="F616" t="str">
            <v>GNF</v>
          </cell>
          <cell r="G616" t="str">
            <v>GNF-PP</v>
          </cell>
        </row>
        <row r="617">
          <cell r="C617">
            <v>614</v>
          </cell>
          <cell r="D617" t="str">
            <v>135. SEGURO INTEGRAL DE SALUD</v>
          </cell>
          <cell r="E617" t="str">
            <v>001. SEGURO INTEGRAL DE SALUD</v>
          </cell>
          <cell r="F617" t="str">
            <v>GNF</v>
          </cell>
          <cell r="G617" t="str">
            <v>GNF-PP</v>
          </cell>
        </row>
        <row r="618">
          <cell r="C618">
            <v>615</v>
          </cell>
          <cell r="D618" t="str">
            <v>135. SEGURO INTEGRAL DE SALUD</v>
          </cell>
          <cell r="E618" t="str">
            <v>001. SEGURO INTEGRAL DE SALUD</v>
          </cell>
          <cell r="F618" t="str">
            <v>GNF</v>
          </cell>
          <cell r="G618" t="str">
            <v>GNF-PP</v>
          </cell>
        </row>
        <row r="619">
          <cell r="C619">
            <v>616</v>
          </cell>
          <cell r="D619" t="str">
            <v>135. SEGURO INTEGRAL DE SALUD</v>
          </cell>
          <cell r="E619" t="str">
            <v>001. SEGURO INTEGRAL DE SALUD</v>
          </cell>
          <cell r="F619" t="str">
            <v>GNF</v>
          </cell>
          <cell r="G619" t="str">
            <v>GNF-PP</v>
          </cell>
        </row>
        <row r="620">
          <cell r="C620">
            <v>617</v>
          </cell>
          <cell r="D620" t="str">
            <v>135. SEGURO INTEGRAL DE SALUD</v>
          </cell>
          <cell r="E620" t="str">
            <v>001. SEGURO INTEGRAL DE SALUD</v>
          </cell>
          <cell r="F620" t="str">
            <v>GNF</v>
          </cell>
          <cell r="G620" t="str">
            <v>GNF-PP</v>
          </cell>
        </row>
        <row r="621">
          <cell r="C621">
            <v>618</v>
          </cell>
          <cell r="D621" t="str">
            <v>135. SEGURO INTEGRAL DE SALUD</v>
          </cell>
          <cell r="E621" t="str">
            <v>001. SEGURO INTEGRAL DE SALUD</v>
          </cell>
          <cell r="F621" t="str">
            <v>GNF</v>
          </cell>
          <cell r="G621" t="str">
            <v>GNF-PP</v>
          </cell>
        </row>
        <row r="622">
          <cell r="C622">
            <v>619</v>
          </cell>
          <cell r="D622" t="str">
            <v>135. SEGURO INTEGRAL DE SALUD</v>
          </cell>
          <cell r="E622" t="str">
            <v>001. SEGURO INTEGRAL DE SALUD</v>
          </cell>
          <cell r="F622" t="str">
            <v>GNF</v>
          </cell>
          <cell r="G622" t="str">
            <v>GNF-PP</v>
          </cell>
        </row>
        <row r="623">
          <cell r="C623">
            <v>620</v>
          </cell>
          <cell r="D623" t="str">
            <v>135. SEGURO INTEGRAL DE SALUD</v>
          </cell>
          <cell r="E623" t="str">
            <v>001. SEGURO INTEGRAL DE SALUD</v>
          </cell>
          <cell r="F623" t="str">
            <v>GNF</v>
          </cell>
          <cell r="G623" t="str">
            <v>GNF-PP</v>
          </cell>
        </row>
        <row r="624">
          <cell r="C624">
            <v>621</v>
          </cell>
          <cell r="D624" t="str">
            <v>135. SEGURO INTEGRAL DE SALUD</v>
          </cell>
          <cell r="E624" t="str">
            <v>001. SEGURO INTEGRAL DE SALUD</v>
          </cell>
          <cell r="F624" t="str">
            <v>GNF</v>
          </cell>
          <cell r="G624" t="str">
            <v>GNF-PP</v>
          </cell>
        </row>
        <row r="625">
          <cell r="C625">
            <v>622</v>
          </cell>
          <cell r="D625" t="str">
            <v>135. SEGURO INTEGRAL DE SALUD</v>
          </cell>
          <cell r="E625" t="str">
            <v>001. SEGURO INTEGRAL DE SALUD</v>
          </cell>
          <cell r="F625" t="str">
            <v>GNF</v>
          </cell>
          <cell r="G625" t="str">
            <v>GNF-PP</v>
          </cell>
        </row>
        <row r="626">
          <cell r="C626">
            <v>623</v>
          </cell>
          <cell r="D626" t="str">
            <v>135. SEGURO INTEGRAL DE SALUD</v>
          </cell>
          <cell r="E626" t="str">
            <v>001. SEGURO INTEGRAL DE SALUD</v>
          </cell>
          <cell r="F626" t="str">
            <v>GNF</v>
          </cell>
          <cell r="G626" t="str">
            <v>GNF-PP</v>
          </cell>
        </row>
        <row r="627">
          <cell r="C627">
            <v>624</v>
          </cell>
          <cell r="D627" t="str">
            <v>135. SEGURO INTEGRAL DE SALUD</v>
          </cell>
          <cell r="E627" t="str">
            <v>001. SEGURO INTEGRAL DE SALUD</v>
          </cell>
          <cell r="F627" t="str">
            <v>GNF</v>
          </cell>
          <cell r="G627" t="str">
            <v>GNF-PP</v>
          </cell>
        </row>
        <row r="628">
          <cell r="C628">
            <v>625</v>
          </cell>
          <cell r="D628" t="str">
            <v>135. SEGURO INTEGRAL DE SALUD</v>
          </cell>
          <cell r="E628" t="str">
            <v>001. SEGURO INTEGRAL DE SALUD</v>
          </cell>
          <cell r="F628" t="str">
            <v>GNF</v>
          </cell>
          <cell r="G628" t="str">
            <v>GNF-PP</v>
          </cell>
        </row>
        <row r="629">
          <cell r="C629">
            <v>626</v>
          </cell>
          <cell r="D629" t="str">
            <v>135. SEGURO INTEGRAL DE SALUD</v>
          </cell>
          <cell r="E629" t="str">
            <v>001. SEGURO INTEGRAL DE SALUD</v>
          </cell>
          <cell r="F629" t="str">
            <v>GNF</v>
          </cell>
          <cell r="G629" t="str">
            <v>GNF-PP</v>
          </cell>
        </row>
        <row r="630">
          <cell r="C630">
            <v>627</v>
          </cell>
          <cell r="D630" t="str">
            <v>135. SEGURO INTEGRAL DE SALUD</v>
          </cell>
          <cell r="E630" t="str">
            <v>001. SEGURO INTEGRAL DE SALUD</v>
          </cell>
          <cell r="F630" t="str">
            <v>GNF</v>
          </cell>
          <cell r="G630" t="str">
            <v>GNF-PP</v>
          </cell>
        </row>
        <row r="631">
          <cell r="C631">
            <v>628</v>
          </cell>
          <cell r="D631" t="str">
            <v>135. SEGURO INTEGRAL DE SALUD</v>
          </cell>
          <cell r="E631" t="str">
            <v>001. SEGURO INTEGRAL DE SALUD</v>
          </cell>
          <cell r="F631" t="str">
            <v>GNF</v>
          </cell>
          <cell r="G631" t="str">
            <v>GNF-PP</v>
          </cell>
        </row>
        <row r="632">
          <cell r="C632">
            <v>629</v>
          </cell>
          <cell r="D632" t="str">
            <v>135. SEGURO INTEGRAL DE SALUD</v>
          </cell>
          <cell r="E632" t="str">
            <v>001. SEGURO INTEGRAL DE SALUD</v>
          </cell>
          <cell r="F632" t="str">
            <v>GNF</v>
          </cell>
          <cell r="G632" t="str">
            <v>GNF-PP</v>
          </cell>
        </row>
        <row r="633">
          <cell r="C633">
            <v>630</v>
          </cell>
          <cell r="D633" t="str">
            <v>135. SEGURO INTEGRAL DE SALUD</v>
          </cell>
          <cell r="E633" t="str">
            <v>001. SEGURO INTEGRAL DE SALUD</v>
          </cell>
          <cell r="F633" t="str">
            <v>GNF</v>
          </cell>
          <cell r="G633" t="str">
            <v>GNF-PP</v>
          </cell>
        </row>
        <row r="634">
          <cell r="C634">
            <v>631</v>
          </cell>
          <cell r="D634" t="str">
            <v>135. SEGURO INTEGRAL DE SALUD</v>
          </cell>
          <cell r="E634" t="str">
            <v>001. SEGURO INTEGRAL DE SALUD</v>
          </cell>
          <cell r="F634" t="str">
            <v>GNF</v>
          </cell>
          <cell r="G634" t="str">
            <v>GNF-PP</v>
          </cell>
        </row>
        <row r="635">
          <cell r="C635">
            <v>632</v>
          </cell>
          <cell r="D635" t="str">
            <v>135. SEGURO INTEGRAL DE SALUD</v>
          </cell>
          <cell r="E635" t="str">
            <v>001. SEGURO INTEGRAL DE SALUD</v>
          </cell>
          <cell r="F635" t="str">
            <v>GNF</v>
          </cell>
          <cell r="G635" t="str">
            <v>GNF-PP</v>
          </cell>
        </row>
        <row r="636">
          <cell r="C636">
            <v>633</v>
          </cell>
          <cell r="D636" t="str">
            <v>135. SEGURO INTEGRAL DE SALUD</v>
          </cell>
          <cell r="E636" t="str">
            <v>001. SEGURO INTEGRAL DE SALUD</v>
          </cell>
          <cell r="F636" t="str">
            <v>GNF</v>
          </cell>
          <cell r="G636" t="str">
            <v>GNF-PP</v>
          </cell>
        </row>
        <row r="637">
          <cell r="C637">
            <v>634</v>
          </cell>
          <cell r="D637" t="str">
            <v>135. SEGURO INTEGRAL DE SALUD</v>
          </cell>
          <cell r="E637" t="str">
            <v>001. SEGURO INTEGRAL DE SALUD</v>
          </cell>
          <cell r="F637" t="str">
            <v>GNF</v>
          </cell>
          <cell r="G637" t="str">
            <v>GNF-PP</v>
          </cell>
        </row>
        <row r="638">
          <cell r="C638">
            <v>635</v>
          </cell>
          <cell r="D638" t="str">
            <v>135. SEGURO INTEGRAL DE SALUD</v>
          </cell>
          <cell r="E638" t="str">
            <v>001. SEGURO INTEGRAL DE SALUD</v>
          </cell>
          <cell r="F638" t="str">
            <v>GNF</v>
          </cell>
          <cell r="G638" t="str">
            <v>GNF-PP</v>
          </cell>
        </row>
        <row r="639">
          <cell r="C639">
            <v>636</v>
          </cell>
          <cell r="D639" t="str">
            <v>135. SEGURO INTEGRAL DE SALUD</v>
          </cell>
          <cell r="E639" t="str">
            <v>001. SEGURO INTEGRAL DE SALUD</v>
          </cell>
          <cell r="F639" t="str">
            <v>GNF</v>
          </cell>
          <cell r="G639" t="str">
            <v>GNF-PP</v>
          </cell>
        </row>
        <row r="640">
          <cell r="C640">
            <v>637</v>
          </cell>
          <cell r="D640" t="str">
            <v>135. SEGURO INTEGRAL DE SALUD</v>
          </cell>
          <cell r="E640" t="str">
            <v>001. SEGURO INTEGRAL DE SALUD</v>
          </cell>
          <cell r="F640" t="str">
            <v>GNF</v>
          </cell>
          <cell r="G640" t="str">
            <v>GNF-PP</v>
          </cell>
        </row>
        <row r="641">
          <cell r="C641">
            <v>638</v>
          </cell>
          <cell r="D641" t="str">
            <v>135. SEGURO INTEGRAL DE SALUD</v>
          </cell>
          <cell r="E641" t="str">
            <v>001. SEGURO INTEGRAL DE SALUD</v>
          </cell>
          <cell r="F641" t="str">
            <v>GNF</v>
          </cell>
          <cell r="G641" t="str">
            <v>GNF-PP</v>
          </cell>
        </row>
        <row r="642">
          <cell r="C642">
            <v>639</v>
          </cell>
          <cell r="D642" t="str">
            <v>135. SEGURO INTEGRAL DE SALUD</v>
          </cell>
          <cell r="E642" t="str">
            <v>001. SEGURO INTEGRAL DE SALUD</v>
          </cell>
          <cell r="F642" t="str">
            <v>GNF</v>
          </cell>
          <cell r="G642" t="str">
            <v>GNF-PP</v>
          </cell>
        </row>
        <row r="643">
          <cell r="C643">
            <v>640</v>
          </cell>
          <cell r="D643" t="str">
            <v>135. SEGURO INTEGRAL DE SALUD</v>
          </cell>
          <cell r="E643" t="str">
            <v>001. SEGURO INTEGRAL DE SALUD</v>
          </cell>
          <cell r="F643" t="str">
            <v>GNF</v>
          </cell>
          <cell r="G643" t="str">
            <v>GNF-PP</v>
          </cell>
        </row>
        <row r="644">
          <cell r="C644">
            <v>641</v>
          </cell>
          <cell r="D644" t="str">
            <v>135. SEGURO INTEGRAL DE SALUD</v>
          </cell>
          <cell r="E644" t="str">
            <v>001. SEGURO INTEGRAL DE SALUD</v>
          </cell>
          <cell r="F644" t="str">
            <v>GNF</v>
          </cell>
          <cell r="G644" t="str">
            <v>GNF-PP</v>
          </cell>
        </row>
        <row r="645">
          <cell r="C645">
            <v>642</v>
          </cell>
          <cell r="D645" t="str">
            <v>135. SEGURO INTEGRAL DE SALUD</v>
          </cell>
          <cell r="E645" t="str">
            <v>001. SEGURO INTEGRAL DE SALUD</v>
          </cell>
          <cell r="F645" t="str">
            <v>GNF</v>
          </cell>
          <cell r="G645" t="str">
            <v>GNF-PP</v>
          </cell>
        </row>
        <row r="646">
          <cell r="C646">
            <v>643</v>
          </cell>
          <cell r="D646" t="str">
            <v>135. SEGURO INTEGRAL DE SALUD</v>
          </cell>
          <cell r="E646" t="str">
            <v>001. SEGURO INTEGRAL DE SALUD</v>
          </cell>
          <cell r="F646" t="str">
            <v>GNF</v>
          </cell>
          <cell r="G646" t="str">
            <v>GNF-PP</v>
          </cell>
        </row>
        <row r="647">
          <cell r="C647">
            <v>644</v>
          </cell>
          <cell r="D647" t="str">
            <v>135. SEGURO INTEGRAL DE SALUD</v>
          </cell>
          <cell r="E647" t="str">
            <v>001. SEGURO INTEGRAL DE SALUD</v>
          </cell>
          <cell r="F647" t="str">
            <v>GNF</v>
          </cell>
          <cell r="G647" t="str">
            <v>GNF-PP</v>
          </cell>
        </row>
        <row r="648">
          <cell r="C648">
            <v>645</v>
          </cell>
          <cell r="D648" t="str">
            <v>135. SEGURO INTEGRAL DE SALUD</v>
          </cell>
          <cell r="E648" t="str">
            <v>001. SEGURO INTEGRAL DE SALUD</v>
          </cell>
          <cell r="F648" t="str">
            <v>GNF</v>
          </cell>
          <cell r="G648" t="str">
            <v>GNF-PP</v>
          </cell>
        </row>
        <row r="649">
          <cell r="C649">
            <v>646</v>
          </cell>
          <cell r="D649" t="str">
            <v>135. SEGURO INTEGRAL DE SALUD</v>
          </cell>
          <cell r="E649" t="str">
            <v>001. SEGURO INTEGRAL DE SALUD</v>
          </cell>
          <cell r="F649" t="str">
            <v>GNF</v>
          </cell>
          <cell r="G649" t="str">
            <v>GNF-PP</v>
          </cell>
        </row>
        <row r="650">
          <cell r="C650">
            <v>647</v>
          </cell>
          <cell r="D650" t="str">
            <v>135. SEGURO INTEGRAL DE SALUD</v>
          </cell>
          <cell r="E650" t="str">
            <v>001. SEGURO INTEGRAL DE SALUD</v>
          </cell>
          <cell r="F650" t="str">
            <v>GNF</v>
          </cell>
          <cell r="G650" t="str">
            <v>GNF-PP</v>
          </cell>
        </row>
        <row r="651">
          <cell r="C651">
            <v>648</v>
          </cell>
          <cell r="D651" t="str">
            <v>135. SEGURO INTEGRAL DE SALUD</v>
          </cell>
          <cell r="E651" t="str">
            <v>001. SEGURO INTEGRAL DE SALUD</v>
          </cell>
          <cell r="F651" t="str">
            <v>GNF</v>
          </cell>
          <cell r="G651" t="str">
            <v>GNF-PP</v>
          </cell>
        </row>
        <row r="652">
          <cell r="C652">
            <v>649</v>
          </cell>
          <cell r="D652" t="str">
            <v>135. SEGURO INTEGRAL DE SALUD</v>
          </cell>
          <cell r="E652" t="str">
            <v>001. SEGURO INTEGRAL DE SALUD</v>
          </cell>
          <cell r="F652" t="str">
            <v>GNF</v>
          </cell>
          <cell r="G652" t="str">
            <v>GNF-PP</v>
          </cell>
        </row>
        <row r="653">
          <cell r="C653">
            <v>650</v>
          </cell>
          <cell r="D653" t="str">
            <v>135. SEGURO INTEGRAL DE SALUD</v>
          </cell>
          <cell r="E653" t="str">
            <v>001. SEGURO INTEGRAL DE SALUD</v>
          </cell>
          <cell r="F653" t="str">
            <v>GNF</v>
          </cell>
          <cell r="G653" t="str">
            <v>GNF-PP</v>
          </cell>
        </row>
        <row r="654">
          <cell r="C654">
            <v>651</v>
          </cell>
          <cell r="D654" t="str">
            <v>135. SEGURO INTEGRAL DE SALUD</v>
          </cell>
          <cell r="E654" t="str">
            <v>001. SEGURO INTEGRAL DE SALUD</v>
          </cell>
          <cell r="F654" t="str">
            <v>GNF</v>
          </cell>
          <cell r="G654" t="str">
            <v>GNF-PP</v>
          </cell>
        </row>
        <row r="655">
          <cell r="C655">
            <v>652</v>
          </cell>
          <cell r="D655" t="str">
            <v>135. SEGURO INTEGRAL DE SALUD</v>
          </cell>
          <cell r="E655" t="str">
            <v>001. SEGURO INTEGRAL DE SALUD</v>
          </cell>
          <cell r="F655" t="str">
            <v>GNF</v>
          </cell>
          <cell r="G655" t="str">
            <v>GNF-PP</v>
          </cell>
        </row>
        <row r="656">
          <cell r="C656">
            <v>653</v>
          </cell>
          <cell r="D656" t="str">
            <v>135. SEGURO INTEGRAL DE SALUD</v>
          </cell>
          <cell r="E656" t="str">
            <v>001. SEGURO INTEGRAL DE SALUD</v>
          </cell>
          <cell r="F656" t="str">
            <v>GNF</v>
          </cell>
          <cell r="G656" t="str">
            <v>GNF-PP</v>
          </cell>
        </row>
        <row r="657">
          <cell r="C657">
            <v>654</v>
          </cell>
          <cell r="D657" t="str">
            <v>135. SEGURO INTEGRAL DE SALUD</v>
          </cell>
          <cell r="E657" t="str">
            <v>001. SEGURO INTEGRAL DE SALUD</v>
          </cell>
          <cell r="F657" t="str">
            <v>GNF</v>
          </cell>
          <cell r="G657" t="str">
            <v>GNF-PP</v>
          </cell>
        </row>
        <row r="658">
          <cell r="C658">
            <v>655</v>
          </cell>
          <cell r="D658" t="str">
            <v>135. SEGURO INTEGRAL DE SALUD</v>
          </cell>
          <cell r="E658" t="str">
            <v>001. SEGURO INTEGRAL DE SALUD</v>
          </cell>
          <cell r="F658" t="str">
            <v>GNF</v>
          </cell>
          <cell r="G658" t="str">
            <v>GNF-PP</v>
          </cell>
        </row>
        <row r="659">
          <cell r="C659">
            <v>656</v>
          </cell>
          <cell r="D659" t="str">
            <v>135. SEGURO INTEGRAL DE SALUD</v>
          </cell>
          <cell r="E659" t="str">
            <v>001. SEGURO INTEGRAL DE SALUD</v>
          </cell>
          <cell r="F659" t="str">
            <v>GNF</v>
          </cell>
          <cell r="G659" t="str">
            <v>GNF-PP</v>
          </cell>
        </row>
        <row r="660">
          <cell r="C660">
            <v>657</v>
          </cell>
          <cell r="D660" t="str">
            <v>135. SEGURO INTEGRAL DE SALUD</v>
          </cell>
          <cell r="E660" t="str">
            <v>001. SEGURO INTEGRAL DE SALUD</v>
          </cell>
          <cell r="F660" t="str">
            <v>GNF</v>
          </cell>
          <cell r="G660" t="str">
            <v>GNF-PP</v>
          </cell>
        </row>
        <row r="661">
          <cell r="C661">
            <v>658</v>
          </cell>
          <cell r="D661" t="str">
            <v>135. SEGURO INTEGRAL DE SALUD</v>
          </cell>
          <cell r="E661" t="str">
            <v>001. SEGURO INTEGRAL DE SALUD</v>
          </cell>
          <cell r="F661" t="str">
            <v>GNF</v>
          </cell>
          <cell r="G661" t="str">
            <v>GNF-PP</v>
          </cell>
        </row>
        <row r="662">
          <cell r="C662">
            <v>659</v>
          </cell>
          <cell r="D662" t="str">
            <v>135. SEGURO INTEGRAL DE SALUD</v>
          </cell>
          <cell r="E662" t="str">
            <v>001. SEGURO INTEGRAL DE SALUD</v>
          </cell>
          <cell r="F662" t="str">
            <v>GNF</v>
          </cell>
          <cell r="G662" t="str">
            <v>GNF-PP</v>
          </cell>
        </row>
        <row r="663">
          <cell r="C663">
            <v>660</v>
          </cell>
          <cell r="D663" t="str">
            <v>135. SEGURO INTEGRAL DE SALUD</v>
          </cell>
          <cell r="E663" t="str">
            <v>001. SEGURO INTEGRAL DE SALUD</v>
          </cell>
          <cell r="F663" t="str">
            <v>GNF</v>
          </cell>
          <cell r="G663" t="str">
            <v>GNF-PP</v>
          </cell>
        </row>
        <row r="664">
          <cell r="C664">
            <v>661</v>
          </cell>
          <cell r="D664" t="str">
            <v>135. SEGURO INTEGRAL DE SALUD</v>
          </cell>
          <cell r="E664" t="str">
            <v>001. SEGURO INTEGRAL DE SALUD</v>
          </cell>
          <cell r="F664" t="str">
            <v>GNF</v>
          </cell>
          <cell r="G664" t="str">
            <v>GNF-PP</v>
          </cell>
        </row>
        <row r="665">
          <cell r="C665">
            <v>662</v>
          </cell>
          <cell r="D665" t="str">
            <v>135. SEGURO INTEGRAL DE SALUD</v>
          </cell>
          <cell r="E665" t="str">
            <v>001. SEGURO INTEGRAL DE SALUD</v>
          </cell>
          <cell r="F665" t="str">
            <v>GNF</v>
          </cell>
          <cell r="G665" t="str">
            <v>GNF-PP</v>
          </cell>
        </row>
        <row r="666">
          <cell r="C666">
            <v>663</v>
          </cell>
          <cell r="D666" t="str">
            <v>135. SEGURO INTEGRAL DE SALUD</v>
          </cell>
          <cell r="E666" t="str">
            <v>001. SEGURO INTEGRAL DE SALUD</v>
          </cell>
          <cell r="F666" t="str">
            <v>GNF</v>
          </cell>
          <cell r="G666" t="str">
            <v>GNF-PP</v>
          </cell>
        </row>
        <row r="667">
          <cell r="C667">
            <v>664</v>
          </cell>
          <cell r="D667" t="str">
            <v>135. SEGURO INTEGRAL DE SALUD</v>
          </cell>
          <cell r="E667" t="str">
            <v>001. SEGURO INTEGRAL DE SALUD</v>
          </cell>
          <cell r="F667" t="str">
            <v>GNF</v>
          </cell>
          <cell r="G667" t="str">
            <v>GNF-PP</v>
          </cell>
        </row>
        <row r="668">
          <cell r="C668">
            <v>665</v>
          </cell>
          <cell r="D668" t="str">
            <v>135. SEGURO INTEGRAL DE SALUD</v>
          </cell>
          <cell r="E668" t="str">
            <v>001. SEGURO INTEGRAL DE SALUD</v>
          </cell>
          <cell r="F668" t="str">
            <v>GNF</v>
          </cell>
          <cell r="G668" t="str">
            <v>GNF-PP</v>
          </cell>
        </row>
        <row r="669">
          <cell r="C669">
            <v>666</v>
          </cell>
          <cell r="D669" t="str">
            <v>135. SEGURO INTEGRAL DE SALUD</v>
          </cell>
          <cell r="E669" t="str">
            <v>001. SEGURO INTEGRAL DE SALUD</v>
          </cell>
          <cell r="F669" t="str">
            <v>GNF</v>
          </cell>
          <cell r="G669" t="str">
            <v>GNF-PP</v>
          </cell>
        </row>
        <row r="670">
          <cell r="C670">
            <v>667</v>
          </cell>
          <cell r="D670" t="str">
            <v>135. SEGURO INTEGRAL DE SALUD</v>
          </cell>
          <cell r="E670" t="str">
            <v>001. SEGURO INTEGRAL DE SALUD</v>
          </cell>
          <cell r="F670" t="str">
            <v>GNF</v>
          </cell>
          <cell r="G670" t="str">
            <v>GNF-PP</v>
          </cell>
        </row>
        <row r="671">
          <cell r="C671">
            <v>668</v>
          </cell>
          <cell r="D671" t="str">
            <v>135. SEGURO INTEGRAL DE SALUD</v>
          </cell>
          <cell r="E671" t="str">
            <v>001. SEGURO INTEGRAL DE SALUD</v>
          </cell>
          <cell r="F671" t="str">
            <v>GNF</v>
          </cell>
          <cell r="G671" t="str">
            <v>GNF-PP</v>
          </cell>
        </row>
        <row r="672">
          <cell r="C672">
            <v>669</v>
          </cell>
          <cell r="D672" t="str">
            <v>135. SEGURO INTEGRAL DE SALUD</v>
          </cell>
          <cell r="E672" t="str">
            <v>001. SEGURO INTEGRAL DE SALUD</v>
          </cell>
          <cell r="F672" t="str">
            <v>GNF</v>
          </cell>
          <cell r="G672" t="str">
            <v>GNF-PP</v>
          </cell>
        </row>
        <row r="673">
          <cell r="C673">
            <v>670</v>
          </cell>
          <cell r="D673" t="str">
            <v>135. SEGURO INTEGRAL DE SALUD</v>
          </cell>
          <cell r="E673" t="str">
            <v>001. SEGURO INTEGRAL DE SALUD</v>
          </cell>
          <cell r="F673" t="str">
            <v>GNF</v>
          </cell>
          <cell r="G673" t="str">
            <v>GNF-PP</v>
          </cell>
        </row>
        <row r="674">
          <cell r="C674">
            <v>671</v>
          </cell>
          <cell r="D674" t="str">
            <v>135. SEGURO INTEGRAL DE SALUD</v>
          </cell>
          <cell r="E674" t="str">
            <v>001. SEGURO INTEGRAL DE SALUD</v>
          </cell>
          <cell r="F674" t="str">
            <v>GNF</v>
          </cell>
          <cell r="G674" t="str">
            <v>GNF-PP</v>
          </cell>
        </row>
        <row r="675">
          <cell r="C675">
            <v>672</v>
          </cell>
          <cell r="D675" t="str">
            <v>135. SEGURO INTEGRAL DE SALUD</v>
          </cell>
          <cell r="E675" t="str">
            <v>001. SEGURO INTEGRAL DE SALUD</v>
          </cell>
          <cell r="F675" t="str">
            <v>GNF</v>
          </cell>
          <cell r="G675" t="str">
            <v>GNF-PP</v>
          </cell>
        </row>
        <row r="676">
          <cell r="C676">
            <v>673</v>
          </cell>
          <cell r="D676" t="str">
            <v>135. SEGURO INTEGRAL DE SALUD</v>
          </cell>
          <cell r="E676" t="str">
            <v>001. SEGURO INTEGRAL DE SALUD</v>
          </cell>
          <cell r="F676" t="str">
            <v>GNF</v>
          </cell>
          <cell r="G676" t="str">
            <v>GNF-PP</v>
          </cell>
        </row>
        <row r="677">
          <cell r="C677">
            <v>674</v>
          </cell>
          <cell r="D677" t="str">
            <v>135. SEGURO INTEGRAL DE SALUD</v>
          </cell>
          <cell r="E677" t="str">
            <v>001. SEGURO INTEGRAL DE SALUD</v>
          </cell>
          <cell r="F677" t="str">
            <v>GNF</v>
          </cell>
          <cell r="G677" t="str">
            <v>GNF-PP</v>
          </cell>
        </row>
        <row r="678">
          <cell r="C678">
            <v>675</v>
          </cell>
          <cell r="D678" t="str">
            <v>135. SEGURO INTEGRAL DE SALUD</v>
          </cell>
          <cell r="E678" t="str">
            <v>001. SEGURO INTEGRAL DE SALUD</v>
          </cell>
          <cell r="F678" t="str">
            <v>GNF</v>
          </cell>
          <cell r="G678" t="str">
            <v>GNF-PP</v>
          </cell>
        </row>
        <row r="679">
          <cell r="C679">
            <v>676</v>
          </cell>
          <cell r="D679" t="str">
            <v>135. SEGURO INTEGRAL DE SALUD</v>
          </cell>
          <cell r="E679" t="str">
            <v>001. SEGURO INTEGRAL DE SALUD</v>
          </cell>
          <cell r="F679" t="str">
            <v>GNF</v>
          </cell>
          <cell r="G679" t="str">
            <v>GNF-PP</v>
          </cell>
        </row>
        <row r="680">
          <cell r="C680">
            <v>677</v>
          </cell>
          <cell r="D680" t="str">
            <v>135. SEGURO INTEGRAL DE SALUD</v>
          </cell>
          <cell r="E680" t="str">
            <v>001. SEGURO INTEGRAL DE SALUD</v>
          </cell>
          <cell r="F680" t="str">
            <v>GNF</v>
          </cell>
          <cell r="G680" t="str">
            <v>GNF-PP</v>
          </cell>
        </row>
        <row r="681">
          <cell r="C681">
            <v>678</v>
          </cell>
          <cell r="D681" t="str">
            <v>135. SEGURO INTEGRAL DE SALUD</v>
          </cell>
          <cell r="E681" t="str">
            <v>001. SEGURO INTEGRAL DE SALUD</v>
          </cell>
          <cell r="F681" t="str">
            <v>GNF</v>
          </cell>
          <cell r="G681" t="str">
            <v>GNF-PP</v>
          </cell>
        </row>
        <row r="682">
          <cell r="C682">
            <v>679</v>
          </cell>
          <cell r="D682" t="str">
            <v>135. SEGURO INTEGRAL DE SALUD</v>
          </cell>
          <cell r="E682" t="str">
            <v>001. SEGURO INTEGRAL DE SALUD</v>
          </cell>
          <cell r="F682" t="str">
            <v>GNF</v>
          </cell>
          <cell r="G682" t="str">
            <v>GNF-PP</v>
          </cell>
        </row>
        <row r="683">
          <cell r="C683">
            <v>680</v>
          </cell>
          <cell r="D683" t="str">
            <v>135. SEGURO INTEGRAL DE SALUD</v>
          </cell>
          <cell r="E683" t="str">
            <v>001. SEGURO INTEGRAL DE SALUD</v>
          </cell>
          <cell r="F683" t="str">
            <v>GNF</v>
          </cell>
          <cell r="G683" t="str">
            <v>GNF-PP</v>
          </cell>
        </row>
        <row r="684">
          <cell r="C684">
            <v>681</v>
          </cell>
          <cell r="D684" t="str">
            <v>135. SEGURO INTEGRAL DE SALUD</v>
          </cell>
          <cell r="E684" t="str">
            <v>001. SEGURO INTEGRAL DE SALUD</v>
          </cell>
          <cell r="F684" t="str">
            <v>GNF</v>
          </cell>
          <cell r="G684" t="str">
            <v>GNF-PP</v>
          </cell>
        </row>
        <row r="685">
          <cell r="C685">
            <v>682</v>
          </cell>
          <cell r="D685" t="str">
            <v>135. SEGURO INTEGRAL DE SALUD</v>
          </cell>
          <cell r="E685" t="str">
            <v>001. SEGURO INTEGRAL DE SALUD</v>
          </cell>
          <cell r="F685" t="str">
            <v>GNF</v>
          </cell>
          <cell r="G685" t="str">
            <v>GNF-PP</v>
          </cell>
        </row>
        <row r="686">
          <cell r="C686">
            <v>683</v>
          </cell>
          <cell r="D686" t="str">
            <v>135. SEGURO INTEGRAL DE SALUD</v>
          </cell>
          <cell r="E686" t="str">
            <v>001. SEGURO INTEGRAL DE SALUD</v>
          </cell>
          <cell r="F686" t="str">
            <v>GNF</v>
          </cell>
          <cell r="G686" t="str">
            <v>GNF-PP</v>
          </cell>
        </row>
        <row r="687">
          <cell r="C687">
            <v>684</v>
          </cell>
          <cell r="D687" t="str">
            <v>135. SEGURO INTEGRAL DE SALUD</v>
          </cell>
          <cell r="E687" t="str">
            <v>001. SEGURO INTEGRAL DE SALUD</v>
          </cell>
          <cell r="F687" t="str">
            <v>GNF</v>
          </cell>
          <cell r="G687" t="str">
            <v>GNF-PP</v>
          </cell>
        </row>
        <row r="688">
          <cell r="C688">
            <v>685</v>
          </cell>
          <cell r="D688" t="str">
            <v>135. SEGURO INTEGRAL DE SALUD</v>
          </cell>
          <cell r="E688" t="str">
            <v>001. SEGURO INTEGRAL DE SALUD</v>
          </cell>
          <cell r="F688" t="str">
            <v>GNF</v>
          </cell>
          <cell r="G688" t="str">
            <v>GNF-PP</v>
          </cell>
        </row>
        <row r="689">
          <cell r="C689">
            <v>686</v>
          </cell>
          <cell r="D689" t="str">
            <v>135. SEGURO INTEGRAL DE SALUD</v>
          </cell>
          <cell r="E689" t="str">
            <v>001. SEGURO INTEGRAL DE SALUD</v>
          </cell>
          <cell r="F689" t="str">
            <v>GNF</v>
          </cell>
          <cell r="G689" t="str">
            <v>GNF-PP</v>
          </cell>
        </row>
        <row r="690">
          <cell r="C690">
            <v>687</v>
          </cell>
          <cell r="D690" t="str">
            <v>135. SEGURO INTEGRAL DE SALUD</v>
          </cell>
          <cell r="E690" t="str">
            <v>001. SEGURO INTEGRAL DE SALUD</v>
          </cell>
          <cell r="F690" t="str">
            <v>GNF</v>
          </cell>
          <cell r="G690" t="str">
            <v>GNF-PP</v>
          </cell>
        </row>
        <row r="691">
          <cell r="C691">
            <v>688</v>
          </cell>
          <cell r="D691" t="str">
            <v>135. SEGURO INTEGRAL DE SALUD</v>
          </cell>
          <cell r="E691" t="str">
            <v>001. SEGURO INTEGRAL DE SALUD</v>
          </cell>
          <cell r="F691" t="str">
            <v>GNF</v>
          </cell>
          <cell r="G691" t="str">
            <v>GNF-PP</v>
          </cell>
        </row>
        <row r="692">
          <cell r="C692">
            <v>689</v>
          </cell>
          <cell r="D692" t="str">
            <v>135. SEGURO INTEGRAL DE SALUD</v>
          </cell>
          <cell r="E692" t="str">
            <v>001. SEGURO INTEGRAL DE SALUD</v>
          </cell>
          <cell r="F692" t="str">
            <v>GNF</v>
          </cell>
          <cell r="G692" t="str">
            <v>GNF-PP</v>
          </cell>
        </row>
        <row r="693">
          <cell r="C693">
            <v>690</v>
          </cell>
          <cell r="D693" t="str">
            <v>135. SEGURO INTEGRAL DE SALUD</v>
          </cell>
          <cell r="E693" t="str">
            <v>001. SEGURO INTEGRAL DE SALUD</v>
          </cell>
          <cell r="F693" t="str">
            <v>GNF</v>
          </cell>
          <cell r="G693" t="str">
            <v>GNF-PP</v>
          </cell>
        </row>
        <row r="694">
          <cell r="C694">
            <v>691</v>
          </cell>
          <cell r="D694" t="str">
            <v>135. SEGURO INTEGRAL DE SALUD</v>
          </cell>
          <cell r="E694" t="str">
            <v>001. SEGURO INTEGRAL DE SALUD</v>
          </cell>
          <cell r="F694" t="str">
            <v>GNF</v>
          </cell>
          <cell r="G694" t="str">
            <v>GNF-PP</v>
          </cell>
        </row>
        <row r="695">
          <cell r="C695">
            <v>692</v>
          </cell>
          <cell r="D695" t="str">
            <v>135. SEGURO INTEGRAL DE SALUD</v>
          </cell>
          <cell r="E695" t="str">
            <v>001. SEGURO INTEGRAL DE SALUD</v>
          </cell>
          <cell r="F695" t="str">
            <v>GNF</v>
          </cell>
          <cell r="G695" t="str">
            <v>GNF-PP</v>
          </cell>
        </row>
        <row r="696">
          <cell r="C696">
            <v>693</v>
          </cell>
          <cell r="D696" t="str">
            <v>135. SEGURO INTEGRAL DE SALUD</v>
          </cell>
          <cell r="E696" t="str">
            <v>001. SEGURO INTEGRAL DE SALUD</v>
          </cell>
          <cell r="F696" t="str">
            <v>GNF</v>
          </cell>
          <cell r="G696" t="str">
            <v>GNF-PP</v>
          </cell>
        </row>
        <row r="697">
          <cell r="C697">
            <v>694</v>
          </cell>
          <cell r="D697" t="str">
            <v>135. SEGURO INTEGRAL DE SALUD</v>
          </cell>
          <cell r="E697" t="str">
            <v>001. SEGURO INTEGRAL DE SALUD</v>
          </cell>
          <cell r="F697" t="str">
            <v>GNF</v>
          </cell>
          <cell r="G697" t="str">
            <v>GNF-PP</v>
          </cell>
        </row>
        <row r="698">
          <cell r="C698">
            <v>695</v>
          </cell>
          <cell r="D698" t="str">
            <v>135. SEGURO INTEGRAL DE SALUD</v>
          </cell>
          <cell r="E698" t="str">
            <v>001. SEGURO INTEGRAL DE SALUD</v>
          </cell>
          <cell r="F698" t="str">
            <v>GNF</v>
          </cell>
          <cell r="G698" t="str">
            <v>GNF-PP</v>
          </cell>
        </row>
        <row r="699">
          <cell r="C699">
            <v>696</v>
          </cell>
          <cell r="D699" t="str">
            <v>135. SEGURO INTEGRAL DE SALUD</v>
          </cell>
          <cell r="E699" t="str">
            <v>001. SEGURO INTEGRAL DE SALUD</v>
          </cell>
          <cell r="F699" t="str">
            <v>GNF</v>
          </cell>
          <cell r="G699" t="str">
            <v>GNF-PP</v>
          </cell>
        </row>
        <row r="700">
          <cell r="C700">
            <v>697</v>
          </cell>
          <cell r="D700" t="str">
            <v>135. SEGURO INTEGRAL DE SALUD</v>
          </cell>
          <cell r="E700" t="str">
            <v>001. SEGURO INTEGRAL DE SALUD</v>
          </cell>
          <cell r="F700" t="str">
            <v>GNF</v>
          </cell>
          <cell r="G700" t="str">
            <v>GNF-PP</v>
          </cell>
        </row>
        <row r="701">
          <cell r="C701">
            <v>698</v>
          </cell>
          <cell r="D701" t="str">
            <v>135. SEGURO INTEGRAL DE SALUD</v>
          </cell>
          <cell r="E701" t="str">
            <v>001. SEGURO INTEGRAL DE SALUD</v>
          </cell>
          <cell r="F701" t="str">
            <v>GNF</v>
          </cell>
          <cell r="G701" t="str">
            <v>GNF-PP</v>
          </cell>
        </row>
        <row r="702">
          <cell r="C702">
            <v>699</v>
          </cell>
          <cell r="D702" t="str">
            <v>135. SEGURO INTEGRAL DE SALUD</v>
          </cell>
          <cell r="E702" t="str">
            <v>001. SEGURO INTEGRAL DE SALUD</v>
          </cell>
          <cell r="F702" t="str">
            <v>GNF</v>
          </cell>
          <cell r="G702" t="str">
            <v>GNF-PP</v>
          </cell>
        </row>
        <row r="703">
          <cell r="C703">
            <v>700</v>
          </cell>
          <cell r="D703" t="str">
            <v>135. SEGURO INTEGRAL DE SALUD</v>
          </cell>
          <cell r="E703" t="str">
            <v>001. SEGURO INTEGRAL DE SALUD</v>
          </cell>
          <cell r="F703" t="str">
            <v>GNF</v>
          </cell>
          <cell r="G703" t="str">
            <v>GNF-PP</v>
          </cell>
        </row>
        <row r="704">
          <cell r="C704">
            <v>701</v>
          </cell>
          <cell r="D704" t="str">
            <v>135. SEGURO INTEGRAL DE SALUD</v>
          </cell>
          <cell r="E704" t="str">
            <v>001. SEGURO INTEGRAL DE SALUD</v>
          </cell>
          <cell r="F704" t="str">
            <v>GNF</v>
          </cell>
          <cell r="G704" t="str">
            <v>GNF-PP</v>
          </cell>
        </row>
        <row r="705">
          <cell r="C705">
            <v>702</v>
          </cell>
          <cell r="D705" t="str">
            <v>135. SEGURO INTEGRAL DE SALUD</v>
          </cell>
          <cell r="E705" t="str">
            <v>001. SEGURO INTEGRAL DE SALUD</v>
          </cell>
          <cell r="F705" t="str">
            <v>GNF</v>
          </cell>
          <cell r="G705" t="str">
            <v>GNF-PP</v>
          </cell>
        </row>
        <row r="706">
          <cell r="C706">
            <v>703</v>
          </cell>
          <cell r="D706" t="str">
            <v>135. SEGURO INTEGRAL DE SALUD</v>
          </cell>
          <cell r="E706" t="str">
            <v>001. SEGURO INTEGRAL DE SALUD</v>
          </cell>
          <cell r="F706" t="str">
            <v>GNF</v>
          </cell>
          <cell r="G706" t="str">
            <v>GNF-PP</v>
          </cell>
        </row>
        <row r="707">
          <cell r="C707">
            <v>704</v>
          </cell>
          <cell r="D707" t="str">
            <v>135. SEGURO INTEGRAL DE SALUD</v>
          </cell>
          <cell r="E707" t="str">
            <v>001. SEGURO INTEGRAL DE SALUD</v>
          </cell>
          <cell r="F707" t="str">
            <v>GNF</v>
          </cell>
          <cell r="G707" t="str">
            <v>GNF-PP</v>
          </cell>
        </row>
        <row r="708">
          <cell r="C708">
            <v>705</v>
          </cell>
          <cell r="D708" t="str">
            <v>135. SEGURO INTEGRAL DE SALUD</v>
          </cell>
          <cell r="E708" t="str">
            <v>001. SEGURO INTEGRAL DE SALUD</v>
          </cell>
          <cell r="F708" t="str">
            <v>GNF</v>
          </cell>
          <cell r="G708" t="str">
            <v>GNF-PP</v>
          </cell>
        </row>
        <row r="709">
          <cell r="C709">
            <v>706</v>
          </cell>
          <cell r="D709" t="str">
            <v>135. SEGURO INTEGRAL DE SALUD</v>
          </cell>
          <cell r="E709" t="str">
            <v>001. SEGURO INTEGRAL DE SALUD</v>
          </cell>
          <cell r="F709" t="str">
            <v>GNF</v>
          </cell>
          <cell r="G709" t="str">
            <v>GNF-PP</v>
          </cell>
        </row>
        <row r="710">
          <cell r="C710">
            <v>707</v>
          </cell>
          <cell r="D710" t="str">
            <v>135. SEGURO INTEGRAL DE SALUD</v>
          </cell>
          <cell r="E710" t="str">
            <v>001. SEGURO INTEGRAL DE SALUD</v>
          </cell>
          <cell r="F710" t="str">
            <v>GNF</v>
          </cell>
          <cell r="G710" t="str">
            <v>GNF-PP</v>
          </cell>
        </row>
        <row r="711">
          <cell r="C711">
            <v>708</v>
          </cell>
          <cell r="D711" t="str">
            <v>135. SEGURO INTEGRAL DE SALUD</v>
          </cell>
          <cell r="E711" t="str">
            <v>001. SEGURO INTEGRAL DE SALUD</v>
          </cell>
          <cell r="F711" t="str">
            <v>GNF</v>
          </cell>
          <cell r="G711" t="str">
            <v>GNF-PP</v>
          </cell>
        </row>
        <row r="712">
          <cell r="C712">
            <v>709</v>
          </cell>
          <cell r="D712" t="str">
            <v>135. SEGURO INTEGRAL DE SALUD</v>
          </cell>
          <cell r="E712" t="str">
            <v>001. SEGURO INTEGRAL DE SALUD</v>
          </cell>
          <cell r="F712" t="str">
            <v>GNF</v>
          </cell>
          <cell r="G712" t="str">
            <v>GNF-PP</v>
          </cell>
        </row>
        <row r="713">
          <cell r="C713">
            <v>710</v>
          </cell>
          <cell r="D713" t="str">
            <v>135. SEGURO INTEGRAL DE SALUD</v>
          </cell>
          <cell r="E713" t="str">
            <v>001. SEGURO INTEGRAL DE SALUD</v>
          </cell>
          <cell r="F713" t="str">
            <v>GNF</v>
          </cell>
          <cell r="G713" t="str">
            <v>GNF-PP</v>
          </cell>
        </row>
        <row r="714">
          <cell r="C714">
            <v>711</v>
          </cell>
          <cell r="D714" t="str">
            <v>135. SEGURO INTEGRAL DE SALUD</v>
          </cell>
          <cell r="E714" t="str">
            <v>001. SEGURO INTEGRAL DE SALUD</v>
          </cell>
          <cell r="F714" t="str">
            <v>GNF</v>
          </cell>
          <cell r="G714" t="str">
            <v>GNF-PP</v>
          </cell>
        </row>
        <row r="715">
          <cell r="C715">
            <v>712</v>
          </cell>
          <cell r="D715" t="str">
            <v>135. SEGURO INTEGRAL DE SALUD</v>
          </cell>
          <cell r="E715" t="str">
            <v>001. SEGURO INTEGRAL DE SALUD</v>
          </cell>
          <cell r="F715" t="str">
            <v>GNF</v>
          </cell>
          <cell r="G715" t="str">
            <v>GNF-PP</v>
          </cell>
        </row>
        <row r="716">
          <cell r="C716">
            <v>713</v>
          </cell>
          <cell r="D716" t="str">
            <v>135. SEGURO INTEGRAL DE SALUD</v>
          </cell>
          <cell r="E716" t="str">
            <v>001. SEGURO INTEGRAL DE SALUD</v>
          </cell>
          <cell r="F716" t="str">
            <v>GNF</v>
          </cell>
          <cell r="G716" t="str">
            <v>GNF-PP</v>
          </cell>
        </row>
        <row r="717">
          <cell r="C717">
            <v>714</v>
          </cell>
          <cell r="D717" t="str">
            <v>135. SEGURO INTEGRAL DE SALUD</v>
          </cell>
          <cell r="E717" t="str">
            <v>001. SEGURO INTEGRAL DE SALUD</v>
          </cell>
          <cell r="F717" t="str">
            <v>GNF</v>
          </cell>
          <cell r="G717" t="str">
            <v>GNF-PP</v>
          </cell>
        </row>
        <row r="718">
          <cell r="C718">
            <v>715</v>
          </cell>
          <cell r="D718" t="str">
            <v>135. SEGURO INTEGRAL DE SALUD</v>
          </cell>
          <cell r="E718" t="str">
            <v>001. SEGURO INTEGRAL DE SALUD</v>
          </cell>
          <cell r="F718" t="str">
            <v>GNF</v>
          </cell>
          <cell r="G718" t="str">
            <v>GNF-PP</v>
          </cell>
        </row>
        <row r="719">
          <cell r="C719">
            <v>716</v>
          </cell>
          <cell r="D719" t="str">
            <v>135. SEGURO INTEGRAL DE SALUD</v>
          </cell>
          <cell r="E719" t="str">
            <v>001. SEGURO INTEGRAL DE SALUD</v>
          </cell>
          <cell r="F719" t="str">
            <v>GNF</v>
          </cell>
          <cell r="G719" t="str">
            <v>GNF-PP</v>
          </cell>
        </row>
        <row r="720">
          <cell r="C720">
            <v>717</v>
          </cell>
          <cell r="D720" t="str">
            <v>135. SEGURO INTEGRAL DE SALUD</v>
          </cell>
          <cell r="E720" t="str">
            <v>001. SEGURO INTEGRAL DE SALUD</v>
          </cell>
          <cell r="F720" t="str">
            <v>GNF</v>
          </cell>
          <cell r="G720" t="str">
            <v>GNF-PP</v>
          </cell>
        </row>
        <row r="721">
          <cell r="C721">
            <v>718</v>
          </cell>
          <cell r="D721" t="str">
            <v>135. SEGURO INTEGRAL DE SALUD</v>
          </cell>
          <cell r="E721" t="str">
            <v>001. SEGURO INTEGRAL DE SALUD</v>
          </cell>
          <cell r="F721" t="str">
            <v>GNF</v>
          </cell>
          <cell r="G721" t="str">
            <v>GNF-PP</v>
          </cell>
        </row>
        <row r="722">
          <cell r="C722">
            <v>719</v>
          </cell>
          <cell r="D722" t="str">
            <v>135. SEGURO INTEGRAL DE SALUD</v>
          </cell>
          <cell r="E722" t="str">
            <v>001. SEGURO INTEGRAL DE SALUD</v>
          </cell>
          <cell r="F722" t="str">
            <v>GNF</v>
          </cell>
          <cell r="G722" t="str">
            <v>GNF-PP</v>
          </cell>
        </row>
        <row r="723">
          <cell r="C723">
            <v>720</v>
          </cell>
          <cell r="D723" t="str">
            <v>135. SEGURO INTEGRAL DE SALUD</v>
          </cell>
          <cell r="E723" t="str">
            <v>001. SEGURO INTEGRAL DE SALUD</v>
          </cell>
          <cell r="F723" t="str">
            <v>GNF</v>
          </cell>
          <cell r="G723" t="str">
            <v>GNF-PP</v>
          </cell>
        </row>
        <row r="724">
          <cell r="C724">
            <v>721</v>
          </cell>
          <cell r="D724" t="str">
            <v>135. SEGURO INTEGRAL DE SALUD</v>
          </cell>
          <cell r="E724" t="str">
            <v>001. SEGURO INTEGRAL DE SALUD</v>
          </cell>
          <cell r="F724" t="str">
            <v>GNF</v>
          </cell>
          <cell r="G724" t="str">
            <v>GNF-PP</v>
          </cell>
        </row>
        <row r="725">
          <cell r="C725">
            <v>722</v>
          </cell>
          <cell r="D725" t="str">
            <v>135. SEGURO INTEGRAL DE SALUD</v>
          </cell>
          <cell r="E725" t="str">
            <v>001. SEGURO INTEGRAL DE SALUD</v>
          </cell>
          <cell r="F725" t="str">
            <v>GNF</v>
          </cell>
          <cell r="G725" t="str">
            <v>GNF-PP</v>
          </cell>
        </row>
        <row r="726">
          <cell r="C726">
            <v>723</v>
          </cell>
          <cell r="D726" t="str">
            <v>135. SEGURO INTEGRAL DE SALUD</v>
          </cell>
          <cell r="E726" t="str">
            <v>001. SEGURO INTEGRAL DE SALUD</v>
          </cell>
          <cell r="F726" t="str">
            <v>GNF</v>
          </cell>
          <cell r="G726" t="str">
            <v>GNF-PP</v>
          </cell>
        </row>
        <row r="727">
          <cell r="C727">
            <v>724</v>
          </cell>
          <cell r="D727" t="str">
            <v>135. SEGURO INTEGRAL DE SALUD</v>
          </cell>
          <cell r="E727" t="str">
            <v>001. SEGURO INTEGRAL DE SALUD</v>
          </cell>
          <cell r="F727" t="str">
            <v>GNF</v>
          </cell>
          <cell r="G727" t="str">
            <v>GNF-PP</v>
          </cell>
        </row>
        <row r="728">
          <cell r="C728">
            <v>725</v>
          </cell>
          <cell r="D728" t="str">
            <v>135. SEGURO INTEGRAL DE SALUD</v>
          </cell>
          <cell r="E728" t="str">
            <v>001. SEGURO INTEGRAL DE SALUD</v>
          </cell>
          <cell r="F728" t="str">
            <v>GNF</v>
          </cell>
          <cell r="G728" t="str">
            <v>GNF-PP</v>
          </cell>
        </row>
        <row r="729">
          <cell r="C729">
            <v>726</v>
          </cell>
          <cell r="D729" t="str">
            <v>135. SEGURO INTEGRAL DE SALUD</v>
          </cell>
          <cell r="E729" t="str">
            <v>001. SEGURO INTEGRAL DE SALUD</v>
          </cell>
          <cell r="F729" t="str">
            <v>GNF</v>
          </cell>
          <cell r="G729" t="str">
            <v>GNF-PP</v>
          </cell>
        </row>
        <row r="730">
          <cell r="C730">
            <v>727</v>
          </cell>
          <cell r="D730" t="str">
            <v>135. SEGURO INTEGRAL DE SALUD</v>
          </cell>
          <cell r="E730" t="str">
            <v>001. SEGURO INTEGRAL DE SALUD</v>
          </cell>
          <cell r="F730" t="str">
            <v>GNF</v>
          </cell>
          <cell r="G730" t="str">
            <v>GNF-PP</v>
          </cell>
        </row>
        <row r="731">
          <cell r="C731">
            <v>728</v>
          </cell>
          <cell r="D731" t="str">
            <v>135. SEGURO INTEGRAL DE SALUD</v>
          </cell>
          <cell r="E731" t="str">
            <v>001. SEGURO INTEGRAL DE SALUD</v>
          </cell>
          <cell r="F731" t="str">
            <v>GNF</v>
          </cell>
          <cell r="G731" t="str">
            <v>GNF-PP</v>
          </cell>
        </row>
        <row r="732">
          <cell r="C732">
            <v>729</v>
          </cell>
          <cell r="D732" t="str">
            <v>135. SEGURO INTEGRAL DE SALUD</v>
          </cell>
          <cell r="E732" t="str">
            <v>001. SEGURO INTEGRAL DE SALUD</v>
          </cell>
          <cell r="F732" t="str">
            <v>GNF</v>
          </cell>
          <cell r="G732" t="str">
            <v>GNF-PP</v>
          </cell>
        </row>
        <row r="733">
          <cell r="C733">
            <v>730</v>
          </cell>
          <cell r="D733" t="str">
            <v>135. SEGURO INTEGRAL DE SALUD</v>
          </cell>
          <cell r="E733" t="str">
            <v>001. SEGURO INTEGRAL DE SALUD</v>
          </cell>
          <cell r="F733" t="str">
            <v>GNF</v>
          </cell>
          <cell r="G733" t="str">
            <v>GNF-PP</v>
          </cell>
        </row>
        <row r="734">
          <cell r="C734">
            <v>731</v>
          </cell>
          <cell r="D734" t="str">
            <v>135. SEGURO INTEGRAL DE SALUD</v>
          </cell>
          <cell r="E734" t="str">
            <v>001. SEGURO INTEGRAL DE SALUD</v>
          </cell>
          <cell r="F734" t="str">
            <v>GNF</v>
          </cell>
          <cell r="G734" t="str">
            <v>GNF-PP</v>
          </cell>
        </row>
        <row r="735">
          <cell r="C735">
            <v>732</v>
          </cell>
          <cell r="D735" t="str">
            <v>135. SEGURO INTEGRAL DE SALUD</v>
          </cell>
          <cell r="E735" t="str">
            <v>001. SEGURO INTEGRAL DE SALUD</v>
          </cell>
          <cell r="F735" t="str">
            <v>GNF</v>
          </cell>
          <cell r="G735" t="str">
            <v>GNF-PP</v>
          </cell>
        </row>
        <row r="736">
          <cell r="C736">
            <v>733</v>
          </cell>
          <cell r="D736" t="str">
            <v>135. SEGURO INTEGRAL DE SALUD</v>
          </cell>
          <cell r="E736" t="str">
            <v>001. SEGURO INTEGRAL DE SALUD</v>
          </cell>
          <cell r="F736" t="str">
            <v>GNF</v>
          </cell>
          <cell r="G736" t="str">
            <v>GNF-PP</v>
          </cell>
        </row>
        <row r="737">
          <cell r="C737">
            <v>734</v>
          </cell>
          <cell r="D737" t="str">
            <v>135. SEGURO INTEGRAL DE SALUD</v>
          </cell>
          <cell r="E737" t="str">
            <v>001. SEGURO INTEGRAL DE SALUD</v>
          </cell>
          <cell r="F737" t="str">
            <v>GNF</v>
          </cell>
          <cell r="G737" t="str">
            <v>GNF-PP</v>
          </cell>
        </row>
        <row r="738">
          <cell r="C738">
            <v>735</v>
          </cell>
          <cell r="D738" t="str">
            <v>135. SEGURO INTEGRAL DE SALUD</v>
          </cell>
          <cell r="E738" t="str">
            <v>001. SEGURO INTEGRAL DE SALUD</v>
          </cell>
          <cell r="F738" t="str">
            <v>GNF</v>
          </cell>
          <cell r="G738" t="str">
            <v>GNF-PP</v>
          </cell>
        </row>
        <row r="739">
          <cell r="C739">
            <v>736</v>
          </cell>
          <cell r="D739" t="str">
            <v>135. SEGURO INTEGRAL DE SALUD</v>
          </cell>
          <cell r="E739" t="str">
            <v>001. SEGURO INTEGRAL DE SALUD</v>
          </cell>
          <cell r="F739" t="str">
            <v>GNF</v>
          </cell>
          <cell r="G739" t="str">
            <v>GNF-PP</v>
          </cell>
        </row>
        <row r="740">
          <cell r="C740">
            <v>737</v>
          </cell>
          <cell r="D740" t="str">
            <v>135. SEGURO INTEGRAL DE SALUD</v>
          </cell>
          <cell r="E740" t="str">
            <v>001. SEGURO INTEGRAL DE SALUD</v>
          </cell>
          <cell r="F740" t="str">
            <v>GNF</v>
          </cell>
          <cell r="G740" t="str">
            <v>GNF-PP</v>
          </cell>
        </row>
        <row r="741">
          <cell r="C741">
            <v>738</v>
          </cell>
          <cell r="D741" t="str">
            <v>135. SEGURO INTEGRAL DE SALUD</v>
          </cell>
          <cell r="E741" t="str">
            <v>001. SEGURO INTEGRAL DE SALUD</v>
          </cell>
          <cell r="F741" t="str">
            <v>GNF</v>
          </cell>
          <cell r="G741" t="str">
            <v>GNF-PP</v>
          </cell>
        </row>
        <row r="742">
          <cell r="C742">
            <v>739</v>
          </cell>
          <cell r="D742" t="str">
            <v>135. SEGURO INTEGRAL DE SALUD</v>
          </cell>
          <cell r="E742" t="str">
            <v>001. SEGURO INTEGRAL DE SALUD</v>
          </cell>
          <cell r="F742" t="str">
            <v>GNF</v>
          </cell>
          <cell r="G742" t="str">
            <v>GNF-PP</v>
          </cell>
        </row>
        <row r="743">
          <cell r="C743">
            <v>740</v>
          </cell>
          <cell r="D743" t="str">
            <v>135. SEGURO INTEGRAL DE SALUD</v>
          </cell>
          <cell r="E743" t="str">
            <v>001. SEGURO INTEGRAL DE SALUD</v>
          </cell>
          <cell r="F743" t="str">
            <v>GNF</v>
          </cell>
          <cell r="G743" t="str">
            <v>GNF-PP</v>
          </cell>
        </row>
        <row r="744">
          <cell r="C744">
            <v>741</v>
          </cell>
          <cell r="D744" t="str">
            <v>135. SEGURO INTEGRAL DE SALUD</v>
          </cell>
          <cell r="E744" t="str">
            <v>001. SEGURO INTEGRAL DE SALUD</v>
          </cell>
          <cell r="F744" t="str">
            <v>GNF</v>
          </cell>
          <cell r="G744" t="str">
            <v>GNF-PP</v>
          </cell>
        </row>
        <row r="745">
          <cell r="C745">
            <v>742</v>
          </cell>
          <cell r="D745" t="str">
            <v>135. SEGURO INTEGRAL DE SALUD</v>
          </cell>
          <cell r="E745" t="str">
            <v>001. SEGURO INTEGRAL DE SALUD</v>
          </cell>
          <cell r="F745" t="str">
            <v>GNF</v>
          </cell>
          <cell r="G745" t="str">
            <v>GNF-PP</v>
          </cell>
        </row>
        <row r="746">
          <cell r="C746">
            <v>743</v>
          </cell>
          <cell r="D746" t="str">
            <v>135. SEGURO INTEGRAL DE SALUD</v>
          </cell>
          <cell r="E746" t="str">
            <v>001. SEGURO INTEGRAL DE SALUD</v>
          </cell>
          <cell r="F746" t="str">
            <v>GNF</v>
          </cell>
          <cell r="G746" t="str">
            <v>GNF-PP</v>
          </cell>
        </row>
        <row r="747">
          <cell r="C747">
            <v>744</v>
          </cell>
          <cell r="D747" t="str">
            <v>135. SEGURO INTEGRAL DE SALUD</v>
          </cell>
          <cell r="E747" t="str">
            <v>001. SEGURO INTEGRAL DE SALUD</v>
          </cell>
          <cell r="F747" t="str">
            <v>GNF</v>
          </cell>
          <cell r="G747" t="str">
            <v>GNF-PP</v>
          </cell>
        </row>
        <row r="748">
          <cell r="C748">
            <v>745</v>
          </cell>
          <cell r="D748" t="str">
            <v>135. SEGURO INTEGRAL DE SALUD</v>
          </cell>
          <cell r="E748" t="str">
            <v>001. SEGURO INTEGRAL DE SALUD</v>
          </cell>
          <cell r="F748" t="str">
            <v>GNF</v>
          </cell>
          <cell r="G748" t="str">
            <v>GNF-PP</v>
          </cell>
        </row>
        <row r="749">
          <cell r="C749">
            <v>746</v>
          </cell>
          <cell r="D749" t="str">
            <v>135. SEGURO INTEGRAL DE SALUD</v>
          </cell>
          <cell r="E749" t="str">
            <v>001. SEGURO INTEGRAL DE SALUD</v>
          </cell>
          <cell r="F749" t="str">
            <v>GNF</v>
          </cell>
          <cell r="G749" t="str">
            <v>GNF-PP</v>
          </cell>
        </row>
        <row r="750">
          <cell r="C750">
            <v>747</v>
          </cell>
          <cell r="D750" t="str">
            <v>135. SEGURO INTEGRAL DE SALUD</v>
          </cell>
          <cell r="E750" t="str">
            <v>001. SEGURO INTEGRAL DE SALUD</v>
          </cell>
          <cell r="F750" t="str">
            <v>GNF</v>
          </cell>
          <cell r="G750" t="str">
            <v>GNF-PP</v>
          </cell>
        </row>
        <row r="751">
          <cell r="C751">
            <v>748</v>
          </cell>
          <cell r="D751" t="str">
            <v>135. SEGURO INTEGRAL DE SALUD</v>
          </cell>
          <cell r="E751" t="str">
            <v>001. SEGURO INTEGRAL DE SALUD</v>
          </cell>
          <cell r="F751" t="str">
            <v>GNF</v>
          </cell>
          <cell r="G751" t="str">
            <v>GNF-PP</v>
          </cell>
        </row>
        <row r="752">
          <cell r="C752">
            <v>749</v>
          </cell>
          <cell r="D752" t="str">
            <v>135. SEGURO INTEGRAL DE SALUD</v>
          </cell>
          <cell r="E752" t="str">
            <v>001. SEGURO INTEGRAL DE SALUD</v>
          </cell>
          <cell r="F752" t="str">
            <v>GNF</v>
          </cell>
          <cell r="G752" t="str">
            <v>GNF-PP</v>
          </cell>
        </row>
        <row r="753">
          <cell r="C753">
            <v>750</v>
          </cell>
          <cell r="D753" t="str">
            <v>135. SEGURO INTEGRAL DE SALUD</v>
          </cell>
          <cell r="E753" t="str">
            <v>001. SEGURO INTEGRAL DE SALUD</v>
          </cell>
          <cell r="F753" t="str">
            <v>GNF</v>
          </cell>
          <cell r="G753" t="str">
            <v>GNF-PP</v>
          </cell>
        </row>
        <row r="754">
          <cell r="C754">
            <v>751</v>
          </cell>
          <cell r="D754" t="str">
            <v>135. SEGURO INTEGRAL DE SALUD</v>
          </cell>
          <cell r="E754" t="str">
            <v>001. SEGURO INTEGRAL DE SALUD</v>
          </cell>
          <cell r="F754" t="str">
            <v>GNF</v>
          </cell>
          <cell r="G754" t="str">
            <v>GNF-PP</v>
          </cell>
        </row>
        <row r="755">
          <cell r="C755">
            <v>752</v>
          </cell>
          <cell r="D755" t="str">
            <v>135. SEGURO INTEGRAL DE SALUD</v>
          </cell>
          <cell r="E755" t="str">
            <v>001. SEGURO INTEGRAL DE SALUD</v>
          </cell>
          <cell r="F755" t="str">
            <v>GNF</v>
          </cell>
          <cell r="G755" t="str">
            <v>GNF-PP</v>
          </cell>
        </row>
        <row r="756">
          <cell r="C756">
            <v>753</v>
          </cell>
          <cell r="D756" t="str">
            <v>135. SEGURO INTEGRAL DE SALUD</v>
          </cell>
          <cell r="E756" t="str">
            <v>001. SEGURO INTEGRAL DE SALUD</v>
          </cell>
          <cell r="F756" t="str">
            <v>GNF</v>
          </cell>
          <cell r="G756" t="str">
            <v>GNF-PP</v>
          </cell>
        </row>
        <row r="757">
          <cell r="C757">
            <v>754</v>
          </cell>
          <cell r="D757" t="str">
            <v>135. SEGURO INTEGRAL DE SALUD</v>
          </cell>
          <cell r="E757" t="str">
            <v>001. SEGURO INTEGRAL DE SALUD</v>
          </cell>
          <cell r="F757" t="str">
            <v>GNF</v>
          </cell>
          <cell r="G757" t="str">
            <v>GNF-PP</v>
          </cell>
        </row>
        <row r="758">
          <cell r="C758">
            <v>755</v>
          </cell>
          <cell r="D758" t="str">
            <v>135. SEGURO INTEGRAL DE SALUD</v>
          </cell>
          <cell r="E758" t="str">
            <v>001. SEGURO INTEGRAL DE SALUD</v>
          </cell>
          <cell r="F758" t="str">
            <v>GNF</v>
          </cell>
          <cell r="G758" t="str">
            <v>GNF-PP</v>
          </cell>
        </row>
        <row r="759">
          <cell r="C759">
            <v>756</v>
          </cell>
          <cell r="D759" t="str">
            <v>135. SEGURO INTEGRAL DE SALUD</v>
          </cell>
          <cell r="E759" t="str">
            <v>001. SEGURO INTEGRAL DE SALUD</v>
          </cell>
          <cell r="F759" t="str">
            <v>GNF</v>
          </cell>
          <cell r="G759" t="str">
            <v>GNF-PP</v>
          </cell>
        </row>
        <row r="760">
          <cell r="C760">
            <v>757</v>
          </cell>
          <cell r="D760" t="str">
            <v>135. SEGURO INTEGRAL DE SALUD</v>
          </cell>
          <cell r="E760" t="str">
            <v>001. SEGURO INTEGRAL DE SALUD</v>
          </cell>
          <cell r="F760" t="str">
            <v>GNF</v>
          </cell>
          <cell r="G760" t="str">
            <v>GNF-PP</v>
          </cell>
        </row>
        <row r="761">
          <cell r="C761">
            <v>758</v>
          </cell>
          <cell r="D761" t="str">
            <v>135. SEGURO INTEGRAL DE SALUD</v>
          </cell>
          <cell r="E761" t="str">
            <v>001. SEGURO INTEGRAL DE SALUD</v>
          </cell>
          <cell r="F761" t="str">
            <v>GNF</v>
          </cell>
          <cell r="G761" t="str">
            <v>GNF-PP</v>
          </cell>
        </row>
        <row r="762">
          <cell r="C762">
            <v>759</v>
          </cell>
          <cell r="D762" t="str">
            <v>135. SEGURO INTEGRAL DE SALUD</v>
          </cell>
          <cell r="E762" t="str">
            <v>001. SEGURO INTEGRAL DE SALUD</v>
          </cell>
          <cell r="F762" t="str">
            <v>GNF</v>
          </cell>
          <cell r="G762" t="str">
            <v>GNF-PP</v>
          </cell>
        </row>
        <row r="763">
          <cell r="C763">
            <v>760</v>
          </cell>
          <cell r="D763" t="str">
            <v>135. SEGURO INTEGRAL DE SALUD</v>
          </cell>
          <cell r="E763" t="str">
            <v>001. SEGURO INTEGRAL DE SALUD</v>
          </cell>
          <cell r="F763" t="str">
            <v>GNF</v>
          </cell>
          <cell r="G763" t="str">
            <v>GNF-PP</v>
          </cell>
        </row>
        <row r="764">
          <cell r="C764">
            <v>761</v>
          </cell>
          <cell r="D764" t="str">
            <v>135. SEGURO INTEGRAL DE SALUD</v>
          </cell>
          <cell r="E764" t="str">
            <v>001. SEGURO INTEGRAL DE SALUD</v>
          </cell>
          <cell r="F764" t="str">
            <v>GNF</v>
          </cell>
          <cell r="G764" t="str">
            <v>GNF-PP</v>
          </cell>
        </row>
        <row r="765">
          <cell r="C765">
            <v>762</v>
          </cell>
          <cell r="D765" t="str">
            <v>135. SEGURO INTEGRAL DE SALUD</v>
          </cell>
          <cell r="E765" t="str">
            <v>001. SEGURO INTEGRAL DE SALUD</v>
          </cell>
          <cell r="F765" t="str">
            <v>GNF</v>
          </cell>
          <cell r="G765" t="str">
            <v>GNF-PP</v>
          </cell>
        </row>
        <row r="766">
          <cell r="C766">
            <v>763</v>
          </cell>
          <cell r="D766" t="str">
            <v>135. SEGURO INTEGRAL DE SALUD</v>
          </cell>
          <cell r="E766" t="str">
            <v>001. SEGURO INTEGRAL DE SALUD</v>
          </cell>
          <cell r="F766" t="str">
            <v>GNF</v>
          </cell>
          <cell r="G766" t="str">
            <v>GNF-PP</v>
          </cell>
        </row>
        <row r="767">
          <cell r="C767">
            <v>764</v>
          </cell>
          <cell r="D767" t="str">
            <v>135. SEGURO INTEGRAL DE SALUD</v>
          </cell>
          <cell r="E767" t="str">
            <v>001. SEGURO INTEGRAL DE SALUD</v>
          </cell>
          <cell r="F767" t="str">
            <v>GNF</v>
          </cell>
          <cell r="G767" t="str">
            <v>GNF-PP</v>
          </cell>
        </row>
        <row r="768">
          <cell r="C768">
            <v>765</v>
          </cell>
          <cell r="D768" t="str">
            <v>135. SEGURO INTEGRAL DE SALUD</v>
          </cell>
          <cell r="E768" t="str">
            <v>001. SEGURO INTEGRAL DE SALUD</v>
          </cell>
          <cell r="F768" t="str">
            <v>GNF</v>
          </cell>
          <cell r="G768" t="str">
            <v>GNF-PP</v>
          </cell>
        </row>
        <row r="769">
          <cell r="C769">
            <v>766</v>
          </cell>
          <cell r="D769" t="str">
            <v>135. SEGURO INTEGRAL DE SALUD</v>
          </cell>
          <cell r="E769" t="str">
            <v>001. SEGURO INTEGRAL DE SALUD</v>
          </cell>
          <cell r="F769" t="str">
            <v>GNF</v>
          </cell>
          <cell r="G769" t="str">
            <v>GNF-PP</v>
          </cell>
        </row>
        <row r="770">
          <cell r="C770">
            <v>767</v>
          </cell>
          <cell r="D770" t="str">
            <v>135. SEGURO INTEGRAL DE SALUD</v>
          </cell>
          <cell r="E770" t="str">
            <v>001. SEGURO INTEGRAL DE SALUD</v>
          </cell>
          <cell r="F770" t="str">
            <v>GNF</v>
          </cell>
          <cell r="G770" t="str">
            <v>GNF-PP</v>
          </cell>
        </row>
        <row r="771">
          <cell r="C771">
            <v>768</v>
          </cell>
          <cell r="D771" t="str">
            <v>135. SEGURO INTEGRAL DE SALUD</v>
          </cell>
          <cell r="E771" t="str">
            <v>001. SEGURO INTEGRAL DE SALUD</v>
          </cell>
          <cell r="F771" t="str">
            <v>GNF</v>
          </cell>
          <cell r="G771" t="str">
            <v>GNF-PP</v>
          </cell>
        </row>
        <row r="772">
          <cell r="C772">
            <v>769</v>
          </cell>
          <cell r="D772" t="str">
            <v>135. SEGURO INTEGRAL DE SALUD</v>
          </cell>
          <cell r="E772" t="str">
            <v>001. SEGURO INTEGRAL DE SALUD</v>
          </cell>
          <cell r="F772" t="str">
            <v>GNF</v>
          </cell>
          <cell r="G772" t="str">
            <v>GNF-PP</v>
          </cell>
        </row>
        <row r="773">
          <cell r="C773">
            <v>770</v>
          </cell>
          <cell r="D773" t="str">
            <v>135. SEGURO INTEGRAL DE SALUD</v>
          </cell>
          <cell r="E773" t="str">
            <v>001. SEGURO INTEGRAL DE SALUD</v>
          </cell>
          <cell r="F773" t="str">
            <v>GNF</v>
          </cell>
          <cell r="G773" t="str">
            <v>GNF-PP</v>
          </cell>
        </row>
        <row r="774">
          <cell r="C774">
            <v>771</v>
          </cell>
          <cell r="D774" t="str">
            <v>135. SEGURO INTEGRAL DE SALUD</v>
          </cell>
          <cell r="E774" t="str">
            <v>001. SEGURO INTEGRAL DE SALUD</v>
          </cell>
          <cell r="F774" t="str">
            <v>GNF</v>
          </cell>
          <cell r="G774" t="str">
            <v>GNF-PP</v>
          </cell>
        </row>
        <row r="775">
          <cell r="C775">
            <v>772</v>
          </cell>
          <cell r="D775" t="str">
            <v>135. SEGURO INTEGRAL DE SALUD</v>
          </cell>
          <cell r="E775" t="str">
            <v>001. SEGURO INTEGRAL DE SALUD</v>
          </cell>
          <cell r="F775" t="str">
            <v>GNF</v>
          </cell>
          <cell r="G775" t="str">
            <v>GNF-PP</v>
          </cell>
        </row>
        <row r="776">
          <cell r="C776">
            <v>773</v>
          </cell>
          <cell r="D776" t="str">
            <v>135. SEGURO INTEGRAL DE SALUD</v>
          </cell>
          <cell r="E776" t="str">
            <v>001. SEGURO INTEGRAL DE SALUD</v>
          </cell>
          <cell r="F776" t="str">
            <v>GNF</v>
          </cell>
          <cell r="G776" t="str">
            <v>GNF-PP</v>
          </cell>
        </row>
        <row r="777">
          <cell r="C777">
            <v>774</v>
          </cell>
          <cell r="D777" t="str">
            <v>135. SEGURO INTEGRAL DE SALUD</v>
          </cell>
          <cell r="E777" t="str">
            <v>001. SEGURO INTEGRAL DE SALUD</v>
          </cell>
          <cell r="F777" t="str">
            <v>GNF</v>
          </cell>
          <cell r="G777" t="str">
            <v>GNF-PP</v>
          </cell>
        </row>
        <row r="778">
          <cell r="C778">
            <v>775</v>
          </cell>
          <cell r="D778" t="str">
            <v>135. SEGURO INTEGRAL DE SALUD</v>
          </cell>
          <cell r="E778" t="str">
            <v>001. SEGURO INTEGRAL DE SALUD</v>
          </cell>
          <cell r="F778" t="str">
            <v>GNF</v>
          </cell>
          <cell r="G778" t="str">
            <v>GNF-PP</v>
          </cell>
        </row>
        <row r="779">
          <cell r="C779">
            <v>776</v>
          </cell>
          <cell r="D779" t="str">
            <v>135. SEGURO INTEGRAL DE SALUD</v>
          </cell>
          <cell r="E779" t="str">
            <v>001. SEGURO INTEGRAL DE SALUD</v>
          </cell>
          <cell r="F779" t="str">
            <v>GNF</v>
          </cell>
          <cell r="G779" t="str">
            <v>GNF-PP</v>
          </cell>
        </row>
        <row r="780">
          <cell r="C780">
            <v>777</v>
          </cell>
          <cell r="D780" t="str">
            <v>135. SEGURO INTEGRAL DE SALUD</v>
          </cell>
          <cell r="E780" t="str">
            <v>001. SEGURO INTEGRAL DE SALUD</v>
          </cell>
          <cell r="F780" t="str">
            <v>GNF</v>
          </cell>
          <cell r="G780" t="str">
            <v>GNF-PP</v>
          </cell>
        </row>
        <row r="781">
          <cell r="C781">
            <v>778</v>
          </cell>
          <cell r="D781" t="str">
            <v>135. SEGURO INTEGRAL DE SALUD</v>
          </cell>
          <cell r="E781" t="str">
            <v>001. SEGURO INTEGRAL DE SALUD</v>
          </cell>
          <cell r="F781" t="str">
            <v>GNF</v>
          </cell>
          <cell r="G781" t="str">
            <v>GNF-PP</v>
          </cell>
        </row>
        <row r="782">
          <cell r="C782">
            <v>779</v>
          </cell>
          <cell r="D782" t="str">
            <v>135. SEGURO INTEGRAL DE SALUD</v>
          </cell>
          <cell r="E782" t="str">
            <v>001. SEGURO INTEGRAL DE SALUD</v>
          </cell>
          <cell r="F782" t="str">
            <v>GNF</v>
          </cell>
          <cell r="G782" t="str">
            <v>GNF-PP</v>
          </cell>
        </row>
        <row r="783">
          <cell r="C783">
            <v>780</v>
          </cell>
          <cell r="D783" t="str">
            <v>135. SEGURO INTEGRAL DE SALUD</v>
          </cell>
          <cell r="E783" t="str">
            <v>001. SEGURO INTEGRAL DE SALUD</v>
          </cell>
          <cell r="F783" t="str">
            <v>GNF</v>
          </cell>
          <cell r="G783" t="str">
            <v>GNF-PP</v>
          </cell>
        </row>
        <row r="784">
          <cell r="C784">
            <v>781</v>
          </cell>
          <cell r="D784" t="str">
            <v>135. SEGURO INTEGRAL DE SALUD</v>
          </cell>
          <cell r="E784" t="str">
            <v>001. SEGURO INTEGRAL DE SALUD</v>
          </cell>
          <cell r="F784" t="str">
            <v>GNF</v>
          </cell>
          <cell r="G784" t="str">
            <v>GNF-PP</v>
          </cell>
        </row>
        <row r="785">
          <cell r="C785">
            <v>782</v>
          </cell>
          <cell r="D785" t="str">
            <v>135. SEGURO INTEGRAL DE SALUD</v>
          </cell>
          <cell r="E785" t="str">
            <v>001. SEGURO INTEGRAL DE SALUD</v>
          </cell>
          <cell r="F785" t="str">
            <v>GNF</v>
          </cell>
          <cell r="G785" t="str">
            <v>GNF-PP</v>
          </cell>
        </row>
        <row r="786">
          <cell r="C786">
            <v>783</v>
          </cell>
          <cell r="D786" t="str">
            <v>135. SEGURO INTEGRAL DE SALUD</v>
          </cell>
          <cell r="E786" t="str">
            <v>001. SEGURO INTEGRAL DE SALUD</v>
          </cell>
          <cell r="F786" t="str">
            <v>GNF</v>
          </cell>
          <cell r="G786" t="str">
            <v>GNF-PP</v>
          </cell>
        </row>
        <row r="787">
          <cell r="C787">
            <v>784</v>
          </cell>
          <cell r="D787" t="str">
            <v>135. SEGURO INTEGRAL DE SALUD</v>
          </cell>
          <cell r="E787" t="str">
            <v>001. SEGURO INTEGRAL DE SALUD</v>
          </cell>
          <cell r="F787" t="str">
            <v>GNF</v>
          </cell>
          <cell r="G787" t="str">
            <v>GNF-PP</v>
          </cell>
        </row>
        <row r="788">
          <cell r="C788">
            <v>785</v>
          </cell>
          <cell r="D788" t="str">
            <v>135. SEGURO INTEGRAL DE SALUD</v>
          </cell>
          <cell r="E788" t="str">
            <v>001. SEGURO INTEGRAL DE SALUD</v>
          </cell>
          <cell r="F788" t="str">
            <v>GNF</v>
          </cell>
          <cell r="G788" t="str">
            <v>GNF-PP</v>
          </cell>
        </row>
        <row r="789">
          <cell r="C789">
            <v>786</v>
          </cell>
          <cell r="D789" t="str">
            <v>135. SEGURO INTEGRAL DE SALUD</v>
          </cell>
          <cell r="E789" t="str">
            <v>001. SEGURO INTEGRAL DE SALUD</v>
          </cell>
          <cell r="F789" t="str">
            <v>GNF</v>
          </cell>
          <cell r="G789" t="str">
            <v>GNF-PP</v>
          </cell>
        </row>
        <row r="790">
          <cell r="C790">
            <v>787</v>
          </cell>
          <cell r="D790" t="str">
            <v>135. SEGURO INTEGRAL DE SALUD</v>
          </cell>
          <cell r="E790" t="str">
            <v>001. SEGURO INTEGRAL DE SALUD</v>
          </cell>
          <cell r="F790" t="str">
            <v>GNF</v>
          </cell>
          <cell r="G790" t="str">
            <v>GNF-PP</v>
          </cell>
        </row>
        <row r="791">
          <cell r="C791">
            <v>788</v>
          </cell>
          <cell r="D791" t="str">
            <v>135. SEGURO INTEGRAL DE SALUD</v>
          </cell>
          <cell r="E791" t="str">
            <v>001. SEGURO INTEGRAL DE SALUD</v>
          </cell>
          <cell r="F791" t="str">
            <v>GNF</v>
          </cell>
          <cell r="G791" t="str">
            <v>GNF-PP</v>
          </cell>
        </row>
        <row r="792">
          <cell r="C792">
            <v>789</v>
          </cell>
          <cell r="D792" t="str">
            <v>135. SEGURO INTEGRAL DE SALUD</v>
          </cell>
          <cell r="E792" t="str">
            <v>001. SEGURO INTEGRAL DE SALUD</v>
          </cell>
          <cell r="F792" t="str">
            <v>GNF</v>
          </cell>
          <cell r="G792" t="str">
            <v>GNF-PP</v>
          </cell>
        </row>
        <row r="793">
          <cell r="C793">
            <v>790</v>
          </cell>
          <cell r="D793" t="str">
            <v>135. SEGURO INTEGRAL DE SALUD</v>
          </cell>
          <cell r="E793" t="str">
            <v>001. SEGURO INTEGRAL DE SALUD</v>
          </cell>
          <cell r="F793" t="str">
            <v>GNF</v>
          </cell>
          <cell r="G793" t="str">
            <v>GNF-PP</v>
          </cell>
        </row>
        <row r="794">
          <cell r="C794">
            <v>791</v>
          </cell>
          <cell r="D794" t="str">
            <v>135. SEGURO INTEGRAL DE SALUD</v>
          </cell>
          <cell r="E794" t="str">
            <v>001. SEGURO INTEGRAL DE SALUD</v>
          </cell>
          <cell r="F794" t="str">
            <v>GNF</v>
          </cell>
          <cell r="G794" t="str">
            <v>GNF-PP</v>
          </cell>
        </row>
        <row r="795">
          <cell r="C795">
            <v>792</v>
          </cell>
          <cell r="D795" t="str">
            <v>135. SEGURO INTEGRAL DE SALUD</v>
          </cell>
          <cell r="E795" t="str">
            <v>001. SEGURO INTEGRAL DE SALUD</v>
          </cell>
          <cell r="F795" t="str">
            <v>GNF</v>
          </cell>
          <cell r="G795" t="str">
            <v>GNF-PP</v>
          </cell>
        </row>
        <row r="796">
          <cell r="C796">
            <v>793</v>
          </cell>
          <cell r="D796" t="str">
            <v>135. SEGURO INTEGRAL DE SALUD</v>
          </cell>
          <cell r="E796" t="str">
            <v>001. SEGURO INTEGRAL DE SALUD</v>
          </cell>
          <cell r="F796" t="str">
            <v>GNF</v>
          </cell>
          <cell r="G796" t="str">
            <v>GNF-PP</v>
          </cell>
        </row>
        <row r="797">
          <cell r="C797">
            <v>794</v>
          </cell>
          <cell r="D797" t="str">
            <v>135. SEGURO INTEGRAL DE SALUD</v>
          </cell>
          <cell r="E797" t="str">
            <v>001. SEGURO INTEGRAL DE SALUD</v>
          </cell>
          <cell r="F797" t="str">
            <v>GNF</v>
          </cell>
          <cell r="G797" t="str">
            <v>GNF-PP</v>
          </cell>
        </row>
        <row r="798">
          <cell r="C798">
            <v>795</v>
          </cell>
          <cell r="D798" t="str">
            <v>135. SEGURO INTEGRAL DE SALUD</v>
          </cell>
          <cell r="E798" t="str">
            <v>001. SEGURO INTEGRAL DE SALUD</v>
          </cell>
          <cell r="F798" t="str">
            <v>GNF</v>
          </cell>
          <cell r="G798" t="str">
            <v>GNF-PP</v>
          </cell>
        </row>
        <row r="799">
          <cell r="C799">
            <v>796</v>
          </cell>
          <cell r="D799" t="str">
            <v>135. SEGURO INTEGRAL DE SALUD</v>
          </cell>
          <cell r="E799" t="str">
            <v>001. SEGURO INTEGRAL DE SALUD</v>
          </cell>
          <cell r="F799" t="str">
            <v>GNF</v>
          </cell>
          <cell r="G799" t="str">
            <v>GNF-PP</v>
          </cell>
        </row>
        <row r="800">
          <cell r="C800">
            <v>797</v>
          </cell>
          <cell r="D800" t="str">
            <v>135. SEGURO INTEGRAL DE SALUD</v>
          </cell>
          <cell r="E800" t="str">
            <v>001. SEGURO INTEGRAL DE SALUD</v>
          </cell>
          <cell r="F800" t="str">
            <v>GNF</v>
          </cell>
          <cell r="G800" t="str">
            <v>GNF-PP</v>
          </cell>
        </row>
        <row r="801">
          <cell r="C801">
            <v>798</v>
          </cell>
          <cell r="D801" t="str">
            <v>135. SEGURO INTEGRAL DE SALUD</v>
          </cell>
          <cell r="E801" t="str">
            <v>001. SEGURO INTEGRAL DE SALUD</v>
          </cell>
          <cell r="F801" t="str">
            <v>GNF</v>
          </cell>
          <cell r="G801" t="str">
            <v>GNF-PP</v>
          </cell>
        </row>
        <row r="802">
          <cell r="C802">
            <v>799</v>
          </cell>
          <cell r="D802" t="str">
            <v>135. SEGURO INTEGRAL DE SALUD</v>
          </cell>
          <cell r="E802" t="str">
            <v>001. SEGURO INTEGRAL DE SALUD</v>
          </cell>
          <cell r="F802" t="str">
            <v>GNF</v>
          </cell>
          <cell r="G802" t="str">
            <v>GNF-PP</v>
          </cell>
        </row>
        <row r="803">
          <cell r="C803">
            <v>800</v>
          </cell>
          <cell r="D803" t="str">
            <v>135. SEGURO INTEGRAL DE SALUD</v>
          </cell>
          <cell r="E803" t="str">
            <v>001. SEGURO INTEGRAL DE SALUD</v>
          </cell>
          <cell r="F803" t="str">
            <v>GNF</v>
          </cell>
          <cell r="G803" t="str">
            <v>GNF-PP</v>
          </cell>
        </row>
        <row r="804">
          <cell r="C804">
            <v>801</v>
          </cell>
          <cell r="D804" t="str">
            <v>135. SEGURO INTEGRAL DE SALUD</v>
          </cell>
          <cell r="E804" t="str">
            <v>001. SEGURO INTEGRAL DE SALUD</v>
          </cell>
          <cell r="F804" t="str">
            <v>GNF</v>
          </cell>
          <cell r="G804" t="str">
            <v>GNF-PP</v>
          </cell>
        </row>
        <row r="805">
          <cell r="C805">
            <v>802</v>
          </cell>
          <cell r="D805" t="str">
            <v>135. SEGURO INTEGRAL DE SALUD</v>
          </cell>
          <cell r="E805" t="str">
            <v>001. SEGURO INTEGRAL DE SALUD</v>
          </cell>
          <cell r="F805" t="str">
            <v>GNF</v>
          </cell>
          <cell r="G805" t="str">
            <v>GNF-PP</v>
          </cell>
        </row>
        <row r="806">
          <cell r="C806">
            <v>803</v>
          </cell>
          <cell r="D806" t="str">
            <v>135. SEGURO INTEGRAL DE SALUD</v>
          </cell>
          <cell r="E806" t="str">
            <v>001. SEGURO INTEGRAL DE SALUD</v>
          </cell>
          <cell r="F806" t="str">
            <v>GNF</v>
          </cell>
          <cell r="G806" t="str">
            <v>GNF-PP</v>
          </cell>
        </row>
        <row r="807">
          <cell r="C807">
            <v>804</v>
          </cell>
          <cell r="D807" t="str">
            <v>135. SEGURO INTEGRAL DE SALUD</v>
          </cell>
          <cell r="E807" t="str">
            <v>001. SEGURO INTEGRAL DE SALUD</v>
          </cell>
          <cell r="F807" t="str">
            <v>GNF</v>
          </cell>
          <cell r="G807" t="str">
            <v>GNF-PP</v>
          </cell>
        </row>
        <row r="808">
          <cell r="C808">
            <v>805</v>
          </cell>
          <cell r="D808" t="str">
            <v>135. SEGURO INTEGRAL DE SALUD</v>
          </cell>
          <cell r="E808" t="str">
            <v>001. SEGURO INTEGRAL DE SALUD</v>
          </cell>
          <cell r="F808" t="str">
            <v>GNF</v>
          </cell>
          <cell r="G808" t="str">
            <v>GNF-PP</v>
          </cell>
        </row>
        <row r="809">
          <cell r="C809">
            <v>806</v>
          </cell>
          <cell r="D809" t="str">
            <v>135. SEGURO INTEGRAL DE SALUD</v>
          </cell>
          <cell r="E809" t="str">
            <v>001. SEGURO INTEGRAL DE SALUD</v>
          </cell>
          <cell r="F809" t="str">
            <v>GNF</v>
          </cell>
          <cell r="G809" t="str">
            <v>GNF-PP</v>
          </cell>
        </row>
        <row r="810">
          <cell r="C810">
            <v>807</v>
          </cell>
          <cell r="D810" t="str">
            <v>135. SEGURO INTEGRAL DE SALUD</v>
          </cell>
          <cell r="E810" t="str">
            <v>001. SEGURO INTEGRAL DE SALUD</v>
          </cell>
          <cell r="F810" t="str">
            <v>GNF</v>
          </cell>
          <cell r="G810" t="str">
            <v>GNF-PP</v>
          </cell>
        </row>
        <row r="811">
          <cell r="C811">
            <v>808</v>
          </cell>
          <cell r="D811" t="str">
            <v>135. SEGURO INTEGRAL DE SALUD</v>
          </cell>
          <cell r="E811" t="str">
            <v>001. SEGURO INTEGRAL DE SALUD</v>
          </cell>
          <cell r="F811" t="str">
            <v>GNF</v>
          </cell>
          <cell r="G811" t="str">
            <v>GNF-PP</v>
          </cell>
        </row>
        <row r="812">
          <cell r="C812">
            <v>809</v>
          </cell>
          <cell r="D812" t="str">
            <v>135. SEGURO INTEGRAL DE SALUD</v>
          </cell>
          <cell r="E812" t="str">
            <v>001. SEGURO INTEGRAL DE SALUD</v>
          </cell>
          <cell r="F812" t="str">
            <v>GNF</v>
          </cell>
          <cell r="G812" t="str">
            <v>GNF-PP</v>
          </cell>
        </row>
        <row r="813">
          <cell r="C813">
            <v>810</v>
          </cell>
          <cell r="D813" t="str">
            <v>135. SEGURO INTEGRAL DE SALUD</v>
          </cell>
          <cell r="E813" t="str">
            <v>001. SEGURO INTEGRAL DE SALUD</v>
          </cell>
          <cell r="F813" t="str">
            <v>GNF</v>
          </cell>
          <cell r="G813" t="str">
            <v>GNF-PP</v>
          </cell>
        </row>
        <row r="814">
          <cell r="C814">
            <v>811</v>
          </cell>
          <cell r="D814" t="str">
            <v>135. SEGURO INTEGRAL DE SALUD</v>
          </cell>
          <cell r="E814" t="str">
            <v>001. SEGURO INTEGRAL DE SALUD</v>
          </cell>
          <cell r="F814" t="str">
            <v>GNF</v>
          </cell>
          <cell r="G814" t="str">
            <v>GNF-PP</v>
          </cell>
        </row>
        <row r="815">
          <cell r="C815">
            <v>812</v>
          </cell>
          <cell r="D815" t="str">
            <v>135. SEGURO INTEGRAL DE SALUD</v>
          </cell>
          <cell r="E815" t="str">
            <v>001. SEGURO INTEGRAL DE SALUD</v>
          </cell>
          <cell r="F815" t="str">
            <v>GNF</v>
          </cell>
          <cell r="G815" t="str">
            <v>GNF-PP</v>
          </cell>
        </row>
        <row r="816">
          <cell r="C816">
            <v>813</v>
          </cell>
          <cell r="D816" t="str">
            <v>135. SEGURO INTEGRAL DE SALUD</v>
          </cell>
          <cell r="E816" t="str">
            <v>001. SEGURO INTEGRAL DE SALUD</v>
          </cell>
          <cell r="F816" t="str">
            <v>GNF</v>
          </cell>
          <cell r="G816" t="str">
            <v>GNF-PP</v>
          </cell>
        </row>
        <row r="817">
          <cell r="C817">
            <v>814</v>
          </cell>
          <cell r="D817" t="str">
            <v>135. SEGURO INTEGRAL DE SALUD</v>
          </cell>
          <cell r="E817" t="str">
            <v>001. SEGURO INTEGRAL DE SALUD</v>
          </cell>
          <cell r="F817" t="str">
            <v>GNF</v>
          </cell>
          <cell r="G817" t="str">
            <v>GNF-PP</v>
          </cell>
        </row>
        <row r="818">
          <cell r="C818">
            <v>815</v>
          </cell>
          <cell r="D818" t="str">
            <v>135. SEGURO INTEGRAL DE SALUD</v>
          </cell>
          <cell r="E818" t="str">
            <v>001. SEGURO INTEGRAL DE SALUD</v>
          </cell>
          <cell r="F818" t="str">
            <v>GNF</v>
          </cell>
          <cell r="G818" t="str">
            <v>GNF-PP</v>
          </cell>
        </row>
        <row r="819">
          <cell r="C819">
            <v>816</v>
          </cell>
          <cell r="D819" t="str">
            <v>135. SEGURO INTEGRAL DE SALUD</v>
          </cell>
          <cell r="E819" t="str">
            <v>001. SEGURO INTEGRAL DE SALUD</v>
          </cell>
          <cell r="F819" t="str">
            <v>GNF</v>
          </cell>
          <cell r="G819" t="str">
            <v>GNF-PP</v>
          </cell>
        </row>
        <row r="820">
          <cell r="C820">
            <v>817</v>
          </cell>
          <cell r="D820" t="str">
            <v>135. SEGURO INTEGRAL DE SALUD</v>
          </cell>
          <cell r="E820" t="str">
            <v>001. SEGURO INTEGRAL DE SALUD</v>
          </cell>
          <cell r="F820" t="str">
            <v>GNF</v>
          </cell>
          <cell r="G820" t="str">
            <v>GNF-PP</v>
          </cell>
        </row>
        <row r="821">
          <cell r="C821">
            <v>818</v>
          </cell>
          <cell r="D821" t="str">
            <v>135. SEGURO INTEGRAL DE SALUD</v>
          </cell>
          <cell r="E821" t="str">
            <v>001. SEGURO INTEGRAL DE SALUD</v>
          </cell>
          <cell r="F821" t="str">
            <v>GNF</v>
          </cell>
          <cell r="G821" t="str">
            <v>GNF-PP</v>
          </cell>
        </row>
        <row r="822">
          <cell r="C822">
            <v>819</v>
          </cell>
          <cell r="D822" t="str">
            <v>135. SEGURO INTEGRAL DE SALUD</v>
          </cell>
          <cell r="E822" t="str">
            <v>001. SEGURO INTEGRAL DE SALUD</v>
          </cell>
          <cell r="F822" t="str">
            <v>GNF</v>
          </cell>
          <cell r="G822" t="str">
            <v>GNF-PP</v>
          </cell>
        </row>
        <row r="823">
          <cell r="C823">
            <v>820</v>
          </cell>
          <cell r="D823" t="str">
            <v>135. SEGURO INTEGRAL DE SALUD</v>
          </cell>
          <cell r="E823" t="str">
            <v>001. SEGURO INTEGRAL DE SALUD</v>
          </cell>
          <cell r="F823" t="str">
            <v>GNF</v>
          </cell>
          <cell r="G823" t="str">
            <v>GNF-PP</v>
          </cell>
        </row>
        <row r="824">
          <cell r="C824">
            <v>821</v>
          </cell>
          <cell r="D824" t="str">
            <v>135. SEGURO INTEGRAL DE SALUD</v>
          </cell>
          <cell r="E824" t="str">
            <v>001. SEGURO INTEGRAL DE SALUD</v>
          </cell>
          <cell r="F824" t="str">
            <v>GNF</v>
          </cell>
          <cell r="G824" t="str">
            <v>GNF-PP</v>
          </cell>
        </row>
        <row r="825">
          <cell r="C825">
            <v>822</v>
          </cell>
          <cell r="D825" t="str">
            <v>135. SEGURO INTEGRAL DE SALUD</v>
          </cell>
          <cell r="E825" t="str">
            <v>001. SEGURO INTEGRAL DE SALUD</v>
          </cell>
          <cell r="F825" t="str">
            <v>GNF</v>
          </cell>
          <cell r="G825" t="str">
            <v>GNF-PP</v>
          </cell>
        </row>
        <row r="826">
          <cell r="C826">
            <v>823</v>
          </cell>
          <cell r="D826" t="str">
            <v>135. SEGURO INTEGRAL DE SALUD</v>
          </cell>
          <cell r="E826" t="str">
            <v>001. SEGURO INTEGRAL DE SALUD</v>
          </cell>
          <cell r="F826" t="str">
            <v>GNF</v>
          </cell>
          <cell r="G826" t="str">
            <v>GNF-PP</v>
          </cell>
        </row>
        <row r="827">
          <cell r="C827">
            <v>824</v>
          </cell>
          <cell r="D827" t="str">
            <v>135. SEGURO INTEGRAL DE SALUD</v>
          </cell>
          <cell r="E827" t="str">
            <v>001. SEGURO INTEGRAL DE SALUD</v>
          </cell>
          <cell r="F827" t="str">
            <v>GNF</v>
          </cell>
          <cell r="G827" t="str">
            <v>GNF-PP</v>
          </cell>
        </row>
        <row r="828">
          <cell r="C828">
            <v>825</v>
          </cell>
          <cell r="D828" t="str">
            <v>135. SEGURO INTEGRAL DE SALUD</v>
          </cell>
          <cell r="E828" t="str">
            <v>001. SEGURO INTEGRAL DE SALUD</v>
          </cell>
          <cell r="F828" t="str">
            <v>GNF</v>
          </cell>
          <cell r="G828" t="str">
            <v>GNF-PP</v>
          </cell>
        </row>
        <row r="829">
          <cell r="C829">
            <v>826</v>
          </cell>
          <cell r="D829" t="str">
            <v>135. SEGURO INTEGRAL DE SALUD</v>
          </cell>
          <cell r="E829" t="str">
            <v>001. SEGURO INTEGRAL DE SALUD</v>
          </cell>
          <cell r="F829" t="str">
            <v>GNF</v>
          </cell>
          <cell r="G829" t="str">
            <v>GNF-PP</v>
          </cell>
        </row>
        <row r="830">
          <cell r="C830">
            <v>827</v>
          </cell>
          <cell r="D830" t="str">
            <v>135. SEGURO INTEGRAL DE SALUD</v>
          </cell>
          <cell r="E830" t="str">
            <v>001. SEGURO INTEGRAL DE SALUD</v>
          </cell>
          <cell r="F830" t="str">
            <v>GNF</v>
          </cell>
          <cell r="G830" t="str">
            <v>GNF-PP</v>
          </cell>
        </row>
        <row r="831">
          <cell r="C831">
            <v>828</v>
          </cell>
          <cell r="D831" t="str">
            <v>135. SEGURO INTEGRAL DE SALUD</v>
          </cell>
          <cell r="E831" t="str">
            <v>001. SEGURO INTEGRAL DE SALUD</v>
          </cell>
          <cell r="F831" t="str">
            <v>GNF</v>
          </cell>
          <cell r="G831" t="str">
            <v>GNF-PP</v>
          </cell>
        </row>
        <row r="832">
          <cell r="C832">
            <v>829</v>
          </cell>
          <cell r="D832" t="str">
            <v>135. SEGURO INTEGRAL DE SALUD</v>
          </cell>
          <cell r="E832" t="str">
            <v>001. SEGURO INTEGRAL DE SALUD</v>
          </cell>
          <cell r="F832" t="str">
            <v>GNF</v>
          </cell>
          <cell r="G832" t="str">
            <v>GNF-PP</v>
          </cell>
        </row>
        <row r="833">
          <cell r="C833">
            <v>830</v>
          </cell>
          <cell r="D833" t="str">
            <v>135. SEGURO INTEGRAL DE SALUD</v>
          </cell>
          <cell r="E833" t="str">
            <v>001. SEGURO INTEGRAL DE SALUD</v>
          </cell>
          <cell r="F833" t="str">
            <v>GNF</v>
          </cell>
          <cell r="G833" t="str">
            <v>GNF-PP</v>
          </cell>
        </row>
        <row r="834">
          <cell r="C834">
            <v>831</v>
          </cell>
          <cell r="D834" t="str">
            <v>135. SEGURO INTEGRAL DE SALUD</v>
          </cell>
          <cell r="E834" t="str">
            <v>001. SEGURO INTEGRAL DE SALUD</v>
          </cell>
          <cell r="F834" t="str">
            <v>GNF</v>
          </cell>
          <cell r="G834" t="str">
            <v>GNF-PP</v>
          </cell>
        </row>
        <row r="835">
          <cell r="C835">
            <v>832</v>
          </cell>
          <cell r="D835" t="str">
            <v>135. SEGURO INTEGRAL DE SALUD</v>
          </cell>
          <cell r="E835" t="str">
            <v>001. SEGURO INTEGRAL DE SALUD</v>
          </cell>
          <cell r="F835" t="str">
            <v>GNF</v>
          </cell>
          <cell r="G835" t="str">
            <v>GNF-PP</v>
          </cell>
        </row>
        <row r="836">
          <cell r="C836">
            <v>833</v>
          </cell>
          <cell r="D836" t="str">
            <v>135. SEGURO INTEGRAL DE SALUD</v>
          </cell>
          <cell r="E836" t="str">
            <v>001. SEGURO INTEGRAL DE SALUD</v>
          </cell>
          <cell r="F836" t="str">
            <v>GNF</v>
          </cell>
          <cell r="G836" t="str">
            <v>GNF-PP</v>
          </cell>
        </row>
        <row r="837">
          <cell r="C837">
            <v>834</v>
          </cell>
          <cell r="D837" t="str">
            <v>135. SEGURO INTEGRAL DE SALUD</v>
          </cell>
          <cell r="E837" t="str">
            <v>001. SEGURO INTEGRAL DE SALUD</v>
          </cell>
          <cell r="F837" t="str">
            <v>GNF</v>
          </cell>
          <cell r="G837" t="str">
            <v>GNF-PP</v>
          </cell>
        </row>
        <row r="838">
          <cell r="C838">
            <v>835</v>
          </cell>
          <cell r="D838" t="str">
            <v>135. SEGURO INTEGRAL DE SALUD</v>
          </cell>
          <cell r="E838" t="str">
            <v>001. SEGURO INTEGRAL DE SALUD</v>
          </cell>
          <cell r="F838" t="str">
            <v>GNF</v>
          </cell>
          <cell r="G838" t="str">
            <v>GNF-PP</v>
          </cell>
        </row>
        <row r="839">
          <cell r="C839">
            <v>836</v>
          </cell>
          <cell r="D839" t="str">
            <v>135. SEGURO INTEGRAL DE SALUD</v>
          </cell>
          <cell r="E839" t="str">
            <v>001. SEGURO INTEGRAL DE SALUD</v>
          </cell>
          <cell r="F839" t="str">
            <v>GNF</v>
          </cell>
          <cell r="G839" t="str">
            <v>GNF-PP</v>
          </cell>
        </row>
        <row r="840">
          <cell r="C840">
            <v>837</v>
          </cell>
          <cell r="D840" t="str">
            <v>135. SEGURO INTEGRAL DE SALUD</v>
          </cell>
          <cell r="E840" t="str">
            <v>001. SEGURO INTEGRAL DE SALUD</v>
          </cell>
          <cell r="F840" t="str">
            <v>GNF</v>
          </cell>
          <cell r="G840" t="str">
            <v>GNF-PP</v>
          </cell>
        </row>
        <row r="841">
          <cell r="C841">
            <v>838</v>
          </cell>
          <cell r="D841" t="str">
            <v>135. SEGURO INTEGRAL DE SALUD</v>
          </cell>
          <cell r="E841" t="str">
            <v>001. SEGURO INTEGRAL DE SALUD</v>
          </cell>
          <cell r="F841" t="str">
            <v>GNF</v>
          </cell>
          <cell r="G841" t="str">
            <v>GNF-PP</v>
          </cell>
        </row>
        <row r="842">
          <cell r="C842">
            <v>839</v>
          </cell>
          <cell r="D842" t="str">
            <v>135. SEGURO INTEGRAL DE SALUD</v>
          </cell>
          <cell r="E842" t="str">
            <v>001. SEGURO INTEGRAL DE SALUD</v>
          </cell>
          <cell r="F842" t="str">
            <v>GNF</v>
          </cell>
          <cell r="G842" t="str">
            <v>GNF-PP</v>
          </cell>
        </row>
        <row r="843">
          <cell r="C843">
            <v>840</v>
          </cell>
          <cell r="D843" t="str">
            <v>135. SEGURO INTEGRAL DE SALUD</v>
          </cell>
          <cell r="E843" t="str">
            <v>001. SEGURO INTEGRAL DE SALUD</v>
          </cell>
          <cell r="F843" t="str">
            <v>GNF</v>
          </cell>
          <cell r="G843" t="str">
            <v>GNF-PP</v>
          </cell>
        </row>
        <row r="844">
          <cell r="C844">
            <v>841</v>
          </cell>
          <cell r="D844" t="str">
            <v>135. SEGURO INTEGRAL DE SALUD</v>
          </cell>
          <cell r="E844" t="str">
            <v>001. SEGURO INTEGRAL DE SALUD</v>
          </cell>
          <cell r="F844" t="str">
            <v>GNF</v>
          </cell>
          <cell r="G844" t="str">
            <v>GNF-PP</v>
          </cell>
        </row>
        <row r="845">
          <cell r="C845">
            <v>842</v>
          </cell>
          <cell r="D845" t="str">
            <v>135. SEGURO INTEGRAL DE SALUD</v>
          </cell>
          <cell r="E845" t="str">
            <v>001. SEGURO INTEGRAL DE SALUD</v>
          </cell>
          <cell r="F845" t="str">
            <v>GNF</v>
          </cell>
          <cell r="G845" t="str">
            <v>GNF-PP</v>
          </cell>
        </row>
        <row r="846">
          <cell r="C846">
            <v>843</v>
          </cell>
          <cell r="D846" t="str">
            <v>135. SEGURO INTEGRAL DE SALUD</v>
          </cell>
          <cell r="E846" t="str">
            <v>001. SEGURO INTEGRAL DE SALUD</v>
          </cell>
          <cell r="F846" t="str">
            <v>GNF</v>
          </cell>
          <cell r="G846" t="str">
            <v>GNF-PP</v>
          </cell>
        </row>
        <row r="847">
          <cell r="C847">
            <v>844</v>
          </cell>
          <cell r="D847" t="str">
            <v>135. SEGURO INTEGRAL DE SALUD</v>
          </cell>
          <cell r="E847" t="str">
            <v>001. SEGURO INTEGRAL DE SALUD</v>
          </cell>
          <cell r="F847" t="str">
            <v>GNF</v>
          </cell>
          <cell r="G847" t="str">
            <v>GNF-PP</v>
          </cell>
        </row>
        <row r="848">
          <cell r="C848">
            <v>845</v>
          </cell>
          <cell r="D848" t="str">
            <v>135. SEGURO INTEGRAL DE SALUD</v>
          </cell>
          <cell r="E848" t="str">
            <v>001. SEGURO INTEGRAL DE SALUD</v>
          </cell>
          <cell r="F848" t="str">
            <v>GNF</v>
          </cell>
          <cell r="G848" t="str">
            <v>GNF-PP</v>
          </cell>
        </row>
        <row r="849">
          <cell r="C849">
            <v>846</v>
          </cell>
          <cell r="D849" t="str">
            <v>135. SEGURO INTEGRAL DE SALUD</v>
          </cell>
          <cell r="E849" t="str">
            <v>001. SEGURO INTEGRAL DE SALUD</v>
          </cell>
          <cell r="F849" t="str">
            <v>GNF</v>
          </cell>
          <cell r="G849" t="str">
            <v>GNF-PP</v>
          </cell>
        </row>
        <row r="850">
          <cell r="C850">
            <v>847</v>
          </cell>
          <cell r="D850" t="str">
            <v>135. SEGURO INTEGRAL DE SALUD</v>
          </cell>
          <cell r="E850" t="str">
            <v>001. SEGURO INTEGRAL DE SALUD</v>
          </cell>
          <cell r="F850" t="str">
            <v>GNF</v>
          </cell>
          <cell r="G850" t="str">
            <v>GNF-PP</v>
          </cell>
        </row>
        <row r="851">
          <cell r="C851">
            <v>848</v>
          </cell>
          <cell r="D851" t="str">
            <v>135. SEGURO INTEGRAL DE SALUD</v>
          </cell>
          <cell r="E851" t="str">
            <v>001. SEGURO INTEGRAL DE SALUD</v>
          </cell>
          <cell r="F851" t="str">
            <v>GNF</v>
          </cell>
          <cell r="G851" t="str">
            <v>GNF-PP</v>
          </cell>
        </row>
        <row r="852">
          <cell r="C852">
            <v>849</v>
          </cell>
          <cell r="D852" t="str">
            <v>135. SEGURO INTEGRAL DE SALUD</v>
          </cell>
          <cell r="E852" t="str">
            <v>001. SEGURO INTEGRAL DE SALUD</v>
          </cell>
          <cell r="F852" t="str">
            <v>GNF</v>
          </cell>
          <cell r="G852" t="str">
            <v>GNF-PP</v>
          </cell>
        </row>
        <row r="853">
          <cell r="C853">
            <v>850</v>
          </cell>
          <cell r="D853" t="str">
            <v>135. SEGURO INTEGRAL DE SALUD</v>
          </cell>
          <cell r="E853" t="str">
            <v>001. SEGURO INTEGRAL DE SALUD</v>
          </cell>
          <cell r="F853" t="str">
            <v>GNF</v>
          </cell>
          <cell r="G853" t="str">
            <v>GNF-PP</v>
          </cell>
        </row>
        <row r="854">
          <cell r="C854">
            <v>851</v>
          </cell>
          <cell r="D854" t="str">
            <v>135. SEGURO INTEGRAL DE SALUD</v>
          </cell>
          <cell r="E854" t="str">
            <v>001. SEGURO INTEGRAL DE SALUD</v>
          </cell>
          <cell r="F854" t="str">
            <v>GNF</v>
          </cell>
          <cell r="G854" t="str">
            <v>GNF-PP</v>
          </cell>
        </row>
        <row r="855">
          <cell r="C855">
            <v>852</v>
          </cell>
          <cell r="D855" t="str">
            <v>135. SEGURO INTEGRAL DE SALUD</v>
          </cell>
          <cell r="E855" t="str">
            <v>001. SEGURO INTEGRAL DE SALUD</v>
          </cell>
          <cell r="F855" t="str">
            <v>GNF</v>
          </cell>
          <cell r="G855" t="str">
            <v>GNF-PP</v>
          </cell>
        </row>
        <row r="856">
          <cell r="C856">
            <v>853</v>
          </cell>
          <cell r="D856" t="str">
            <v>135. SEGURO INTEGRAL DE SALUD</v>
          </cell>
          <cell r="E856" t="str">
            <v>001. SEGURO INTEGRAL DE SALUD</v>
          </cell>
          <cell r="F856" t="str">
            <v>GNF</v>
          </cell>
          <cell r="G856" t="str">
            <v>GNF-PP</v>
          </cell>
        </row>
        <row r="857">
          <cell r="C857">
            <v>854</v>
          </cell>
          <cell r="D857" t="str">
            <v>135. SEGURO INTEGRAL DE SALUD</v>
          </cell>
          <cell r="E857" t="str">
            <v>001. SEGURO INTEGRAL DE SALUD</v>
          </cell>
          <cell r="F857" t="str">
            <v>GNF</v>
          </cell>
          <cell r="G857" t="str">
            <v>GNF-PP</v>
          </cell>
        </row>
        <row r="858">
          <cell r="C858">
            <v>855</v>
          </cell>
          <cell r="D858" t="str">
            <v>135. SEGURO INTEGRAL DE SALUD</v>
          </cell>
          <cell r="E858" t="str">
            <v>001. SEGURO INTEGRAL DE SALUD</v>
          </cell>
          <cell r="F858" t="str">
            <v>GNF</v>
          </cell>
          <cell r="G858" t="str">
            <v>GNF-PP</v>
          </cell>
        </row>
        <row r="859">
          <cell r="C859">
            <v>856</v>
          </cell>
          <cell r="D859" t="str">
            <v>135. SEGURO INTEGRAL DE SALUD</v>
          </cell>
          <cell r="E859" t="str">
            <v>001. SEGURO INTEGRAL DE SALUD</v>
          </cell>
          <cell r="F859" t="str">
            <v>GNF</v>
          </cell>
          <cell r="G859" t="str">
            <v>GNF-PP</v>
          </cell>
        </row>
        <row r="860">
          <cell r="C860">
            <v>857</v>
          </cell>
          <cell r="D860" t="str">
            <v>135. SEGURO INTEGRAL DE SALUD</v>
          </cell>
          <cell r="E860" t="str">
            <v>001. SEGURO INTEGRAL DE SALUD</v>
          </cell>
          <cell r="F860" t="str">
            <v>GNF</v>
          </cell>
          <cell r="G860" t="str">
            <v>GNF-PP</v>
          </cell>
        </row>
        <row r="861">
          <cell r="C861">
            <v>858</v>
          </cell>
          <cell r="D861" t="str">
            <v>135. SEGURO INTEGRAL DE SALUD</v>
          </cell>
          <cell r="E861" t="str">
            <v>001. SEGURO INTEGRAL DE SALUD</v>
          </cell>
          <cell r="F861" t="str">
            <v>GNF</v>
          </cell>
          <cell r="G861" t="str">
            <v>GNF-PP</v>
          </cell>
        </row>
        <row r="862">
          <cell r="C862">
            <v>859</v>
          </cell>
          <cell r="D862" t="str">
            <v>135. SEGURO INTEGRAL DE SALUD</v>
          </cell>
          <cell r="E862" t="str">
            <v>001. SEGURO INTEGRAL DE SALUD</v>
          </cell>
          <cell r="F862" t="str">
            <v>GNF</v>
          </cell>
          <cell r="G862" t="str">
            <v>GNF-PP</v>
          </cell>
        </row>
        <row r="863">
          <cell r="C863">
            <v>860</v>
          </cell>
          <cell r="D863" t="str">
            <v>135. SEGURO INTEGRAL DE SALUD</v>
          </cell>
          <cell r="E863" t="str">
            <v>001. SEGURO INTEGRAL DE SALUD</v>
          </cell>
          <cell r="F863" t="str">
            <v>GNF</v>
          </cell>
          <cell r="G863" t="str">
            <v>GNF-PP</v>
          </cell>
        </row>
        <row r="864">
          <cell r="C864">
            <v>861</v>
          </cell>
          <cell r="D864" t="str">
            <v>135. SEGURO INTEGRAL DE SALUD</v>
          </cell>
          <cell r="E864" t="str">
            <v>001. SEGURO INTEGRAL DE SALUD</v>
          </cell>
          <cell r="F864" t="str">
            <v>GNF</v>
          </cell>
          <cell r="G864" t="str">
            <v>GNF-PP</v>
          </cell>
        </row>
        <row r="865">
          <cell r="C865">
            <v>862</v>
          </cell>
          <cell r="D865" t="str">
            <v>135. SEGURO INTEGRAL DE SALUD</v>
          </cell>
          <cell r="E865" t="str">
            <v>001. SEGURO INTEGRAL DE SALUD</v>
          </cell>
          <cell r="F865" t="str">
            <v>GNF</v>
          </cell>
          <cell r="G865" t="str">
            <v>GNF-PP</v>
          </cell>
        </row>
        <row r="866">
          <cell r="C866">
            <v>863</v>
          </cell>
          <cell r="D866" t="str">
            <v>135. SEGURO INTEGRAL DE SALUD</v>
          </cell>
          <cell r="E866" t="str">
            <v>001. SEGURO INTEGRAL DE SALUD</v>
          </cell>
          <cell r="F866" t="str">
            <v>GNF</v>
          </cell>
          <cell r="G866" t="str">
            <v>GNF-PP</v>
          </cell>
        </row>
        <row r="867">
          <cell r="C867">
            <v>864</v>
          </cell>
          <cell r="D867" t="str">
            <v>135. SEGURO INTEGRAL DE SALUD</v>
          </cell>
          <cell r="E867" t="str">
            <v>001. SEGURO INTEGRAL DE SALUD</v>
          </cell>
          <cell r="F867" t="str">
            <v>GNF</v>
          </cell>
          <cell r="G867" t="str">
            <v>GNF-PP</v>
          </cell>
        </row>
        <row r="868">
          <cell r="C868">
            <v>865</v>
          </cell>
          <cell r="D868" t="str">
            <v>135. SEGURO INTEGRAL DE SALUD</v>
          </cell>
          <cell r="E868" t="str">
            <v>001. SEGURO INTEGRAL DE SALUD</v>
          </cell>
          <cell r="F868" t="str">
            <v>GNF</v>
          </cell>
          <cell r="G868" t="str">
            <v>GNF-PP</v>
          </cell>
        </row>
        <row r="869">
          <cell r="C869">
            <v>866</v>
          </cell>
          <cell r="D869" t="str">
            <v>135. SEGURO INTEGRAL DE SALUD</v>
          </cell>
          <cell r="E869" t="str">
            <v>001. SEGURO INTEGRAL DE SALUD</v>
          </cell>
          <cell r="F869" t="str">
            <v>GNF</v>
          </cell>
          <cell r="G869" t="str">
            <v>GNF-PP</v>
          </cell>
        </row>
        <row r="870">
          <cell r="C870">
            <v>867</v>
          </cell>
          <cell r="D870" t="str">
            <v>135. SEGURO INTEGRAL DE SALUD</v>
          </cell>
          <cell r="E870" t="str">
            <v>001. SEGURO INTEGRAL DE SALUD</v>
          </cell>
          <cell r="F870" t="str">
            <v>GNF</v>
          </cell>
          <cell r="G870" t="str">
            <v>GNF-PP</v>
          </cell>
        </row>
        <row r="871">
          <cell r="C871">
            <v>868</v>
          </cell>
          <cell r="D871" t="str">
            <v>135. SEGURO INTEGRAL DE SALUD</v>
          </cell>
          <cell r="E871" t="str">
            <v>001. SEGURO INTEGRAL DE SALUD</v>
          </cell>
          <cell r="F871" t="str">
            <v>GNF</v>
          </cell>
          <cell r="G871" t="str">
            <v>GNF-PP</v>
          </cell>
        </row>
        <row r="872">
          <cell r="C872">
            <v>869</v>
          </cell>
          <cell r="D872" t="str">
            <v>135. SEGURO INTEGRAL DE SALUD</v>
          </cell>
          <cell r="E872" t="str">
            <v>001. SEGURO INTEGRAL DE SALUD</v>
          </cell>
          <cell r="F872" t="str">
            <v>GNF</v>
          </cell>
          <cell r="G872" t="str">
            <v>GNF-PP</v>
          </cell>
        </row>
        <row r="873">
          <cell r="C873">
            <v>870</v>
          </cell>
          <cell r="D873" t="str">
            <v>135. SEGURO INTEGRAL DE SALUD</v>
          </cell>
          <cell r="E873" t="str">
            <v>001. SEGURO INTEGRAL DE SALUD</v>
          </cell>
          <cell r="F873" t="str">
            <v>GNF</v>
          </cell>
          <cell r="G873" t="str">
            <v>GNF-PP</v>
          </cell>
        </row>
        <row r="874">
          <cell r="C874">
            <v>871</v>
          </cell>
          <cell r="D874" t="str">
            <v>135. SEGURO INTEGRAL DE SALUD</v>
          </cell>
          <cell r="E874" t="str">
            <v>001. SEGURO INTEGRAL DE SALUD</v>
          </cell>
          <cell r="F874" t="str">
            <v>GNF</v>
          </cell>
          <cell r="G874" t="str">
            <v>GNF-PP</v>
          </cell>
        </row>
        <row r="875">
          <cell r="C875">
            <v>872</v>
          </cell>
          <cell r="D875" t="str">
            <v>135. SEGURO INTEGRAL DE SALUD</v>
          </cell>
          <cell r="E875" t="str">
            <v>001. SEGURO INTEGRAL DE SALUD</v>
          </cell>
          <cell r="F875" t="str">
            <v>GNF</v>
          </cell>
          <cell r="G875" t="str">
            <v>GNF-PP</v>
          </cell>
        </row>
        <row r="876">
          <cell r="C876">
            <v>873</v>
          </cell>
          <cell r="D876" t="str">
            <v>135. SEGURO INTEGRAL DE SALUD</v>
          </cell>
          <cell r="E876" t="str">
            <v>001. SEGURO INTEGRAL DE SALUD</v>
          </cell>
          <cell r="F876" t="str">
            <v>GNF</v>
          </cell>
          <cell r="G876" t="str">
            <v>GNF-PP</v>
          </cell>
        </row>
        <row r="877">
          <cell r="C877">
            <v>874</v>
          </cell>
          <cell r="D877" t="str">
            <v>135. SEGURO INTEGRAL DE SALUD</v>
          </cell>
          <cell r="E877" t="str">
            <v>001. SEGURO INTEGRAL DE SALUD</v>
          </cell>
          <cell r="F877" t="str">
            <v>GNF</v>
          </cell>
          <cell r="G877" t="str">
            <v>GNF-PP</v>
          </cell>
        </row>
        <row r="878">
          <cell r="C878">
            <v>875</v>
          </cell>
          <cell r="D878" t="str">
            <v>135. SEGURO INTEGRAL DE SALUD</v>
          </cell>
          <cell r="E878" t="str">
            <v>001. SEGURO INTEGRAL DE SALUD</v>
          </cell>
          <cell r="F878" t="str">
            <v>GNF</v>
          </cell>
          <cell r="G878" t="str">
            <v>GNF-PP</v>
          </cell>
        </row>
        <row r="879">
          <cell r="C879">
            <v>876</v>
          </cell>
          <cell r="D879" t="str">
            <v>135. SEGURO INTEGRAL DE SALUD</v>
          </cell>
          <cell r="E879" t="str">
            <v>001. SEGURO INTEGRAL DE SALUD</v>
          </cell>
          <cell r="F879" t="str">
            <v>GNF</v>
          </cell>
          <cell r="G879" t="str">
            <v>GNF-PP</v>
          </cell>
        </row>
        <row r="880">
          <cell r="C880">
            <v>877</v>
          </cell>
          <cell r="D880" t="str">
            <v>135. SEGURO INTEGRAL DE SALUD</v>
          </cell>
          <cell r="E880" t="str">
            <v>001. SEGURO INTEGRAL DE SALUD</v>
          </cell>
          <cell r="F880" t="str">
            <v>GNF</v>
          </cell>
          <cell r="G880" t="str">
            <v>GNF-PP</v>
          </cell>
        </row>
        <row r="881">
          <cell r="C881">
            <v>878</v>
          </cell>
          <cell r="D881" t="str">
            <v>135. SEGURO INTEGRAL DE SALUD</v>
          </cell>
          <cell r="E881" t="str">
            <v>001. SEGURO INTEGRAL DE SALUD</v>
          </cell>
          <cell r="F881" t="str">
            <v>GNF</v>
          </cell>
          <cell r="G881" t="str">
            <v>GNF-PP</v>
          </cell>
        </row>
        <row r="882">
          <cell r="C882">
            <v>879</v>
          </cell>
          <cell r="D882" t="str">
            <v>135. SEGURO INTEGRAL DE SALUD</v>
          </cell>
          <cell r="E882" t="str">
            <v>001. SEGURO INTEGRAL DE SALUD</v>
          </cell>
          <cell r="F882" t="str">
            <v>GNF</v>
          </cell>
          <cell r="G882" t="str">
            <v>GNF-PP</v>
          </cell>
        </row>
        <row r="883">
          <cell r="C883">
            <v>880</v>
          </cell>
          <cell r="D883" t="str">
            <v>135. SEGURO INTEGRAL DE SALUD</v>
          </cell>
          <cell r="E883" t="str">
            <v>001. SEGURO INTEGRAL DE SALUD</v>
          </cell>
          <cell r="F883" t="str">
            <v>GNF</v>
          </cell>
          <cell r="G883" t="str">
            <v>GNF-PP</v>
          </cell>
        </row>
        <row r="884">
          <cell r="C884">
            <v>881</v>
          </cell>
          <cell r="D884" t="str">
            <v>135. SEGURO INTEGRAL DE SALUD</v>
          </cell>
          <cell r="E884" t="str">
            <v>001. SEGURO INTEGRAL DE SALUD</v>
          </cell>
          <cell r="F884" t="str">
            <v>GNF</v>
          </cell>
          <cell r="G884" t="str">
            <v>GNF-PP</v>
          </cell>
        </row>
        <row r="885">
          <cell r="C885">
            <v>882</v>
          </cell>
          <cell r="D885" t="str">
            <v>135. SEGURO INTEGRAL DE SALUD</v>
          </cell>
          <cell r="E885" t="str">
            <v>001. SEGURO INTEGRAL DE SALUD</v>
          </cell>
          <cell r="F885" t="str">
            <v>GNF</v>
          </cell>
          <cell r="G885" t="str">
            <v>GNF-PP</v>
          </cell>
        </row>
        <row r="886">
          <cell r="C886">
            <v>883</v>
          </cell>
          <cell r="D886" t="str">
            <v>135. SEGURO INTEGRAL DE SALUD</v>
          </cell>
          <cell r="E886" t="str">
            <v>001. SEGURO INTEGRAL DE SALUD</v>
          </cell>
          <cell r="F886" t="str">
            <v>GNF</v>
          </cell>
          <cell r="G886" t="str">
            <v>GNF-PP</v>
          </cell>
        </row>
        <row r="887">
          <cell r="C887">
            <v>884</v>
          </cell>
          <cell r="D887" t="str">
            <v>135. SEGURO INTEGRAL DE SALUD</v>
          </cell>
          <cell r="E887" t="str">
            <v>001. SEGURO INTEGRAL DE SALUD</v>
          </cell>
          <cell r="F887" t="str">
            <v>GNF</v>
          </cell>
          <cell r="G887" t="str">
            <v>GNF-PP</v>
          </cell>
        </row>
        <row r="888">
          <cell r="C888">
            <v>885</v>
          </cell>
          <cell r="D888" t="str">
            <v>135. SEGURO INTEGRAL DE SALUD</v>
          </cell>
          <cell r="E888" t="str">
            <v>001. SEGURO INTEGRAL DE SALUD</v>
          </cell>
          <cell r="F888" t="str">
            <v>GNF</v>
          </cell>
          <cell r="G888" t="str">
            <v>GNF-PP</v>
          </cell>
        </row>
        <row r="889">
          <cell r="C889">
            <v>886</v>
          </cell>
          <cell r="D889" t="str">
            <v>135. SEGURO INTEGRAL DE SALUD</v>
          </cell>
          <cell r="E889" t="str">
            <v>001. SEGURO INTEGRAL DE SALUD</v>
          </cell>
          <cell r="F889" t="str">
            <v>GNF</v>
          </cell>
          <cell r="G889" t="str">
            <v>GNF-PP</v>
          </cell>
        </row>
        <row r="890">
          <cell r="C890">
            <v>887</v>
          </cell>
          <cell r="D890" t="str">
            <v>135. SEGURO INTEGRAL DE SALUD</v>
          </cell>
          <cell r="E890" t="str">
            <v>001. SEGURO INTEGRAL DE SALUD</v>
          </cell>
          <cell r="F890" t="str">
            <v>GNF</v>
          </cell>
          <cell r="G890" t="str">
            <v>GNF-PP</v>
          </cell>
        </row>
        <row r="891">
          <cell r="C891">
            <v>888</v>
          </cell>
          <cell r="D891" t="str">
            <v>135. SEGURO INTEGRAL DE SALUD</v>
          </cell>
          <cell r="E891" t="str">
            <v>001. SEGURO INTEGRAL DE SALUD</v>
          </cell>
          <cell r="F891" t="str">
            <v>GNF</v>
          </cell>
          <cell r="G891" t="str">
            <v>GNF-PP</v>
          </cell>
        </row>
        <row r="892">
          <cell r="C892">
            <v>889</v>
          </cell>
          <cell r="D892" t="str">
            <v>135. SEGURO INTEGRAL DE SALUD</v>
          </cell>
          <cell r="E892" t="str">
            <v>001. SEGURO INTEGRAL DE SALUD</v>
          </cell>
          <cell r="F892" t="str">
            <v>GNF</v>
          </cell>
          <cell r="G892" t="str">
            <v>GNF-PP</v>
          </cell>
        </row>
        <row r="893">
          <cell r="C893">
            <v>890</v>
          </cell>
          <cell r="D893" t="str">
            <v>135. SEGURO INTEGRAL DE SALUD</v>
          </cell>
          <cell r="E893" t="str">
            <v>001. SEGURO INTEGRAL DE SALUD</v>
          </cell>
          <cell r="F893" t="str">
            <v>GNF</v>
          </cell>
          <cell r="G893" t="str">
            <v>GNF-PP</v>
          </cell>
        </row>
        <row r="894">
          <cell r="C894">
            <v>891</v>
          </cell>
          <cell r="D894" t="str">
            <v>135. SEGURO INTEGRAL DE SALUD</v>
          </cell>
          <cell r="E894" t="str">
            <v>001. SEGURO INTEGRAL DE SALUD</v>
          </cell>
          <cell r="F894" t="str">
            <v>GNF</v>
          </cell>
          <cell r="G894" t="str">
            <v>GNF-PP</v>
          </cell>
        </row>
        <row r="895">
          <cell r="C895">
            <v>892</v>
          </cell>
          <cell r="D895" t="str">
            <v>135. SEGURO INTEGRAL DE SALUD</v>
          </cell>
          <cell r="E895" t="str">
            <v>001. SEGURO INTEGRAL DE SALUD</v>
          </cell>
          <cell r="F895" t="str">
            <v>GNF</v>
          </cell>
          <cell r="G895" t="str">
            <v>GNF-PP</v>
          </cell>
        </row>
        <row r="896">
          <cell r="C896">
            <v>893</v>
          </cell>
          <cell r="D896" t="str">
            <v>135. SEGURO INTEGRAL DE SALUD</v>
          </cell>
          <cell r="E896" t="str">
            <v>001. SEGURO INTEGRAL DE SALUD</v>
          </cell>
          <cell r="F896" t="str">
            <v>GNF</v>
          </cell>
          <cell r="G896" t="str">
            <v>GNF-PP</v>
          </cell>
        </row>
        <row r="897">
          <cell r="C897">
            <v>894</v>
          </cell>
          <cell r="D897" t="str">
            <v>135. SEGURO INTEGRAL DE SALUD</v>
          </cell>
          <cell r="E897" t="str">
            <v>001. SEGURO INTEGRAL DE SALUD</v>
          </cell>
          <cell r="F897" t="str">
            <v>GNF</v>
          </cell>
          <cell r="G897" t="str">
            <v>GNF-PP</v>
          </cell>
        </row>
        <row r="898">
          <cell r="C898">
            <v>895</v>
          </cell>
          <cell r="D898" t="str">
            <v>135. SEGURO INTEGRAL DE SALUD</v>
          </cell>
          <cell r="E898" t="str">
            <v>001. SEGURO INTEGRAL DE SALUD</v>
          </cell>
          <cell r="F898" t="str">
            <v>GNF</v>
          </cell>
          <cell r="G898" t="str">
            <v>GNF-PP</v>
          </cell>
        </row>
        <row r="899">
          <cell r="C899">
            <v>896</v>
          </cell>
          <cell r="D899" t="str">
            <v>135. SEGURO INTEGRAL DE SALUD</v>
          </cell>
          <cell r="E899" t="str">
            <v>001. SEGURO INTEGRAL DE SALUD</v>
          </cell>
          <cell r="F899" t="str">
            <v>GNF</v>
          </cell>
          <cell r="G899" t="str">
            <v>GNF-PP</v>
          </cell>
        </row>
        <row r="900">
          <cell r="C900">
            <v>897</v>
          </cell>
          <cell r="D900" t="str">
            <v>135. SEGURO INTEGRAL DE SALUD</v>
          </cell>
          <cell r="E900" t="str">
            <v>001. SEGURO INTEGRAL DE SALUD</v>
          </cell>
          <cell r="F900" t="str">
            <v>GNF</v>
          </cell>
          <cell r="G900" t="str">
            <v>GNF-PP</v>
          </cell>
        </row>
        <row r="901">
          <cell r="C901">
            <v>898</v>
          </cell>
          <cell r="D901" t="str">
            <v>135. SEGURO INTEGRAL DE SALUD</v>
          </cell>
          <cell r="E901" t="str">
            <v>001. SEGURO INTEGRAL DE SALUD</v>
          </cell>
          <cell r="F901" t="str">
            <v>GNF</v>
          </cell>
          <cell r="G901" t="str">
            <v>GNF-PP</v>
          </cell>
        </row>
        <row r="902">
          <cell r="C902">
            <v>899</v>
          </cell>
          <cell r="D902" t="str">
            <v>135. SEGURO INTEGRAL DE SALUD</v>
          </cell>
          <cell r="E902" t="str">
            <v>001. SEGURO INTEGRAL DE SALUD</v>
          </cell>
          <cell r="F902" t="str">
            <v>GNF</v>
          </cell>
          <cell r="G902" t="str">
            <v>GNF-PP</v>
          </cell>
        </row>
        <row r="903">
          <cell r="C903">
            <v>900</v>
          </cell>
          <cell r="D903" t="str">
            <v>135. SEGURO INTEGRAL DE SALUD</v>
          </cell>
          <cell r="E903" t="str">
            <v>001. SEGURO INTEGRAL DE SALUD</v>
          </cell>
          <cell r="F903" t="str">
            <v>GNF</v>
          </cell>
          <cell r="G903" t="str">
            <v>GNF-PP</v>
          </cell>
        </row>
        <row r="904">
          <cell r="C904">
            <v>901</v>
          </cell>
          <cell r="D904" t="str">
            <v>135. SEGURO INTEGRAL DE SALUD</v>
          </cell>
          <cell r="E904" t="str">
            <v>001. SEGURO INTEGRAL DE SALUD</v>
          </cell>
          <cell r="F904" t="str">
            <v>GNF</v>
          </cell>
          <cell r="G904" t="str">
            <v>GNF-PP</v>
          </cell>
        </row>
        <row r="905">
          <cell r="C905">
            <v>902</v>
          </cell>
          <cell r="D905" t="str">
            <v>135. SEGURO INTEGRAL DE SALUD</v>
          </cell>
          <cell r="E905" t="str">
            <v>001. SEGURO INTEGRAL DE SALUD</v>
          </cell>
          <cell r="F905" t="str">
            <v>GNF</v>
          </cell>
          <cell r="G905" t="str">
            <v>GNF-PP</v>
          </cell>
        </row>
        <row r="906">
          <cell r="C906">
            <v>903</v>
          </cell>
          <cell r="D906" t="str">
            <v>135. SEGURO INTEGRAL DE SALUD</v>
          </cell>
          <cell r="E906" t="str">
            <v>001. SEGURO INTEGRAL DE SALUD</v>
          </cell>
          <cell r="F906" t="str">
            <v>GNF</v>
          </cell>
          <cell r="G906" t="str">
            <v>GNF-PP</v>
          </cell>
        </row>
        <row r="907">
          <cell r="C907">
            <v>904</v>
          </cell>
          <cell r="D907" t="str">
            <v>135. SEGURO INTEGRAL DE SALUD</v>
          </cell>
          <cell r="E907" t="str">
            <v>001. SEGURO INTEGRAL DE SALUD</v>
          </cell>
          <cell r="F907" t="str">
            <v>GNF</v>
          </cell>
          <cell r="G907" t="str">
            <v>GNF-PP</v>
          </cell>
        </row>
        <row r="908">
          <cell r="C908">
            <v>905</v>
          </cell>
          <cell r="D908" t="str">
            <v>135. SEGURO INTEGRAL DE SALUD</v>
          </cell>
          <cell r="E908" t="str">
            <v>001. SEGURO INTEGRAL DE SALUD</v>
          </cell>
          <cell r="F908" t="str">
            <v>GNF</v>
          </cell>
          <cell r="G908" t="str">
            <v>GNF-PP</v>
          </cell>
        </row>
        <row r="909">
          <cell r="C909">
            <v>906</v>
          </cell>
          <cell r="D909" t="str">
            <v>135. SEGURO INTEGRAL DE SALUD</v>
          </cell>
          <cell r="E909" t="str">
            <v>001. SEGURO INTEGRAL DE SALUD</v>
          </cell>
          <cell r="F909" t="str">
            <v>GNF</v>
          </cell>
          <cell r="G909" t="str">
            <v>GNF-PP</v>
          </cell>
        </row>
        <row r="910">
          <cell r="C910">
            <v>907</v>
          </cell>
          <cell r="D910" t="str">
            <v>135. SEGURO INTEGRAL DE SALUD</v>
          </cell>
          <cell r="E910" t="str">
            <v>001. SEGURO INTEGRAL DE SALUD</v>
          </cell>
          <cell r="F910" t="str">
            <v>GNF</v>
          </cell>
          <cell r="G910" t="str">
            <v>GNF-PP</v>
          </cell>
        </row>
        <row r="911">
          <cell r="C911">
            <v>908</v>
          </cell>
          <cell r="D911" t="str">
            <v>135. SEGURO INTEGRAL DE SALUD</v>
          </cell>
          <cell r="E911" t="str">
            <v>001. SEGURO INTEGRAL DE SALUD</v>
          </cell>
          <cell r="F911" t="str">
            <v>GNF</v>
          </cell>
          <cell r="G911" t="str">
            <v>GNF-PP</v>
          </cell>
        </row>
        <row r="912">
          <cell r="C912">
            <v>909</v>
          </cell>
          <cell r="D912" t="str">
            <v>135. SEGURO INTEGRAL DE SALUD</v>
          </cell>
          <cell r="E912" t="str">
            <v>001. SEGURO INTEGRAL DE SALUD</v>
          </cell>
          <cell r="F912" t="str">
            <v>GNF</v>
          </cell>
          <cell r="G912" t="str">
            <v>GNF-PP</v>
          </cell>
        </row>
        <row r="913">
          <cell r="C913">
            <v>910</v>
          </cell>
          <cell r="D913" t="str">
            <v>135. SEGURO INTEGRAL DE SALUD</v>
          </cell>
          <cell r="E913" t="str">
            <v>001. SEGURO INTEGRAL DE SALUD</v>
          </cell>
          <cell r="F913" t="str">
            <v>GNF</v>
          </cell>
          <cell r="G913" t="str">
            <v>GNF-PP</v>
          </cell>
        </row>
        <row r="914">
          <cell r="C914">
            <v>911</v>
          </cell>
          <cell r="D914" t="str">
            <v>135. SEGURO INTEGRAL DE SALUD</v>
          </cell>
          <cell r="E914" t="str">
            <v>001. SEGURO INTEGRAL DE SALUD</v>
          </cell>
          <cell r="F914" t="str">
            <v>GNF</v>
          </cell>
          <cell r="G914" t="str">
            <v>GNF-PP</v>
          </cell>
        </row>
        <row r="915">
          <cell r="C915">
            <v>912</v>
          </cell>
          <cell r="D915" t="str">
            <v>135. SEGURO INTEGRAL DE SALUD</v>
          </cell>
          <cell r="E915" t="str">
            <v>001. SEGURO INTEGRAL DE SALUD</v>
          </cell>
          <cell r="F915" t="str">
            <v>GNF</v>
          </cell>
          <cell r="G915" t="str">
            <v>GNF-PP</v>
          </cell>
        </row>
        <row r="916">
          <cell r="C916">
            <v>913</v>
          </cell>
          <cell r="D916" t="str">
            <v>135. SEGURO INTEGRAL DE SALUD</v>
          </cell>
          <cell r="E916" t="str">
            <v>001. SEGURO INTEGRAL DE SALUD</v>
          </cell>
          <cell r="F916" t="str">
            <v>GNF</v>
          </cell>
          <cell r="G916" t="str">
            <v>GNF-PP</v>
          </cell>
        </row>
        <row r="917">
          <cell r="C917">
            <v>914</v>
          </cell>
          <cell r="D917" t="str">
            <v>135. SEGURO INTEGRAL DE SALUD</v>
          </cell>
          <cell r="E917" t="str">
            <v>001. SEGURO INTEGRAL DE SALUD</v>
          </cell>
          <cell r="F917" t="str">
            <v>GNF</v>
          </cell>
          <cell r="G917" t="str">
            <v>GNF-PP</v>
          </cell>
        </row>
        <row r="918">
          <cell r="C918">
            <v>915</v>
          </cell>
          <cell r="D918" t="str">
            <v>135. SEGURO INTEGRAL DE SALUD</v>
          </cell>
          <cell r="E918" t="str">
            <v>001. SEGURO INTEGRAL DE SALUD</v>
          </cell>
          <cell r="F918" t="str">
            <v>GNF</v>
          </cell>
          <cell r="G918" t="str">
            <v>GNF-PP</v>
          </cell>
        </row>
        <row r="919">
          <cell r="C919">
            <v>916</v>
          </cell>
          <cell r="D919" t="str">
            <v>135. SEGURO INTEGRAL DE SALUD</v>
          </cell>
          <cell r="E919" t="str">
            <v>001. SEGURO INTEGRAL DE SALUD</v>
          </cell>
          <cell r="F919" t="str">
            <v>GNF</v>
          </cell>
          <cell r="G919" t="str">
            <v>GNF-PP</v>
          </cell>
        </row>
        <row r="920">
          <cell r="C920">
            <v>917</v>
          </cell>
          <cell r="D920" t="str">
            <v>135. SEGURO INTEGRAL DE SALUD</v>
          </cell>
          <cell r="E920" t="str">
            <v>001. SEGURO INTEGRAL DE SALUD</v>
          </cell>
          <cell r="F920" t="str">
            <v>GNF</v>
          </cell>
          <cell r="G920" t="str">
            <v>GNF-PP</v>
          </cell>
        </row>
        <row r="921">
          <cell r="C921">
            <v>918</v>
          </cell>
          <cell r="D921" t="str">
            <v>135. SEGURO INTEGRAL DE SALUD</v>
          </cell>
          <cell r="E921" t="str">
            <v>001. SEGURO INTEGRAL DE SALUD</v>
          </cell>
          <cell r="F921" t="str">
            <v>GNF</v>
          </cell>
          <cell r="G921" t="str">
            <v>GNF-PP</v>
          </cell>
        </row>
        <row r="922">
          <cell r="C922">
            <v>919</v>
          </cell>
          <cell r="D922" t="str">
            <v>135. SEGURO INTEGRAL DE SALUD</v>
          </cell>
          <cell r="E922" t="str">
            <v>001. SEGURO INTEGRAL DE SALUD</v>
          </cell>
          <cell r="F922" t="str">
            <v>GNF</v>
          </cell>
          <cell r="G922" t="str">
            <v>GNF-PP</v>
          </cell>
        </row>
        <row r="923">
          <cell r="C923">
            <v>920</v>
          </cell>
          <cell r="D923" t="str">
            <v>135. SEGURO INTEGRAL DE SALUD</v>
          </cell>
          <cell r="E923" t="str">
            <v>001. SEGURO INTEGRAL DE SALUD</v>
          </cell>
          <cell r="F923" t="str">
            <v>GNF</v>
          </cell>
          <cell r="G923" t="str">
            <v>GNF-PP</v>
          </cell>
        </row>
        <row r="924">
          <cell r="C924">
            <v>921</v>
          </cell>
          <cell r="D924" t="str">
            <v>135. SEGURO INTEGRAL DE SALUD</v>
          </cell>
          <cell r="E924" t="str">
            <v>001. SEGURO INTEGRAL DE SALUD</v>
          </cell>
          <cell r="F924" t="str">
            <v>GNF</v>
          </cell>
          <cell r="G924" t="str">
            <v>GNF-PP</v>
          </cell>
        </row>
        <row r="925">
          <cell r="C925">
            <v>922</v>
          </cell>
          <cell r="D925" t="str">
            <v>135. SEGURO INTEGRAL DE SALUD</v>
          </cell>
          <cell r="E925" t="str">
            <v>001. SEGURO INTEGRAL DE SALUD</v>
          </cell>
          <cell r="F925" t="str">
            <v>GNF</v>
          </cell>
          <cell r="G925" t="str">
            <v>GNF-PP</v>
          </cell>
        </row>
        <row r="926">
          <cell r="C926">
            <v>923</v>
          </cell>
          <cell r="D926" t="str">
            <v>135. SEGURO INTEGRAL DE SALUD</v>
          </cell>
          <cell r="E926" t="str">
            <v>001. SEGURO INTEGRAL DE SALUD</v>
          </cell>
          <cell r="F926" t="str">
            <v>GNF</v>
          </cell>
          <cell r="G926" t="str">
            <v>GNF-PP</v>
          </cell>
        </row>
        <row r="927">
          <cell r="C927">
            <v>924</v>
          </cell>
          <cell r="D927" t="str">
            <v>135. SEGURO INTEGRAL DE SALUD</v>
          </cell>
          <cell r="E927" t="str">
            <v>001. SEGURO INTEGRAL DE SALUD</v>
          </cell>
          <cell r="F927" t="str">
            <v>GNF</v>
          </cell>
          <cell r="G927" t="str">
            <v>GNF-PP</v>
          </cell>
        </row>
        <row r="928">
          <cell r="C928">
            <v>925</v>
          </cell>
          <cell r="D928" t="str">
            <v>135. SEGURO INTEGRAL DE SALUD</v>
          </cell>
          <cell r="E928" t="str">
            <v>001. SEGURO INTEGRAL DE SALUD</v>
          </cell>
          <cell r="F928" t="str">
            <v>GNF</v>
          </cell>
          <cell r="G928" t="str">
            <v>GNF-PP</v>
          </cell>
        </row>
        <row r="929">
          <cell r="C929">
            <v>926</v>
          </cell>
          <cell r="D929" t="str">
            <v>135. SEGURO INTEGRAL DE SALUD</v>
          </cell>
          <cell r="E929" t="str">
            <v>001. SEGURO INTEGRAL DE SALUD</v>
          </cell>
          <cell r="F929" t="str">
            <v>GNF</v>
          </cell>
          <cell r="G929" t="str">
            <v>GNF-PP</v>
          </cell>
        </row>
        <row r="930">
          <cell r="C930">
            <v>927</v>
          </cell>
          <cell r="D930" t="str">
            <v>135. SEGURO INTEGRAL DE SALUD</v>
          </cell>
          <cell r="E930" t="str">
            <v>001. SEGURO INTEGRAL DE SALUD</v>
          </cell>
          <cell r="F930" t="str">
            <v>GNF</v>
          </cell>
          <cell r="G930" t="str">
            <v>GNF-PP</v>
          </cell>
        </row>
        <row r="931">
          <cell r="C931">
            <v>928</v>
          </cell>
          <cell r="D931" t="str">
            <v>135. SEGURO INTEGRAL DE SALUD</v>
          </cell>
          <cell r="E931" t="str">
            <v>001. SEGURO INTEGRAL DE SALUD</v>
          </cell>
          <cell r="F931" t="str">
            <v>GNF</v>
          </cell>
          <cell r="G931" t="str">
            <v>GNF-PP</v>
          </cell>
        </row>
        <row r="932">
          <cell r="C932">
            <v>929</v>
          </cell>
          <cell r="D932" t="str">
            <v>135. SEGURO INTEGRAL DE SALUD</v>
          </cell>
          <cell r="E932" t="str">
            <v>001. SEGURO INTEGRAL DE SALUD</v>
          </cell>
          <cell r="F932" t="str">
            <v>GNF</v>
          </cell>
          <cell r="G932" t="str">
            <v>GNF-PP</v>
          </cell>
        </row>
        <row r="933">
          <cell r="C933">
            <v>930</v>
          </cell>
          <cell r="D933" t="str">
            <v>135. SEGURO INTEGRAL DE SALUD</v>
          </cell>
          <cell r="E933" t="str">
            <v>001. SEGURO INTEGRAL DE SALUD</v>
          </cell>
          <cell r="F933" t="str">
            <v>GNF</v>
          </cell>
          <cell r="G933" t="str">
            <v>GNF-PP</v>
          </cell>
        </row>
        <row r="934">
          <cell r="C934">
            <v>931</v>
          </cell>
          <cell r="D934" t="str">
            <v>135. SEGURO INTEGRAL DE SALUD</v>
          </cell>
          <cell r="E934" t="str">
            <v>001. SEGURO INTEGRAL DE SALUD</v>
          </cell>
          <cell r="F934" t="str">
            <v>GNF</v>
          </cell>
          <cell r="G934" t="str">
            <v>GNF-PP</v>
          </cell>
        </row>
        <row r="935">
          <cell r="C935">
            <v>932</v>
          </cell>
          <cell r="D935" t="str">
            <v>135. SEGURO INTEGRAL DE SALUD</v>
          </cell>
          <cell r="E935" t="str">
            <v>001. SEGURO INTEGRAL DE SALUD</v>
          </cell>
          <cell r="F935" t="str">
            <v>GNF</v>
          </cell>
          <cell r="G935" t="str">
            <v>GNF-PP</v>
          </cell>
        </row>
        <row r="936">
          <cell r="C936">
            <v>933</v>
          </cell>
          <cell r="D936" t="str">
            <v>135. SEGURO INTEGRAL DE SALUD</v>
          </cell>
          <cell r="E936" t="str">
            <v>001. SEGURO INTEGRAL DE SALUD</v>
          </cell>
          <cell r="F936" t="str">
            <v>GNF</v>
          </cell>
          <cell r="G936" t="str">
            <v>GNF-PP</v>
          </cell>
        </row>
        <row r="937">
          <cell r="C937">
            <v>934</v>
          </cell>
          <cell r="D937" t="str">
            <v>135. SEGURO INTEGRAL DE SALUD</v>
          </cell>
          <cell r="E937" t="str">
            <v>001. SEGURO INTEGRAL DE SALUD</v>
          </cell>
          <cell r="F937" t="str">
            <v>GNF</v>
          </cell>
          <cell r="G937" t="str">
            <v>GNF-PP</v>
          </cell>
        </row>
        <row r="938">
          <cell r="C938">
            <v>935</v>
          </cell>
          <cell r="D938" t="str">
            <v>135. SEGURO INTEGRAL DE SALUD</v>
          </cell>
          <cell r="E938" t="str">
            <v>001. SEGURO INTEGRAL DE SALUD</v>
          </cell>
          <cell r="F938" t="str">
            <v>GNF</v>
          </cell>
          <cell r="G938" t="str">
            <v>GNF-PP</v>
          </cell>
        </row>
        <row r="939">
          <cell r="C939">
            <v>936</v>
          </cell>
          <cell r="D939" t="str">
            <v>135. SEGURO INTEGRAL DE SALUD</v>
          </cell>
          <cell r="E939" t="str">
            <v>001. SEGURO INTEGRAL DE SALUD</v>
          </cell>
          <cell r="F939" t="str">
            <v>GNF</v>
          </cell>
          <cell r="G939" t="str">
            <v>GNF-PP</v>
          </cell>
        </row>
        <row r="940">
          <cell r="C940">
            <v>937</v>
          </cell>
          <cell r="D940" t="str">
            <v>135. SEGURO INTEGRAL DE SALUD</v>
          </cell>
          <cell r="E940" t="str">
            <v>001. SEGURO INTEGRAL DE SALUD</v>
          </cell>
          <cell r="F940" t="str">
            <v>GNF</v>
          </cell>
          <cell r="G940" t="str">
            <v>GNF-PP</v>
          </cell>
        </row>
        <row r="941">
          <cell r="C941">
            <v>938</v>
          </cell>
          <cell r="D941" t="str">
            <v>135. SEGURO INTEGRAL DE SALUD</v>
          </cell>
          <cell r="E941" t="str">
            <v>001. SEGURO INTEGRAL DE SALUD</v>
          </cell>
          <cell r="F941" t="str">
            <v>GNF</v>
          </cell>
          <cell r="G941" t="str">
            <v>GNF-PP</v>
          </cell>
        </row>
        <row r="942">
          <cell r="C942">
            <v>939</v>
          </cell>
          <cell r="D942" t="str">
            <v>135. SEGURO INTEGRAL DE SALUD</v>
          </cell>
          <cell r="E942" t="str">
            <v>001. SEGURO INTEGRAL DE SALUD</v>
          </cell>
          <cell r="F942" t="str">
            <v>GNF</v>
          </cell>
          <cell r="G942" t="str">
            <v>GNF-PP</v>
          </cell>
        </row>
        <row r="943">
          <cell r="C943">
            <v>940</v>
          </cell>
          <cell r="D943" t="str">
            <v>135. SEGURO INTEGRAL DE SALUD</v>
          </cell>
          <cell r="E943" t="str">
            <v>001. SEGURO INTEGRAL DE SALUD</v>
          </cell>
          <cell r="F943" t="str">
            <v>GNF</v>
          </cell>
          <cell r="G943" t="str">
            <v>GNF-PP</v>
          </cell>
        </row>
        <row r="944">
          <cell r="C944">
            <v>941</v>
          </cell>
          <cell r="D944" t="str">
            <v>135. SEGURO INTEGRAL DE SALUD</v>
          </cell>
          <cell r="E944" t="str">
            <v>001. SEGURO INTEGRAL DE SALUD</v>
          </cell>
          <cell r="F944" t="str">
            <v>GNF</v>
          </cell>
          <cell r="G944" t="str">
            <v>GNF-PP</v>
          </cell>
        </row>
        <row r="945">
          <cell r="C945">
            <v>942</v>
          </cell>
          <cell r="D945" t="str">
            <v>135. SEGURO INTEGRAL DE SALUD</v>
          </cell>
          <cell r="E945" t="str">
            <v>001. SEGURO INTEGRAL DE SALUD</v>
          </cell>
          <cell r="F945" t="str">
            <v>GNF</v>
          </cell>
          <cell r="G945" t="str">
            <v>GNF-PP</v>
          </cell>
        </row>
        <row r="946">
          <cell r="C946">
            <v>943</v>
          </cell>
          <cell r="D946" t="str">
            <v>135. SEGURO INTEGRAL DE SALUD</v>
          </cell>
          <cell r="E946" t="str">
            <v>001. SEGURO INTEGRAL DE SALUD</v>
          </cell>
          <cell r="F946" t="str">
            <v>GNF</v>
          </cell>
          <cell r="G946" t="str">
            <v>GNF-PP</v>
          </cell>
        </row>
        <row r="947">
          <cell r="C947">
            <v>944</v>
          </cell>
          <cell r="D947" t="str">
            <v>135. SEGURO INTEGRAL DE SALUD</v>
          </cell>
          <cell r="E947" t="str">
            <v>001. SEGURO INTEGRAL DE SALUD</v>
          </cell>
          <cell r="F947" t="str">
            <v>GNF</v>
          </cell>
          <cell r="G947" t="str">
            <v>GNF-PP</v>
          </cell>
        </row>
        <row r="948">
          <cell r="C948">
            <v>945</v>
          </cell>
          <cell r="D948" t="str">
            <v>135. SEGURO INTEGRAL DE SALUD</v>
          </cell>
          <cell r="E948" t="str">
            <v>001. SEGURO INTEGRAL DE SALUD</v>
          </cell>
          <cell r="F948" t="str">
            <v>GNF</v>
          </cell>
          <cell r="G948" t="str">
            <v>GNF-PP</v>
          </cell>
        </row>
        <row r="949">
          <cell r="C949">
            <v>946</v>
          </cell>
          <cell r="D949" t="str">
            <v>135. SEGURO INTEGRAL DE SALUD</v>
          </cell>
          <cell r="E949" t="str">
            <v>001. SEGURO INTEGRAL DE SALUD</v>
          </cell>
          <cell r="F949" t="str">
            <v>GNF</v>
          </cell>
          <cell r="G949" t="str">
            <v>GNF-PP</v>
          </cell>
        </row>
        <row r="950">
          <cell r="C950">
            <v>947</v>
          </cell>
          <cell r="D950" t="str">
            <v>135. SEGURO INTEGRAL DE SALUD</v>
          </cell>
          <cell r="E950" t="str">
            <v>001. SEGURO INTEGRAL DE SALUD</v>
          </cell>
          <cell r="F950" t="str">
            <v>GNF</v>
          </cell>
          <cell r="G950" t="str">
            <v>GNF-PP</v>
          </cell>
        </row>
        <row r="951">
          <cell r="C951">
            <v>948</v>
          </cell>
          <cell r="D951" t="str">
            <v>135. SEGURO INTEGRAL DE SALUD</v>
          </cell>
          <cell r="E951" t="str">
            <v>001. SEGURO INTEGRAL DE SALUD</v>
          </cell>
          <cell r="F951" t="str">
            <v>GNF</v>
          </cell>
          <cell r="G951" t="str">
            <v>GNF-PP</v>
          </cell>
        </row>
        <row r="952">
          <cell r="C952">
            <v>949</v>
          </cell>
          <cell r="D952" t="str">
            <v>135. SEGURO INTEGRAL DE SALUD</v>
          </cell>
          <cell r="E952" t="str">
            <v>001. SEGURO INTEGRAL DE SALUD</v>
          </cell>
          <cell r="F952" t="str">
            <v>GNF</v>
          </cell>
          <cell r="G952" t="str">
            <v>GNF-PP</v>
          </cell>
        </row>
        <row r="953">
          <cell r="C953">
            <v>950</v>
          </cell>
          <cell r="D953" t="str">
            <v>135. SEGURO INTEGRAL DE SALUD</v>
          </cell>
          <cell r="E953" t="str">
            <v>001. SEGURO INTEGRAL DE SALUD</v>
          </cell>
          <cell r="F953" t="str">
            <v>GNF</v>
          </cell>
          <cell r="G953" t="str">
            <v>GNF-PP</v>
          </cell>
        </row>
        <row r="954">
          <cell r="C954">
            <v>951</v>
          </cell>
          <cell r="D954" t="str">
            <v>135. SEGURO INTEGRAL DE SALUD</v>
          </cell>
          <cell r="E954" t="str">
            <v>001. SEGURO INTEGRAL DE SALUD</v>
          </cell>
          <cell r="F954" t="str">
            <v>GNF</v>
          </cell>
          <cell r="G954" t="str">
            <v>GNF-PP</v>
          </cell>
        </row>
        <row r="955">
          <cell r="C955">
            <v>952</v>
          </cell>
          <cell r="D955" t="str">
            <v>135. SEGURO INTEGRAL DE SALUD</v>
          </cell>
          <cell r="E955" t="str">
            <v>001. SEGURO INTEGRAL DE SALUD</v>
          </cell>
          <cell r="F955" t="str">
            <v>GNF</v>
          </cell>
          <cell r="G955" t="str">
            <v>GNF-PP</v>
          </cell>
        </row>
        <row r="956">
          <cell r="C956">
            <v>953</v>
          </cell>
          <cell r="D956" t="str">
            <v>135. SEGURO INTEGRAL DE SALUD</v>
          </cell>
          <cell r="E956" t="str">
            <v>001. SEGURO INTEGRAL DE SALUD</v>
          </cell>
          <cell r="F956" t="str">
            <v>GNF</v>
          </cell>
          <cell r="G956" t="str">
            <v>GNF-PP</v>
          </cell>
        </row>
        <row r="957">
          <cell r="C957">
            <v>954</v>
          </cell>
          <cell r="D957" t="str">
            <v>135. SEGURO INTEGRAL DE SALUD</v>
          </cell>
          <cell r="E957" t="str">
            <v>001. SEGURO INTEGRAL DE SALUD</v>
          </cell>
          <cell r="F957" t="str">
            <v>GNF</v>
          </cell>
          <cell r="G957" t="str">
            <v>GNF-PP</v>
          </cell>
        </row>
        <row r="958">
          <cell r="C958">
            <v>955</v>
          </cell>
          <cell r="D958" t="str">
            <v>135. SEGURO INTEGRAL DE SALUD</v>
          </cell>
          <cell r="E958" t="str">
            <v>001. SEGURO INTEGRAL DE SALUD</v>
          </cell>
          <cell r="F958" t="str">
            <v>GNF</v>
          </cell>
          <cell r="G958" t="str">
            <v>GNF-PP</v>
          </cell>
        </row>
        <row r="959">
          <cell r="C959">
            <v>956</v>
          </cell>
          <cell r="D959" t="str">
            <v>135. SEGURO INTEGRAL DE SALUD</v>
          </cell>
          <cell r="E959" t="str">
            <v>001. SEGURO INTEGRAL DE SALUD</v>
          </cell>
          <cell r="F959" t="str">
            <v>GNF</v>
          </cell>
          <cell r="G959" t="str">
            <v>GNF-PP</v>
          </cell>
        </row>
        <row r="960">
          <cell r="C960">
            <v>957</v>
          </cell>
          <cell r="D960" t="str">
            <v>135. SEGURO INTEGRAL DE SALUD</v>
          </cell>
          <cell r="E960" t="str">
            <v>001. SEGURO INTEGRAL DE SALUD</v>
          </cell>
          <cell r="F960" t="str">
            <v>GNF</v>
          </cell>
          <cell r="G960" t="str">
            <v>GNF-PP</v>
          </cell>
        </row>
        <row r="961">
          <cell r="C961">
            <v>958</v>
          </cell>
          <cell r="D961" t="str">
            <v>135. SEGURO INTEGRAL DE SALUD</v>
          </cell>
          <cell r="E961" t="str">
            <v>001. SEGURO INTEGRAL DE SALUD</v>
          </cell>
          <cell r="F961" t="str">
            <v>GNF</v>
          </cell>
          <cell r="G961" t="str">
            <v>GNF-PP</v>
          </cell>
        </row>
        <row r="962">
          <cell r="C962">
            <v>959</v>
          </cell>
          <cell r="D962" t="str">
            <v>135. SEGURO INTEGRAL DE SALUD</v>
          </cell>
          <cell r="E962" t="str">
            <v>001. SEGURO INTEGRAL DE SALUD</v>
          </cell>
          <cell r="F962" t="str">
            <v>GNF</v>
          </cell>
          <cell r="G962" t="str">
            <v>GNF-PP</v>
          </cell>
        </row>
        <row r="963">
          <cell r="C963">
            <v>960</v>
          </cell>
          <cell r="D963" t="str">
            <v>135. SEGURO INTEGRAL DE SALUD</v>
          </cell>
          <cell r="E963" t="str">
            <v>001. SEGURO INTEGRAL DE SALUD</v>
          </cell>
          <cell r="F963" t="str">
            <v>GNF</v>
          </cell>
          <cell r="G963" t="str">
            <v>GNF-PP</v>
          </cell>
        </row>
        <row r="964">
          <cell r="C964">
            <v>961</v>
          </cell>
          <cell r="D964" t="str">
            <v>135. SEGURO INTEGRAL DE SALUD</v>
          </cell>
          <cell r="E964" t="str">
            <v>001. SEGURO INTEGRAL DE SALUD</v>
          </cell>
          <cell r="F964" t="str">
            <v>GNF</v>
          </cell>
          <cell r="G964" t="str">
            <v>GNF-PP</v>
          </cell>
        </row>
        <row r="965">
          <cell r="C965">
            <v>962</v>
          </cell>
          <cell r="D965" t="str">
            <v>135. SEGURO INTEGRAL DE SALUD</v>
          </cell>
          <cell r="E965" t="str">
            <v>001. SEGURO INTEGRAL DE SALUD</v>
          </cell>
          <cell r="F965" t="str">
            <v>GNF</v>
          </cell>
          <cell r="G965" t="str">
            <v>GNF-PP</v>
          </cell>
        </row>
        <row r="966">
          <cell r="C966">
            <v>963</v>
          </cell>
          <cell r="D966" t="str">
            <v>135. SEGURO INTEGRAL DE SALUD</v>
          </cell>
          <cell r="E966" t="str">
            <v>001. SEGURO INTEGRAL DE SALUD</v>
          </cell>
          <cell r="F966" t="str">
            <v>GNF</v>
          </cell>
          <cell r="G966" t="str">
            <v>GNF-PP</v>
          </cell>
        </row>
        <row r="967">
          <cell r="C967">
            <v>964</v>
          </cell>
          <cell r="D967" t="str">
            <v>135. SEGURO INTEGRAL DE SALUD</v>
          </cell>
          <cell r="E967" t="str">
            <v>001. SEGURO INTEGRAL DE SALUD</v>
          </cell>
          <cell r="F967" t="str">
            <v>GNF</v>
          </cell>
          <cell r="G967" t="str">
            <v>GNF-PP</v>
          </cell>
        </row>
        <row r="968">
          <cell r="C968">
            <v>965</v>
          </cell>
          <cell r="D968" t="str">
            <v>135. SEGURO INTEGRAL DE SALUD</v>
          </cell>
          <cell r="E968" t="str">
            <v>001. SEGURO INTEGRAL DE SALUD</v>
          </cell>
          <cell r="F968" t="str">
            <v>GNF</v>
          </cell>
          <cell r="G968" t="str">
            <v>GNF-PP</v>
          </cell>
        </row>
        <row r="969">
          <cell r="C969">
            <v>966</v>
          </cell>
          <cell r="D969" t="str">
            <v>135. SEGURO INTEGRAL DE SALUD</v>
          </cell>
          <cell r="E969" t="str">
            <v>001. SEGURO INTEGRAL DE SALUD</v>
          </cell>
          <cell r="F969" t="str">
            <v>GNF</v>
          </cell>
          <cell r="G969" t="str">
            <v>GNF-PP</v>
          </cell>
        </row>
        <row r="970">
          <cell r="C970">
            <v>967</v>
          </cell>
          <cell r="D970" t="str">
            <v>135. SEGURO INTEGRAL DE SALUD</v>
          </cell>
          <cell r="E970" t="str">
            <v>001. SEGURO INTEGRAL DE SALUD</v>
          </cell>
          <cell r="F970" t="str">
            <v>GNF</v>
          </cell>
          <cell r="G970" t="str">
            <v>GNF-PP</v>
          </cell>
        </row>
        <row r="971">
          <cell r="C971">
            <v>968</v>
          </cell>
          <cell r="D971" t="str">
            <v>135. SEGURO INTEGRAL DE SALUD</v>
          </cell>
          <cell r="E971" t="str">
            <v>001. SEGURO INTEGRAL DE SALUD</v>
          </cell>
          <cell r="F971" t="str">
            <v>GNF</v>
          </cell>
          <cell r="G971" t="str">
            <v>GNF-PP</v>
          </cell>
        </row>
        <row r="972">
          <cell r="C972">
            <v>969</v>
          </cell>
          <cell r="D972" t="str">
            <v>135. SEGURO INTEGRAL DE SALUD</v>
          </cell>
          <cell r="E972" t="str">
            <v>001. SEGURO INTEGRAL DE SALUD</v>
          </cell>
          <cell r="F972" t="str">
            <v>GNF</v>
          </cell>
          <cell r="G972" t="str">
            <v>GNF-PP</v>
          </cell>
        </row>
        <row r="973">
          <cell r="C973">
            <v>970</v>
          </cell>
          <cell r="D973" t="str">
            <v>135. SEGURO INTEGRAL DE SALUD</v>
          </cell>
          <cell r="E973" t="str">
            <v>001. SEGURO INTEGRAL DE SALUD</v>
          </cell>
          <cell r="F973" t="str">
            <v>GNF</v>
          </cell>
          <cell r="G973" t="str">
            <v>GNF-PP</v>
          </cell>
        </row>
        <row r="974">
          <cell r="C974">
            <v>971</v>
          </cell>
          <cell r="D974" t="str">
            <v>135. SEGURO INTEGRAL DE SALUD</v>
          </cell>
          <cell r="E974" t="str">
            <v>001. SEGURO INTEGRAL DE SALUD</v>
          </cell>
          <cell r="F974" t="str">
            <v>GNF</v>
          </cell>
          <cell r="G974" t="str">
            <v>GNF-PP</v>
          </cell>
        </row>
        <row r="975">
          <cell r="C975">
            <v>972</v>
          </cell>
          <cell r="D975" t="str">
            <v>135. SEGURO INTEGRAL DE SALUD</v>
          </cell>
          <cell r="E975" t="str">
            <v>001. SEGURO INTEGRAL DE SALUD</v>
          </cell>
          <cell r="F975" t="str">
            <v>GNF</v>
          </cell>
          <cell r="G975" t="str">
            <v>GNF-PP</v>
          </cell>
        </row>
        <row r="976">
          <cell r="C976">
            <v>973</v>
          </cell>
          <cell r="D976" t="str">
            <v>135. SEGURO INTEGRAL DE SALUD</v>
          </cell>
          <cell r="E976" t="str">
            <v>001. SEGURO INTEGRAL DE SALUD</v>
          </cell>
          <cell r="F976" t="str">
            <v>GNF</v>
          </cell>
          <cell r="G976" t="str">
            <v>GNF-PP</v>
          </cell>
        </row>
        <row r="977">
          <cell r="C977">
            <v>974</v>
          </cell>
          <cell r="D977" t="str">
            <v>135. SEGURO INTEGRAL DE SALUD</v>
          </cell>
          <cell r="E977" t="str">
            <v>001. SEGURO INTEGRAL DE SALUD</v>
          </cell>
          <cell r="F977" t="str">
            <v>GNF</v>
          </cell>
          <cell r="G977" t="str">
            <v>GNF-PP</v>
          </cell>
        </row>
        <row r="978">
          <cell r="C978">
            <v>975</v>
          </cell>
          <cell r="D978" t="str">
            <v>135. SEGURO INTEGRAL DE SALUD</v>
          </cell>
          <cell r="E978" t="str">
            <v>001. SEGURO INTEGRAL DE SALUD</v>
          </cell>
          <cell r="F978" t="str">
            <v>GNF</v>
          </cell>
          <cell r="G978" t="str">
            <v>GNF-PP</v>
          </cell>
        </row>
        <row r="979">
          <cell r="C979">
            <v>976</v>
          </cell>
          <cell r="D979" t="str">
            <v>135. SEGURO INTEGRAL DE SALUD</v>
          </cell>
          <cell r="E979" t="str">
            <v>001. SEGURO INTEGRAL DE SALUD</v>
          </cell>
          <cell r="F979" t="str">
            <v>GNF</v>
          </cell>
          <cell r="G979" t="str">
            <v>GNF-PP</v>
          </cell>
        </row>
        <row r="980">
          <cell r="C980">
            <v>977</v>
          </cell>
          <cell r="D980" t="str">
            <v>135. SEGURO INTEGRAL DE SALUD</v>
          </cell>
          <cell r="E980" t="str">
            <v>001. SEGURO INTEGRAL DE SALUD</v>
          </cell>
          <cell r="F980" t="str">
            <v>GNF</v>
          </cell>
          <cell r="G980" t="str">
            <v>GNF-PP</v>
          </cell>
        </row>
        <row r="981">
          <cell r="C981">
            <v>978</v>
          </cell>
          <cell r="D981" t="str">
            <v>135. SEGURO INTEGRAL DE SALUD</v>
          </cell>
          <cell r="E981" t="str">
            <v>001. SEGURO INTEGRAL DE SALUD</v>
          </cell>
          <cell r="F981" t="str">
            <v>GNF</v>
          </cell>
          <cell r="G981" t="str">
            <v>GNF-PP</v>
          </cell>
        </row>
        <row r="982">
          <cell r="C982">
            <v>979</v>
          </cell>
          <cell r="D982" t="str">
            <v>135. SEGURO INTEGRAL DE SALUD</v>
          </cell>
          <cell r="E982" t="str">
            <v>001. SEGURO INTEGRAL DE SALUD</v>
          </cell>
          <cell r="F982" t="str">
            <v>GNF</v>
          </cell>
          <cell r="G982" t="str">
            <v>GNF-PP</v>
          </cell>
        </row>
        <row r="983">
          <cell r="C983">
            <v>980</v>
          </cell>
          <cell r="D983" t="str">
            <v>135. SEGURO INTEGRAL DE SALUD</v>
          </cell>
          <cell r="E983" t="str">
            <v>001. SEGURO INTEGRAL DE SALUD</v>
          </cell>
          <cell r="F983" t="str">
            <v>GNF</v>
          </cell>
          <cell r="G983" t="str">
            <v>GNF-PP</v>
          </cell>
        </row>
        <row r="984">
          <cell r="C984">
            <v>981</v>
          </cell>
          <cell r="D984" t="str">
            <v>135. SEGURO INTEGRAL DE SALUD</v>
          </cell>
          <cell r="E984" t="str">
            <v>001. SEGURO INTEGRAL DE SALUD</v>
          </cell>
          <cell r="F984" t="str">
            <v>GNF</v>
          </cell>
          <cell r="G984" t="str">
            <v>GNF-PP</v>
          </cell>
        </row>
        <row r="985">
          <cell r="C985">
            <v>982</v>
          </cell>
          <cell r="D985" t="str">
            <v>135. SEGURO INTEGRAL DE SALUD</v>
          </cell>
          <cell r="E985" t="str">
            <v>001. SEGURO INTEGRAL DE SALUD</v>
          </cell>
          <cell r="F985" t="str">
            <v>GNF</v>
          </cell>
          <cell r="G985" t="str">
            <v>GNF-PP</v>
          </cell>
        </row>
        <row r="986">
          <cell r="C986">
            <v>983</v>
          </cell>
          <cell r="D986" t="str">
            <v>135. SEGURO INTEGRAL DE SALUD</v>
          </cell>
          <cell r="E986" t="str">
            <v>001. SEGURO INTEGRAL DE SALUD</v>
          </cell>
          <cell r="F986" t="str">
            <v>GNF</v>
          </cell>
          <cell r="G986" t="str">
            <v>GNF-PP</v>
          </cell>
        </row>
        <row r="987">
          <cell r="C987">
            <v>984</v>
          </cell>
          <cell r="D987" t="str">
            <v>135. SEGURO INTEGRAL DE SALUD</v>
          </cell>
          <cell r="E987" t="str">
            <v>001. SEGURO INTEGRAL DE SALUD</v>
          </cell>
          <cell r="F987" t="str">
            <v>GNF</v>
          </cell>
          <cell r="G987" t="str">
            <v>GNF-PP</v>
          </cell>
        </row>
        <row r="988">
          <cell r="C988">
            <v>985</v>
          </cell>
          <cell r="D988" t="str">
            <v>135. SEGURO INTEGRAL DE SALUD</v>
          </cell>
          <cell r="E988" t="str">
            <v>001. SEGURO INTEGRAL DE SALUD</v>
          </cell>
          <cell r="F988" t="str">
            <v>GNF</v>
          </cell>
          <cell r="G988" t="str">
            <v>GNF-PP</v>
          </cell>
        </row>
        <row r="989">
          <cell r="C989">
            <v>986</v>
          </cell>
          <cell r="D989" t="str">
            <v>135. SEGURO INTEGRAL DE SALUD</v>
          </cell>
          <cell r="E989" t="str">
            <v>001. SEGURO INTEGRAL DE SALUD</v>
          </cell>
          <cell r="F989" t="str">
            <v>GNF</v>
          </cell>
          <cell r="G989" t="str">
            <v>GNF-PP</v>
          </cell>
        </row>
        <row r="990">
          <cell r="C990">
            <v>987</v>
          </cell>
          <cell r="D990" t="str">
            <v>135. SEGURO INTEGRAL DE SALUD</v>
          </cell>
          <cell r="E990" t="str">
            <v>001. SEGURO INTEGRAL DE SALUD</v>
          </cell>
          <cell r="F990" t="str">
            <v>GNF</v>
          </cell>
          <cell r="G990" t="str">
            <v>GNF-PP</v>
          </cell>
        </row>
        <row r="991">
          <cell r="C991">
            <v>988</v>
          </cell>
          <cell r="D991" t="str">
            <v>135. SEGURO INTEGRAL DE SALUD</v>
          </cell>
          <cell r="E991" t="str">
            <v>001. SEGURO INTEGRAL DE SALUD</v>
          </cell>
          <cell r="F991" t="str">
            <v>GNF</v>
          </cell>
          <cell r="G991" t="str">
            <v>GNF-PP</v>
          </cell>
        </row>
        <row r="992">
          <cell r="C992">
            <v>989</v>
          </cell>
          <cell r="D992" t="str">
            <v>135. SEGURO INTEGRAL DE SALUD</v>
          </cell>
          <cell r="E992" t="str">
            <v>001. SEGURO INTEGRAL DE SALUD</v>
          </cell>
          <cell r="F992" t="str">
            <v>GNF</v>
          </cell>
          <cell r="G992" t="str">
            <v>GNF-PP</v>
          </cell>
        </row>
        <row r="993">
          <cell r="C993">
            <v>990</v>
          </cell>
          <cell r="D993" t="str">
            <v>135. SEGURO INTEGRAL DE SALUD</v>
          </cell>
          <cell r="E993" t="str">
            <v>001. SEGURO INTEGRAL DE SALUD</v>
          </cell>
          <cell r="F993" t="str">
            <v>GNF</v>
          </cell>
          <cell r="G993" t="str">
            <v>GNF-PP</v>
          </cell>
        </row>
        <row r="994">
          <cell r="C994">
            <v>991</v>
          </cell>
          <cell r="D994" t="str">
            <v>135. SEGURO INTEGRAL DE SALUD</v>
          </cell>
          <cell r="E994" t="str">
            <v>001. SEGURO INTEGRAL DE SALUD</v>
          </cell>
          <cell r="F994" t="str">
            <v>GNF</v>
          </cell>
          <cell r="G994" t="str">
            <v>GNF-PP</v>
          </cell>
        </row>
        <row r="995">
          <cell r="C995">
            <v>992</v>
          </cell>
          <cell r="D995" t="str">
            <v>135. SEGURO INTEGRAL DE SALUD</v>
          </cell>
          <cell r="E995" t="str">
            <v>001. SEGURO INTEGRAL DE SALUD</v>
          </cell>
          <cell r="F995" t="str">
            <v>GNF</v>
          </cell>
          <cell r="G995" t="str">
            <v>GNF-PP</v>
          </cell>
        </row>
        <row r="996">
          <cell r="C996">
            <v>993</v>
          </cell>
          <cell r="D996" t="str">
            <v>135. SEGURO INTEGRAL DE SALUD</v>
          </cell>
          <cell r="E996" t="str">
            <v>001. SEGURO INTEGRAL DE SALUD</v>
          </cell>
          <cell r="F996" t="str">
            <v>GNF</v>
          </cell>
          <cell r="G996" t="str">
            <v>GNF-PP</v>
          </cell>
        </row>
        <row r="997">
          <cell r="C997">
            <v>994</v>
          </cell>
          <cell r="D997" t="str">
            <v>135. SEGURO INTEGRAL DE SALUD</v>
          </cell>
          <cell r="E997" t="str">
            <v>001. SEGURO INTEGRAL DE SALUD</v>
          </cell>
          <cell r="F997" t="str">
            <v>GNF</v>
          </cell>
          <cell r="G997" t="str">
            <v>GNF-PP</v>
          </cell>
        </row>
        <row r="998">
          <cell r="C998">
            <v>995</v>
          </cell>
          <cell r="D998" t="str">
            <v>135. SEGURO INTEGRAL DE SALUD</v>
          </cell>
          <cell r="E998" t="str">
            <v>001. SEGURO INTEGRAL DE SALUD</v>
          </cell>
          <cell r="F998" t="str">
            <v>GNF</v>
          </cell>
          <cell r="G998" t="str">
            <v>GNF-PP</v>
          </cell>
        </row>
        <row r="999">
          <cell r="C999">
            <v>996</v>
          </cell>
          <cell r="D999" t="str">
            <v>135. SEGURO INTEGRAL DE SALUD</v>
          </cell>
          <cell r="E999" t="str">
            <v>001. SEGURO INTEGRAL DE SALUD</v>
          </cell>
          <cell r="F999" t="str">
            <v>GNF</v>
          </cell>
          <cell r="G999" t="str">
            <v>GNF-PP</v>
          </cell>
        </row>
        <row r="1000">
          <cell r="C1000">
            <v>997</v>
          </cell>
          <cell r="D1000" t="str">
            <v>135. SEGURO INTEGRAL DE SALUD</v>
          </cell>
          <cell r="E1000" t="str">
            <v>001. SEGURO INTEGRAL DE SALUD</v>
          </cell>
          <cell r="F1000" t="str">
            <v>GNF</v>
          </cell>
          <cell r="G1000" t="str">
            <v>GNF-PP</v>
          </cell>
        </row>
        <row r="1001">
          <cell r="C1001">
            <v>998</v>
          </cell>
          <cell r="D1001" t="str">
            <v>135. SEGURO INTEGRAL DE SALUD</v>
          </cell>
          <cell r="E1001" t="str">
            <v>001. SEGURO INTEGRAL DE SALUD</v>
          </cell>
          <cell r="F1001" t="str">
            <v>GNF</v>
          </cell>
          <cell r="G1001" t="str">
            <v>GNF-PP</v>
          </cell>
        </row>
        <row r="1002">
          <cell r="C1002">
            <v>999</v>
          </cell>
          <cell r="D1002" t="str">
            <v>135. SEGURO INTEGRAL DE SALUD</v>
          </cell>
          <cell r="E1002" t="str">
            <v>001. SEGURO INTEGRAL DE SALUD</v>
          </cell>
          <cell r="F1002" t="str">
            <v>GNF</v>
          </cell>
          <cell r="G1002" t="str">
            <v>GNF-PP</v>
          </cell>
        </row>
        <row r="1003">
          <cell r="C1003">
            <v>1000</v>
          </cell>
          <cell r="D1003" t="str">
            <v>135. SEGURO INTEGRAL DE SALUD</v>
          </cell>
          <cell r="E1003" t="str">
            <v>001. SEGURO INTEGRAL DE SALUD</v>
          </cell>
          <cell r="F1003" t="str">
            <v>GNF</v>
          </cell>
          <cell r="G1003" t="str">
            <v>GNF-PP</v>
          </cell>
        </row>
        <row r="1004">
          <cell r="C1004">
            <v>1001</v>
          </cell>
          <cell r="D1004" t="str">
            <v>135. SEGURO INTEGRAL DE SALUD</v>
          </cell>
          <cell r="E1004" t="str">
            <v>001. SEGURO INTEGRAL DE SALUD</v>
          </cell>
          <cell r="F1004" t="str">
            <v>GNF</v>
          </cell>
          <cell r="G1004" t="str">
            <v>GNF-PP</v>
          </cell>
        </row>
        <row r="1005">
          <cell r="C1005">
            <v>1002</v>
          </cell>
          <cell r="D1005" t="str">
            <v>135. SEGURO INTEGRAL DE SALUD</v>
          </cell>
          <cell r="E1005" t="str">
            <v>001. SEGURO INTEGRAL DE SALUD</v>
          </cell>
          <cell r="F1005" t="str">
            <v>GNF</v>
          </cell>
          <cell r="G1005" t="str">
            <v>GNF-PP</v>
          </cell>
        </row>
        <row r="1006">
          <cell r="C1006">
            <v>1003</v>
          </cell>
          <cell r="D1006" t="str">
            <v>135. SEGURO INTEGRAL DE SALUD</v>
          </cell>
          <cell r="E1006" t="str">
            <v>001. SEGURO INTEGRAL DE SALUD</v>
          </cell>
          <cell r="F1006" t="str">
            <v>GNF</v>
          </cell>
          <cell r="G1006" t="str">
            <v>GNF-PP</v>
          </cell>
        </row>
        <row r="1007">
          <cell r="C1007">
            <v>1004</v>
          </cell>
          <cell r="D1007" t="str">
            <v>135. SEGURO INTEGRAL DE SALUD</v>
          </cell>
          <cell r="E1007" t="str">
            <v>001. SEGURO INTEGRAL DE SALUD</v>
          </cell>
          <cell r="F1007" t="str">
            <v>GNF</v>
          </cell>
          <cell r="G1007" t="str">
            <v>GNF-PP</v>
          </cell>
        </row>
        <row r="1008">
          <cell r="C1008">
            <v>1005</v>
          </cell>
          <cell r="D1008" t="str">
            <v>135. SEGURO INTEGRAL DE SALUD</v>
          </cell>
          <cell r="E1008" t="str">
            <v>001. SEGURO INTEGRAL DE SALUD</v>
          </cell>
          <cell r="F1008" t="str">
            <v>GNF</v>
          </cell>
          <cell r="G1008" t="str">
            <v>GNF-PP</v>
          </cell>
        </row>
        <row r="1009">
          <cell r="C1009">
            <v>1006</v>
          </cell>
          <cell r="D1009" t="str">
            <v>135. SEGURO INTEGRAL DE SALUD</v>
          </cell>
          <cell r="E1009" t="str">
            <v>001. SEGURO INTEGRAL DE SALUD</v>
          </cell>
          <cell r="F1009" t="str">
            <v>GNF</v>
          </cell>
          <cell r="G1009" t="str">
            <v>GNF-PP</v>
          </cell>
        </row>
        <row r="1010">
          <cell r="C1010">
            <v>1007</v>
          </cell>
          <cell r="D1010" t="str">
            <v>135. SEGURO INTEGRAL DE SALUD</v>
          </cell>
          <cell r="E1010" t="str">
            <v>001. SEGURO INTEGRAL DE SALUD</v>
          </cell>
          <cell r="F1010" t="str">
            <v>GNF</v>
          </cell>
          <cell r="G1010" t="str">
            <v>GNF-PP</v>
          </cell>
        </row>
        <row r="1011">
          <cell r="C1011">
            <v>1008</v>
          </cell>
          <cell r="D1011" t="str">
            <v>135. SEGURO INTEGRAL DE SALUD</v>
          </cell>
          <cell r="E1011" t="str">
            <v>001. SEGURO INTEGRAL DE SALUD</v>
          </cell>
          <cell r="F1011" t="str">
            <v>GNF</v>
          </cell>
          <cell r="G1011" t="str">
            <v>GNF-PP</v>
          </cell>
        </row>
        <row r="1012">
          <cell r="C1012">
            <v>1009</v>
          </cell>
          <cell r="D1012" t="str">
            <v>135. SEGURO INTEGRAL DE SALUD</v>
          </cell>
          <cell r="E1012" t="str">
            <v>001. SEGURO INTEGRAL DE SALUD</v>
          </cell>
          <cell r="F1012" t="str">
            <v>GNF</v>
          </cell>
          <cell r="G1012" t="str">
            <v>GNF-PP</v>
          </cell>
        </row>
        <row r="1013">
          <cell r="C1013">
            <v>1010</v>
          </cell>
          <cell r="D1013" t="str">
            <v>135. SEGURO INTEGRAL DE SALUD</v>
          </cell>
          <cell r="E1013" t="str">
            <v>001. SEGURO INTEGRAL DE SALUD</v>
          </cell>
          <cell r="F1013" t="str">
            <v>GNF</v>
          </cell>
          <cell r="G1013" t="str">
            <v>GNF-PP</v>
          </cell>
        </row>
        <row r="1014">
          <cell r="C1014">
            <v>1011</v>
          </cell>
          <cell r="D1014" t="str">
            <v>135. SEGURO INTEGRAL DE SALUD</v>
          </cell>
          <cell r="E1014" t="str">
            <v>001. SEGURO INTEGRAL DE SALUD</v>
          </cell>
          <cell r="F1014" t="str">
            <v>GNF</v>
          </cell>
          <cell r="G1014" t="str">
            <v>GNF-PP</v>
          </cell>
        </row>
        <row r="1015">
          <cell r="C1015">
            <v>1012</v>
          </cell>
          <cell r="D1015" t="str">
            <v>135. SEGURO INTEGRAL DE SALUD</v>
          </cell>
          <cell r="E1015" t="str">
            <v>001. SEGURO INTEGRAL DE SALUD</v>
          </cell>
          <cell r="F1015" t="str">
            <v>GNF</v>
          </cell>
          <cell r="G1015" t="str">
            <v>GNF-PP</v>
          </cell>
        </row>
        <row r="1016">
          <cell r="C1016">
            <v>1013</v>
          </cell>
          <cell r="D1016" t="str">
            <v>135. SEGURO INTEGRAL DE SALUD</v>
          </cell>
          <cell r="E1016" t="str">
            <v>001. SEGURO INTEGRAL DE SALUD</v>
          </cell>
          <cell r="F1016" t="str">
            <v>GNF</v>
          </cell>
          <cell r="G1016" t="str">
            <v>GNF-PP</v>
          </cell>
        </row>
        <row r="1017">
          <cell r="C1017">
            <v>1014</v>
          </cell>
          <cell r="D1017" t="str">
            <v>135. SEGURO INTEGRAL DE SALUD</v>
          </cell>
          <cell r="E1017" t="str">
            <v>001. SEGURO INTEGRAL DE SALUD</v>
          </cell>
          <cell r="F1017" t="str">
            <v>GNF</v>
          </cell>
          <cell r="G1017" t="str">
            <v>GNF-PP</v>
          </cell>
        </row>
        <row r="1018">
          <cell r="C1018">
            <v>1015</v>
          </cell>
          <cell r="D1018" t="str">
            <v>135. SEGURO INTEGRAL DE SALUD</v>
          </cell>
          <cell r="E1018" t="str">
            <v>001. SEGURO INTEGRAL DE SALUD</v>
          </cell>
          <cell r="F1018" t="str">
            <v>GNF</v>
          </cell>
          <cell r="G1018" t="str">
            <v>GNF-PP</v>
          </cell>
        </row>
        <row r="1019">
          <cell r="C1019">
            <v>1016</v>
          </cell>
          <cell r="D1019" t="str">
            <v>135. SEGURO INTEGRAL DE SALUD</v>
          </cell>
          <cell r="E1019" t="str">
            <v>001. SEGURO INTEGRAL DE SALUD</v>
          </cell>
          <cell r="F1019" t="str">
            <v>GNF</v>
          </cell>
          <cell r="G1019" t="str">
            <v>GNF-PP</v>
          </cell>
        </row>
        <row r="1020">
          <cell r="C1020">
            <v>1017</v>
          </cell>
          <cell r="D1020" t="str">
            <v>135. SEGURO INTEGRAL DE SALUD</v>
          </cell>
          <cell r="E1020" t="str">
            <v>001. SEGURO INTEGRAL DE SALUD</v>
          </cell>
          <cell r="F1020" t="str">
            <v>GNF</v>
          </cell>
          <cell r="G1020" t="str">
            <v>GNF-PP</v>
          </cell>
        </row>
        <row r="1021">
          <cell r="C1021">
            <v>1018</v>
          </cell>
          <cell r="D1021" t="str">
            <v>135. SEGURO INTEGRAL DE SALUD</v>
          </cell>
          <cell r="E1021" t="str">
            <v>001. SEGURO INTEGRAL DE SALUD</v>
          </cell>
          <cell r="F1021" t="str">
            <v>GNF</v>
          </cell>
          <cell r="G1021" t="str">
            <v>GNF-PP</v>
          </cell>
        </row>
        <row r="1022">
          <cell r="C1022">
            <v>1019</v>
          </cell>
          <cell r="D1022" t="str">
            <v>135. SEGURO INTEGRAL DE SALUD</v>
          </cell>
          <cell r="E1022" t="str">
            <v>001. SEGURO INTEGRAL DE SALUD</v>
          </cell>
          <cell r="F1022" t="str">
            <v>GNF</v>
          </cell>
          <cell r="G1022" t="str">
            <v>GNF-PP</v>
          </cell>
        </row>
        <row r="1023">
          <cell r="C1023">
            <v>1020</v>
          </cell>
          <cell r="D1023" t="str">
            <v>135. SEGURO INTEGRAL DE SALUD</v>
          </cell>
          <cell r="E1023" t="str">
            <v>001. SEGURO INTEGRAL DE SALUD</v>
          </cell>
          <cell r="F1023" t="str">
            <v>GNF</v>
          </cell>
          <cell r="G1023" t="str">
            <v>GNF-PP</v>
          </cell>
        </row>
        <row r="1024">
          <cell r="C1024">
            <v>1021</v>
          </cell>
          <cell r="D1024" t="str">
            <v>135. SEGURO INTEGRAL DE SALUD</v>
          </cell>
          <cell r="E1024" t="str">
            <v>001. SEGURO INTEGRAL DE SALUD</v>
          </cell>
          <cell r="F1024" t="str">
            <v>GNF</v>
          </cell>
          <cell r="G1024" t="str">
            <v>GNF-PP</v>
          </cell>
        </row>
        <row r="1025">
          <cell r="C1025">
            <v>1022</v>
          </cell>
          <cell r="D1025" t="str">
            <v>135. SEGURO INTEGRAL DE SALUD</v>
          </cell>
          <cell r="E1025" t="str">
            <v>001. SEGURO INTEGRAL DE SALUD</v>
          </cell>
          <cell r="F1025" t="str">
            <v>GNF</v>
          </cell>
          <cell r="G1025" t="str">
            <v>GNF-PP</v>
          </cell>
        </row>
        <row r="1026">
          <cell r="C1026">
            <v>1023</v>
          </cell>
          <cell r="D1026" t="str">
            <v>135. SEGURO INTEGRAL DE SALUD</v>
          </cell>
          <cell r="E1026" t="str">
            <v>001. SEGURO INTEGRAL DE SALUD</v>
          </cell>
          <cell r="F1026" t="str">
            <v>GNF</v>
          </cell>
          <cell r="G1026" t="str">
            <v>GNF-PP</v>
          </cell>
        </row>
        <row r="1027">
          <cell r="C1027">
            <v>1024</v>
          </cell>
          <cell r="D1027" t="str">
            <v>135. SEGURO INTEGRAL DE SALUD</v>
          </cell>
          <cell r="E1027" t="str">
            <v>001. SEGURO INTEGRAL DE SALUD</v>
          </cell>
          <cell r="F1027" t="str">
            <v>GNF</v>
          </cell>
          <cell r="G1027" t="str">
            <v>GNF-PP</v>
          </cell>
        </row>
        <row r="1028">
          <cell r="C1028">
            <v>1025</v>
          </cell>
          <cell r="D1028" t="str">
            <v>135. SEGURO INTEGRAL DE SALUD</v>
          </cell>
          <cell r="E1028" t="str">
            <v>001. SEGURO INTEGRAL DE SALUD</v>
          </cell>
          <cell r="F1028" t="str">
            <v>GNF</v>
          </cell>
          <cell r="G1028" t="str">
            <v>GNF-PP</v>
          </cell>
        </row>
        <row r="1029">
          <cell r="C1029">
            <v>1026</v>
          </cell>
          <cell r="D1029" t="str">
            <v>135. SEGURO INTEGRAL DE SALUD</v>
          </cell>
          <cell r="E1029" t="str">
            <v>001. SEGURO INTEGRAL DE SALUD</v>
          </cell>
          <cell r="F1029" t="str">
            <v>GNF</v>
          </cell>
          <cell r="G1029" t="str">
            <v>GNF-PP</v>
          </cell>
        </row>
        <row r="1030">
          <cell r="C1030">
            <v>1027</v>
          </cell>
          <cell r="D1030" t="str">
            <v>135. SEGURO INTEGRAL DE SALUD</v>
          </cell>
          <cell r="E1030" t="str">
            <v>001. SEGURO INTEGRAL DE SALUD</v>
          </cell>
          <cell r="F1030" t="str">
            <v>GNF</v>
          </cell>
          <cell r="G1030" t="str">
            <v>GNF-PP</v>
          </cell>
        </row>
        <row r="1031">
          <cell r="C1031">
            <v>1028</v>
          </cell>
          <cell r="D1031" t="str">
            <v>135. SEGURO INTEGRAL DE SALUD</v>
          </cell>
          <cell r="E1031" t="str">
            <v>001. SEGURO INTEGRAL DE SALUD</v>
          </cell>
          <cell r="F1031" t="str">
            <v>GNF</v>
          </cell>
          <cell r="G1031" t="str">
            <v>GNF-PP</v>
          </cell>
        </row>
        <row r="1032">
          <cell r="C1032">
            <v>1029</v>
          </cell>
          <cell r="D1032" t="str">
            <v>135. SEGURO INTEGRAL DE SALUD</v>
          </cell>
          <cell r="E1032" t="str">
            <v>001. SEGURO INTEGRAL DE SALUD</v>
          </cell>
          <cell r="F1032" t="str">
            <v>GNF</v>
          </cell>
          <cell r="G1032" t="str">
            <v>GNF-PP</v>
          </cell>
        </row>
        <row r="1033">
          <cell r="C1033">
            <v>1030</v>
          </cell>
          <cell r="D1033" t="str">
            <v>135. SEGURO INTEGRAL DE SALUD</v>
          </cell>
          <cell r="E1033" t="str">
            <v>001. SEGURO INTEGRAL DE SALUD</v>
          </cell>
          <cell r="F1033" t="str">
            <v>GNF</v>
          </cell>
          <cell r="G1033" t="str">
            <v>GNF-PP</v>
          </cell>
        </row>
        <row r="1034">
          <cell r="C1034">
            <v>1031</v>
          </cell>
          <cell r="D1034" t="str">
            <v>135. SEGURO INTEGRAL DE SALUD</v>
          </cell>
          <cell r="E1034" t="str">
            <v>001. SEGURO INTEGRAL DE SALUD</v>
          </cell>
          <cell r="F1034" t="str">
            <v>GNF</v>
          </cell>
          <cell r="G1034" t="str">
            <v>GNF-PP</v>
          </cell>
        </row>
        <row r="1035">
          <cell r="C1035">
            <v>1032</v>
          </cell>
          <cell r="D1035" t="str">
            <v>135. SEGURO INTEGRAL DE SALUD</v>
          </cell>
          <cell r="E1035" t="str">
            <v>001. SEGURO INTEGRAL DE SALUD</v>
          </cell>
          <cell r="F1035" t="str">
            <v>GNF</v>
          </cell>
          <cell r="G1035" t="str">
            <v>GNF-PP</v>
          </cell>
        </row>
        <row r="1036">
          <cell r="C1036">
            <v>1033</v>
          </cell>
          <cell r="D1036" t="str">
            <v>135. SEGURO INTEGRAL DE SALUD</v>
          </cell>
          <cell r="E1036" t="str">
            <v>001. SEGURO INTEGRAL DE SALUD</v>
          </cell>
          <cell r="F1036" t="str">
            <v>GNF</v>
          </cell>
          <cell r="G1036" t="str">
            <v>GNF-PP</v>
          </cell>
        </row>
        <row r="1037">
          <cell r="C1037">
            <v>1034</v>
          </cell>
          <cell r="D1037" t="str">
            <v>135. SEGURO INTEGRAL DE SALUD</v>
          </cell>
          <cell r="E1037" t="str">
            <v>001. SEGURO INTEGRAL DE SALUD</v>
          </cell>
          <cell r="F1037" t="str">
            <v>GNF</v>
          </cell>
          <cell r="G1037" t="str">
            <v>GNF-PP</v>
          </cell>
        </row>
        <row r="1038">
          <cell r="C1038">
            <v>1035</v>
          </cell>
          <cell r="D1038" t="str">
            <v>135. SEGURO INTEGRAL DE SALUD</v>
          </cell>
          <cell r="E1038" t="str">
            <v>001. SEGURO INTEGRAL DE SALUD</v>
          </cell>
          <cell r="F1038" t="str">
            <v>GNF</v>
          </cell>
          <cell r="G1038" t="str">
            <v>GNF-PP</v>
          </cell>
        </row>
        <row r="1039">
          <cell r="C1039">
            <v>1036</v>
          </cell>
          <cell r="D1039" t="str">
            <v>135. SEGURO INTEGRAL DE SALUD</v>
          </cell>
          <cell r="E1039" t="str">
            <v>001. SEGURO INTEGRAL DE SALUD</v>
          </cell>
          <cell r="F1039" t="str">
            <v>GNF</v>
          </cell>
          <cell r="G1039" t="str">
            <v>GNF-PP</v>
          </cell>
        </row>
        <row r="1040">
          <cell r="C1040">
            <v>1037</v>
          </cell>
          <cell r="D1040" t="str">
            <v>135. SEGURO INTEGRAL DE SALUD</v>
          </cell>
          <cell r="E1040" t="str">
            <v>001. SEGURO INTEGRAL DE SALUD</v>
          </cell>
          <cell r="F1040" t="str">
            <v>GNF</v>
          </cell>
          <cell r="G1040" t="str">
            <v>GNF-PP</v>
          </cell>
        </row>
        <row r="1041">
          <cell r="C1041">
            <v>1038</v>
          </cell>
          <cell r="D1041" t="str">
            <v>135. SEGURO INTEGRAL DE SALUD</v>
          </cell>
          <cell r="E1041" t="str">
            <v>001. SEGURO INTEGRAL DE SALUD</v>
          </cell>
          <cell r="F1041" t="str">
            <v>GNF</v>
          </cell>
          <cell r="G1041" t="str">
            <v>GNF-PP</v>
          </cell>
        </row>
        <row r="1042">
          <cell r="C1042">
            <v>1039</v>
          </cell>
          <cell r="D1042" t="str">
            <v>135. SEGURO INTEGRAL DE SALUD</v>
          </cell>
          <cell r="E1042" t="str">
            <v>001. SEGURO INTEGRAL DE SALUD</v>
          </cell>
          <cell r="F1042" t="str">
            <v>GNF</v>
          </cell>
          <cell r="G1042" t="str">
            <v>GNF-PP</v>
          </cell>
        </row>
        <row r="1043">
          <cell r="C1043">
            <v>1040</v>
          </cell>
          <cell r="D1043" t="str">
            <v>135. SEGURO INTEGRAL DE SALUD</v>
          </cell>
          <cell r="E1043" t="str">
            <v>001. SEGURO INTEGRAL DE SALUD</v>
          </cell>
          <cell r="F1043" t="str">
            <v>GNF</v>
          </cell>
          <cell r="G1043" t="str">
            <v>GNF-PP</v>
          </cell>
        </row>
        <row r="1044">
          <cell r="C1044">
            <v>1041</v>
          </cell>
          <cell r="D1044" t="str">
            <v>135. SEGURO INTEGRAL DE SALUD</v>
          </cell>
          <cell r="E1044" t="str">
            <v>001. SEGURO INTEGRAL DE SALUD</v>
          </cell>
          <cell r="F1044" t="str">
            <v>GNF</v>
          </cell>
          <cell r="G1044" t="str">
            <v>GNF-PP</v>
          </cell>
        </row>
        <row r="1045">
          <cell r="C1045">
            <v>1042</v>
          </cell>
          <cell r="D1045" t="str">
            <v>135. SEGURO INTEGRAL DE SALUD</v>
          </cell>
          <cell r="E1045" t="str">
            <v>001. SEGURO INTEGRAL DE SALUD</v>
          </cell>
          <cell r="F1045" t="str">
            <v>GNF</v>
          </cell>
          <cell r="G1045" t="str">
            <v>GNF-PP</v>
          </cell>
        </row>
        <row r="1046">
          <cell r="C1046">
            <v>1043</v>
          </cell>
          <cell r="D1046" t="str">
            <v>135. SEGURO INTEGRAL DE SALUD</v>
          </cell>
          <cell r="E1046" t="str">
            <v>001. SEGURO INTEGRAL DE SALUD</v>
          </cell>
          <cell r="F1046" t="str">
            <v>GNF</v>
          </cell>
          <cell r="G1046" t="str">
            <v>GNF-PP</v>
          </cell>
        </row>
        <row r="1047">
          <cell r="C1047">
            <v>1044</v>
          </cell>
          <cell r="D1047" t="str">
            <v>135. SEGURO INTEGRAL DE SALUD</v>
          </cell>
          <cell r="E1047" t="str">
            <v>001. SEGURO INTEGRAL DE SALUD</v>
          </cell>
          <cell r="F1047" t="str">
            <v>GNF</v>
          </cell>
          <cell r="G1047" t="str">
            <v>GNF-PP</v>
          </cell>
        </row>
        <row r="1048">
          <cell r="C1048">
            <v>1045</v>
          </cell>
          <cell r="D1048" t="str">
            <v>135. SEGURO INTEGRAL DE SALUD</v>
          </cell>
          <cell r="E1048" t="str">
            <v>001. SEGURO INTEGRAL DE SALUD</v>
          </cell>
          <cell r="F1048" t="str">
            <v>GNF</v>
          </cell>
          <cell r="G1048" t="str">
            <v>GNF-PP</v>
          </cell>
        </row>
        <row r="1049">
          <cell r="C1049">
            <v>1046</v>
          </cell>
          <cell r="D1049" t="str">
            <v>135. SEGURO INTEGRAL DE SALUD</v>
          </cell>
          <cell r="E1049" t="str">
            <v>001. SEGURO INTEGRAL DE SALUD</v>
          </cell>
          <cell r="F1049" t="str">
            <v>GNF</v>
          </cell>
          <cell r="G1049" t="str">
            <v>GNF-PP</v>
          </cell>
        </row>
        <row r="1050">
          <cell r="C1050">
            <v>1047</v>
          </cell>
          <cell r="D1050" t="str">
            <v>135. SEGURO INTEGRAL DE SALUD</v>
          </cell>
          <cell r="E1050" t="str">
            <v>001. SEGURO INTEGRAL DE SALUD</v>
          </cell>
          <cell r="F1050" t="str">
            <v>GNF</v>
          </cell>
          <cell r="G1050" t="str">
            <v>GNF-PP</v>
          </cell>
        </row>
        <row r="1051">
          <cell r="C1051">
            <v>1048</v>
          </cell>
          <cell r="D1051" t="str">
            <v>135. SEGURO INTEGRAL DE SALUD</v>
          </cell>
          <cell r="E1051" t="str">
            <v>001. SEGURO INTEGRAL DE SALUD</v>
          </cell>
          <cell r="F1051" t="str">
            <v>GNF</v>
          </cell>
          <cell r="G1051" t="str">
            <v>GNF-PP</v>
          </cell>
        </row>
        <row r="1052">
          <cell r="C1052">
            <v>1049</v>
          </cell>
          <cell r="D1052" t="str">
            <v>135. SEGURO INTEGRAL DE SALUD</v>
          </cell>
          <cell r="E1052" t="str">
            <v>001. SEGURO INTEGRAL DE SALUD</v>
          </cell>
          <cell r="F1052" t="str">
            <v>GNF</v>
          </cell>
          <cell r="G1052" t="str">
            <v>GNF-PP</v>
          </cell>
        </row>
        <row r="1053">
          <cell r="C1053">
            <v>1050</v>
          </cell>
          <cell r="D1053" t="str">
            <v>135. SEGURO INTEGRAL DE SALUD</v>
          </cell>
          <cell r="E1053" t="str">
            <v>001. SEGURO INTEGRAL DE SALUD</v>
          </cell>
          <cell r="F1053" t="str">
            <v>GNF</v>
          </cell>
          <cell r="G1053" t="str">
            <v>GNF-PP</v>
          </cell>
        </row>
        <row r="1054">
          <cell r="C1054">
            <v>1051</v>
          </cell>
          <cell r="D1054" t="str">
            <v>135. SEGURO INTEGRAL DE SALUD</v>
          </cell>
          <cell r="E1054" t="str">
            <v>001. SEGURO INTEGRAL DE SALUD</v>
          </cell>
          <cell r="F1054" t="str">
            <v>GNF</v>
          </cell>
          <cell r="G1054" t="str">
            <v>GNF-PP</v>
          </cell>
        </row>
        <row r="1055">
          <cell r="C1055">
            <v>1052</v>
          </cell>
          <cell r="D1055" t="str">
            <v>135. SEGURO INTEGRAL DE SALUD</v>
          </cell>
          <cell r="E1055" t="str">
            <v>001. SEGURO INTEGRAL DE SALUD</v>
          </cell>
          <cell r="F1055" t="str">
            <v>GNF</v>
          </cell>
          <cell r="G1055" t="str">
            <v>GNF-PP</v>
          </cell>
        </row>
        <row r="1056">
          <cell r="C1056">
            <v>1053</v>
          </cell>
          <cell r="D1056" t="str">
            <v>135. SEGURO INTEGRAL DE SALUD</v>
          </cell>
          <cell r="E1056" t="str">
            <v>001. SEGURO INTEGRAL DE SALUD</v>
          </cell>
          <cell r="F1056" t="str">
            <v>GNF</v>
          </cell>
          <cell r="G1056" t="str">
            <v>GNF-PP</v>
          </cell>
        </row>
        <row r="1057">
          <cell r="C1057">
            <v>1054</v>
          </cell>
          <cell r="D1057" t="str">
            <v>135. SEGURO INTEGRAL DE SALUD</v>
          </cell>
          <cell r="E1057" t="str">
            <v>001. SEGURO INTEGRAL DE SALUD</v>
          </cell>
          <cell r="F1057" t="str">
            <v>GNF</v>
          </cell>
          <cell r="G1057" t="str">
            <v>GNF-PP</v>
          </cell>
        </row>
        <row r="1058">
          <cell r="C1058">
            <v>1055</v>
          </cell>
          <cell r="D1058" t="str">
            <v>135. SEGURO INTEGRAL DE SALUD</v>
          </cell>
          <cell r="E1058" t="str">
            <v>001. SEGURO INTEGRAL DE SALUD</v>
          </cell>
          <cell r="F1058" t="str">
            <v>GNF</v>
          </cell>
          <cell r="G1058" t="str">
            <v>GNF-PP</v>
          </cell>
        </row>
        <row r="1059">
          <cell r="C1059">
            <v>1056</v>
          </cell>
          <cell r="D1059" t="str">
            <v>135. SEGURO INTEGRAL DE SALUD</v>
          </cell>
          <cell r="E1059" t="str">
            <v>001. SEGURO INTEGRAL DE SALUD</v>
          </cell>
          <cell r="F1059" t="str">
            <v>GNF</v>
          </cell>
          <cell r="G1059" t="str">
            <v>GNF-PP</v>
          </cell>
        </row>
        <row r="1060">
          <cell r="C1060">
            <v>1057</v>
          </cell>
          <cell r="D1060" t="str">
            <v>135. SEGURO INTEGRAL DE SALUD</v>
          </cell>
          <cell r="E1060" t="str">
            <v>001. SEGURO INTEGRAL DE SALUD</v>
          </cell>
          <cell r="F1060" t="str">
            <v>GNF</v>
          </cell>
          <cell r="G1060" t="str">
            <v>GNF-PP</v>
          </cell>
        </row>
        <row r="1061">
          <cell r="C1061">
            <v>1058</v>
          </cell>
          <cell r="D1061" t="str">
            <v>135. SEGURO INTEGRAL DE SALUD</v>
          </cell>
          <cell r="E1061" t="str">
            <v>001. SEGURO INTEGRAL DE SALUD</v>
          </cell>
          <cell r="F1061" t="str">
            <v>GNF</v>
          </cell>
          <cell r="G1061" t="str">
            <v>GNF-PP</v>
          </cell>
        </row>
        <row r="1062">
          <cell r="C1062">
            <v>1059</v>
          </cell>
          <cell r="D1062" t="str">
            <v>135. SEGURO INTEGRAL DE SALUD</v>
          </cell>
          <cell r="E1062" t="str">
            <v>001. SEGURO INTEGRAL DE SALUD</v>
          </cell>
          <cell r="F1062" t="str">
            <v>GNF</v>
          </cell>
          <cell r="G1062" t="str">
            <v>GNF-PP</v>
          </cell>
        </row>
        <row r="1063">
          <cell r="C1063">
            <v>1060</v>
          </cell>
          <cell r="D1063" t="str">
            <v>135. SEGURO INTEGRAL DE SALUD</v>
          </cell>
          <cell r="E1063" t="str">
            <v>001. SEGURO INTEGRAL DE SALUD</v>
          </cell>
          <cell r="F1063" t="str">
            <v>GNF</v>
          </cell>
          <cell r="G1063" t="str">
            <v>GNF-PP</v>
          </cell>
        </row>
        <row r="1064">
          <cell r="C1064">
            <v>1061</v>
          </cell>
          <cell r="D1064" t="str">
            <v>135. SEGURO INTEGRAL DE SALUD</v>
          </cell>
          <cell r="E1064" t="str">
            <v>001. SEGURO INTEGRAL DE SALUD</v>
          </cell>
          <cell r="F1064" t="str">
            <v>GNF</v>
          </cell>
          <cell r="G1064" t="str">
            <v>GNF-PP</v>
          </cell>
        </row>
        <row r="1065">
          <cell r="C1065">
            <v>1062</v>
          </cell>
          <cell r="D1065" t="str">
            <v>135. SEGURO INTEGRAL DE SALUD</v>
          </cell>
          <cell r="E1065" t="str">
            <v>001. SEGURO INTEGRAL DE SALUD</v>
          </cell>
          <cell r="F1065" t="str">
            <v>GNF</v>
          </cell>
          <cell r="G1065" t="str">
            <v>GNF-PP</v>
          </cell>
        </row>
        <row r="1066">
          <cell r="C1066">
            <v>1063</v>
          </cell>
          <cell r="D1066" t="str">
            <v>135. SEGURO INTEGRAL DE SALUD</v>
          </cell>
          <cell r="E1066" t="str">
            <v>001. SEGURO INTEGRAL DE SALUD</v>
          </cell>
          <cell r="F1066" t="str">
            <v>GNF</v>
          </cell>
          <cell r="G1066" t="str">
            <v>GNF-PP</v>
          </cell>
        </row>
        <row r="1067">
          <cell r="C1067">
            <v>1064</v>
          </cell>
          <cell r="D1067" t="str">
            <v>135. SEGURO INTEGRAL DE SALUD</v>
          </cell>
          <cell r="E1067" t="str">
            <v>001. SEGURO INTEGRAL DE SALUD</v>
          </cell>
          <cell r="F1067" t="str">
            <v>GNF</v>
          </cell>
          <cell r="G1067" t="str">
            <v>GNF-PP</v>
          </cell>
        </row>
        <row r="1068">
          <cell r="C1068">
            <v>1065</v>
          </cell>
          <cell r="D1068" t="str">
            <v>135. SEGURO INTEGRAL DE SALUD</v>
          </cell>
          <cell r="E1068" t="str">
            <v>001. SEGURO INTEGRAL DE SALUD</v>
          </cell>
          <cell r="F1068" t="str">
            <v>GNF</v>
          </cell>
          <cell r="G1068" t="str">
            <v>GNF-PP</v>
          </cell>
        </row>
        <row r="1069">
          <cell r="C1069">
            <v>1066</v>
          </cell>
          <cell r="D1069" t="str">
            <v>135. SEGURO INTEGRAL DE SALUD</v>
          </cell>
          <cell r="E1069" t="str">
            <v>001. SEGURO INTEGRAL DE SALUD</v>
          </cell>
          <cell r="F1069" t="str">
            <v>GNF</v>
          </cell>
          <cell r="G1069" t="str">
            <v>GNF-PP</v>
          </cell>
        </row>
        <row r="1070">
          <cell r="C1070">
            <v>1067</v>
          </cell>
          <cell r="D1070" t="str">
            <v>135. SEGURO INTEGRAL DE SALUD</v>
          </cell>
          <cell r="E1070" t="str">
            <v>001. SEGURO INTEGRAL DE SALUD</v>
          </cell>
          <cell r="F1070" t="str">
            <v>GNF</v>
          </cell>
          <cell r="G1070" t="str">
            <v>GNF-PP</v>
          </cell>
        </row>
        <row r="1071">
          <cell r="C1071">
            <v>1068</v>
          </cell>
          <cell r="D1071" t="str">
            <v>135. SEGURO INTEGRAL DE SALUD</v>
          </cell>
          <cell r="E1071" t="str">
            <v>001. SEGURO INTEGRAL DE SALUD</v>
          </cell>
          <cell r="F1071" t="str">
            <v>GNF</v>
          </cell>
          <cell r="G1071" t="str">
            <v>GNF-PP</v>
          </cell>
        </row>
        <row r="1072">
          <cell r="C1072">
            <v>1069</v>
          </cell>
          <cell r="D1072" t="str">
            <v>135. SEGURO INTEGRAL DE SALUD</v>
          </cell>
          <cell r="E1072" t="str">
            <v>001. SEGURO INTEGRAL DE SALUD</v>
          </cell>
          <cell r="F1072" t="str">
            <v>GNF</v>
          </cell>
          <cell r="G1072" t="str">
            <v>GNF-PP</v>
          </cell>
        </row>
        <row r="1073">
          <cell r="C1073">
            <v>1070</v>
          </cell>
          <cell r="D1073" t="str">
            <v>135. SEGURO INTEGRAL DE SALUD</v>
          </cell>
          <cell r="E1073" t="str">
            <v>001. SEGURO INTEGRAL DE SALUD</v>
          </cell>
          <cell r="F1073" t="str">
            <v>GNF</v>
          </cell>
          <cell r="G1073" t="str">
            <v>GNF-PP</v>
          </cell>
        </row>
        <row r="1074">
          <cell r="C1074">
            <v>1071</v>
          </cell>
          <cell r="D1074" t="str">
            <v>135. SEGURO INTEGRAL DE SALUD</v>
          </cell>
          <cell r="E1074" t="str">
            <v>001. SEGURO INTEGRAL DE SALUD</v>
          </cell>
          <cell r="F1074" t="str">
            <v>GNF</v>
          </cell>
          <cell r="G1074" t="str">
            <v>GNF-PP</v>
          </cell>
        </row>
        <row r="1075">
          <cell r="C1075">
            <v>1072</v>
          </cell>
          <cell r="D1075" t="str">
            <v>135. SEGURO INTEGRAL DE SALUD</v>
          </cell>
          <cell r="E1075" t="str">
            <v>001. SEGURO INTEGRAL DE SALUD</v>
          </cell>
          <cell r="F1075" t="str">
            <v>GNF</v>
          </cell>
          <cell r="G1075" t="str">
            <v>GNF-PP</v>
          </cell>
        </row>
        <row r="1076">
          <cell r="C1076">
            <v>1073</v>
          </cell>
          <cell r="D1076" t="str">
            <v>135. SEGURO INTEGRAL DE SALUD</v>
          </cell>
          <cell r="E1076" t="str">
            <v>001. SEGURO INTEGRAL DE SALUD</v>
          </cell>
          <cell r="F1076" t="str">
            <v>GNF</v>
          </cell>
          <cell r="G1076" t="str">
            <v>GNF-PP</v>
          </cell>
        </row>
        <row r="1077">
          <cell r="C1077">
            <v>1074</v>
          </cell>
          <cell r="D1077" t="str">
            <v>135. SEGURO INTEGRAL DE SALUD</v>
          </cell>
          <cell r="E1077" t="str">
            <v>001. SEGURO INTEGRAL DE SALUD</v>
          </cell>
          <cell r="F1077" t="str">
            <v>GNF</v>
          </cell>
          <cell r="G1077" t="str">
            <v>GNF-PP</v>
          </cell>
        </row>
        <row r="1078">
          <cell r="C1078">
            <v>1075</v>
          </cell>
          <cell r="D1078" t="str">
            <v>135. SEGURO INTEGRAL DE SALUD</v>
          </cell>
          <cell r="E1078" t="str">
            <v>001. SEGURO INTEGRAL DE SALUD</v>
          </cell>
          <cell r="F1078" t="str">
            <v>GNF</v>
          </cell>
          <cell r="G1078" t="str">
            <v>GNF-PP</v>
          </cell>
        </row>
        <row r="1079">
          <cell r="C1079">
            <v>1076</v>
          </cell>
          <cell r="D1079" t="str">
            <v>135. SEGURO INTEGRAL DE SALUD</v>
          </cell>
          <cell r="E1079" t="str">
            <v>001. SEGURO INTEGRAL DE SALUD</v>
          </cell>
          <cell r="F1079" t="str">
            <v>GNF</v>
          </cell>
          <cell r="G1079" t="str">
            <v>GNF-PP</v>
          </cell>
        </row>
        <row r="1080">
          <cell r="C1080">
            <v>1077</v>
          </cell>
          <cell r="D1080" t="str">
            <v>135. SEGURO INTEGRAL DE SALUD</v>
          </cell>
          <cell r="E1080" t="str">
            <v>001. SEGURO INTEGRAL DE SALUD</v>
          </cell>
          <cell r="F1080" t="str">
            <v>GNF</v>
          </cell>
          <cell r="G1080" t="str">
            <v>GNF-PP</v>
          </cell>
        </row>
        <row r="1081">
          <cell r="C1081">
            <v>1078</v>
          </cell>
          <cell r="D1081" t="str">
            <v>135. SEGURO INTEGRAL DE SALUD</v>
          </cell>
          <cell r="E1081" t="str">
            <v>001. SEGURO INTEGRAL DE SALUD</v>
          </cell>
          <cell r="F1081" t="str">
            <v>GNF</v>
          </cell>
          <cell r="G1081" t="str">
            <v>GNF-PP</v>
          </cell>
        </row>
        <row r="1082">
          <cell r="C1082">
            <v>1079</v>
          </cell>
          <cell r="D1082" t="str">
            <v>135. SEGURO INTEGRAL DE SALUD</v>
          </cell>
          <cell r="E1082" t="str">
            <v>001. SEGURO INTEGRAL DE SALUD</v>
          </cell>
          <cell r="F1082" t="str">
            <v>GNF</v>
          </cell>
          <cell r="G1082" t="str">
            <v>GNF-PP</v>
          </cell>
        </row>
        <row r="1083">
          <cell r="C1083">
            <v>1080</v>
          </cell>
          <cell r="D1083" t="str">
            <v>135. SEGURO INTEGRAL DE SALUD</v>
          </cell>
          <cell r="E1083" t="str">
            <v>001. SEGURO INTEGRAL DE SALUD</v>
          </cell>
          <cell r="F1083" t="str">
            <v>GNF</v>
          </cell>
          <cell r="G1083" t="str">
            <v>GNF-PP</v>
          </cell>
        </row>
        <row r="1084">
          <cell r="C1084">
            <v>1081</v>
          </cell>
          <cell r="D1084" t="str">
            <v>135. SEGURO INTEGRAL DE SALUD</v>
          </cell>
          <cell r="E1084" t="str">
            <v>001. SEGURO INTEGRAL DE SALUD</v>
          </cell>
          <cell r="F1084" t="str">
            <v>GNF</v>
          </cell>
          <cell r="G1084" t="str">
            <v>GNF-PP</v>
          </cell>
        </row>
        <row r="1085">
          <cell r="C1085">
            <v>1082</v>
          </cell>
          <cell r="D1085" t="str">
            <v>135. SEGURO INTEGRAL DE SALUD</v>
          </cell>
          <cell r="E1085" t="str">
            <v>001. SEGURO INTEGRAL DE SALUD</v>
          </cell>
          <cell r="F1085" t="str">
            <v>GNF</v>
          </cell>
          <cell r="G1085" t="str">
            <v>GNF-PP</v>
          </cell>
        </row>
        <row r="1086">
          <cell r="C1086">
            <v>1083</v>
          </cell>
          <cell r="D1086" t="str">
            <v>135. SEGURO INTEGRAL DE SALUD</v>
          </cell>
          <cell r="E1086" t="str">
            <v>001. SEGURO INTEGRAL DE SALUD</v>
          </cell>
          <cell r="F1086" t="str">
            <v>GNF</v>
          </cell>
          <cell r="G1086" t="str">
            <v>GNF-PP</v>
          </cell>
        </row>
        <row r="1087">
          <cell r="C1087">
            <v>1084</v>
          </cell>
          <cell r="D1087" t="str">
            <v>135. SEGURO INTEGRAL DE SALUD</v>
          </cell>
          <cell r="E1087" t="str">
            <v>001. SEGURO INTEGRAL DE SALUD</v>
          </cell>
          <cell r="F1087" t="str">
            <v>GNF</v>
          </cell>
          <cell r="G1087" t="str">
            <v>GNF-PP</v>
          </cell>
        </row>
        <row r="1088">
          <cell r="C1088">
            <v>1085</v>
          </cell>
          <cell r="D1088" t="str">
            <v>135. SEGURO INTEGRAL DE SALUD</v>
          </cell>
          <cell r="E1088" t="str">
            <v>001. SEGURO INTEGRAL DE SALUD</v>
          </cell>
          <cell r="F1088" t="str">
            <v>GNF</v>
          </cell>
          <cell r="G1088" t="str">
            <v>GNF-PP</v>
          </cell>
        </row>
        <row r="1089">
          <cell r="C1089">
            <v>1086</v>
          </cell>
          <cell r="D1089" t="str">
            <v>135. SEGURO INTEGRAL DE SALUD</v>
          </cell>
          <cell r="E1089" t="str">
            <v>001. SEGURO INTEGRAL DE SALUD</v>
          </cell>
          <cell r="F1089" t="str">
            <v>GNF</v>
          </cell>
          <cell r="G1089" t="str">
            <v>GNF-PP</v>
          </cell>
        </row>
        <row r="1090">
          <cell r="C1090">
            <v>1087</v>
          </cell>
          <cell r="D1090" t="str">
            <v>135. SEGURO INTEGRAL DE SALUD</v>
          </cell>
          <cell r="E1090" t="str">
            <v>001. SEGURO INTEGRAL DE SALUD</v>
          </cell>
          <cell r="F1090" t="str">
            <v>GNF</v>
          </cell>
          <cell r="G1090" t="str">
            <v>GNF-PP</v>
          </cell>
        </row>
        <row r="1091">
          <cell r="C1091">
            <v>1088</v>
          </cell>
          <cell r="D1091" t="str">
            <v>135. SEGURO INTEGRAL DE SALUD</v>
          </cell>
          <cell r="E1091" t="str">
            <v>001. SEGURO INTEGRAL DE SALUD</v>
          </cell>
          <cell r="F1091" t="str">
            <v>GNF</v>
          </cell>
          <cell r="G1091" t="str">
            <v>GNF-PP</v>
          </cell>
        </row>
        <row r="1092">
          <cell r="C1092">
            <v>1089</v>
          </cell>
          <cell r="D1092" t="str">
            <v>135. SEGURO INTEGRAL DE SALUD</v>
          </cell>
          <cell r="E1092" t="str">
            <v>001. SEGURO INTEGRAL DE SALUD</v>
          </cell>
          <cell r="F1092" t="str">
            <v>GNF</v>
          </cell>
          <cell r="G1092" t="str">
            <v>GNF-PP</v>
          </cell>
        </row>
        <row r="1093">
          <cell r="C1093">
            <v>1090</v>
          </cell>
          <cell r="D1093" t="str">
            <v>135. SEGURO INTEGRAL DE SALUD</v>
          </cell>
          <cell r="E1093" t="str">
            <v>001. SEGURO INTEGRAL DE SALUD</v>
          </cell>
          <cell r="F1093" t="str">
            <v>GNF</v>
          </cell>
          <cell r="G1093" t="str">
            <v>GNF-PP</v>
          </cell>
        </row>
        <row r="1094">
          <cell r="C1094">
            <v>1091</v>
          </cell>
          <cell r="D1094" t="str">
            <v>135. SEGURO INTEGRAL DE SALUD</v>
          </cell>
          <cell r="E1094" t="str">
            <v>001. SEGURO INTEGRAL DE SALUD</v>
          </cell>
          <cell r="F1094" t="str">
            <v>GNF</v>
          </cell>
          <cell r="G1094" t="str">
            <v>GNF-PP</v>
          </cell>
        </row>
        <row r="1095">
          <cell r="C1095">
            <v>1092</v>
          </cell>
          <cell r="D1095" t="str">
            <v>135. SEGURO INTEGRAL DE SALUD</v>
          </cell>
          <cell r="E1095" t="str">
            <v>001. SEGURO INTEGRAL DE SALUD</v>
          </cell>
          <cell r="F1095" t="str">
            <v>GNF</v>
          </cell>
          <cell r="G1095" t="str">
            <v>GNF-PP</v>
          </cell>
        </row>
        <row r="1096">
          <cell r="C1096">
            <v>1093</v>
          </cell>
          <cell r="D1096" t="str">
            <v>135. SEGURO INTEGRAL DE SALUD</v>
          </cell>
          <cell r="E1096" t="str">
            <v>001. SEGURO INTEGRAL DE SALUD</v>
          </cell>
          <cell r="F1096" t="str">
            <v>GNF</v>
          </cell>
          <cell r="G1096" t="str">
            <v>GNF-PP</v>
          </cell>
        </row>
        <row r="1097">
          <cell r="C1097">
            <v>1094</v>
          </cell>
          <cell r="D1097" t="str">
            <v>135. SEGURO INTEGRAL DE SALUD</v>
          </cell>
          <cell r="E1097" t="str">
            <v>001. SEGURO INTEGRAL DE SALUD</v>
          </cell>
          <cell r="F1097" t="str">
            <v>GNF</v>
          </cell>
          <cell r="G1097" t="str">
            <v>GNF-PP</v>
          </cell>
        </row>
        <row r="1098">
          <cell r="C1098">
            <v>1095</v>
          </cell>
          <cell r="D1098" t="str">
            <v>135. SEGURO INTEGRAL DE SALUD</v>
          </cell>
          <cell r="E1098" t="str">
            <v>001. SEGURO INTEGRAL DE SALUD</v>
          </cell>
          <cell r="F1098" t="str">
            <v>GNF</v>
          </cell>
          <cell r="G1098" t="str">
            <v>GNF-PP</v>
          </cell>
        </row>
        <row r="1099">
          <cell r="C1099">
            <v>1096</v>
          </cell>
          <cell r="D1099" t="str">
            <v>135. SEGURO INTEGRAL DE SALUD</v>
          </cell>
          <cell r="E1099" t="str">
            <v>001. SEGURO INTEGRAL DE SALUD</v>
          </cell>
          <cell r="F1099" t="str">
            <v>GNF</v>
          </cell>
          <cell r="G1099" t="str">
            <v>GNF-PP</v>
          </cell>
        </row>
        <row r="1100">
          <cell r="C1100">
            <v>1097</v>
          </cell>
          <cell r="D1100" t="str">
            <v>135. SEGURO INTEGRAL DE SALUD</v>
          </cell>
          <cell r="E1100" t="str">
            <v>001. SEGURO INTEGRAL DE SALUD</v>
          </cell>
          <cell r="F1100" t="str">
            <v>GNF</v>
          </cell>
          <cell r="G1100" t="str">
            <v>GNF-PP</v>
          </cell>
        </row>
        <row r="1101">
          <cell r="C1101">
            <v>1098</v>
          </cell>
          <cell r="D1101" t="str">
            <v>135. SEGURO INTEGRAL DE SALUD</v>
          </cell>
          <cell r="E1101" t="str">
            <v>001. SEGURO INTEGRAL DE SALUD</v>
          </cell>
          <cell r="F1101" t="str">
            <v>GNF</v>
          </cell>
          <cell r="G1101" t="str">
            <v>GNF-PP</v>
          </cell>
        </row>
        <row r="1102">
          <cell r="C1102">
            <v>1099</v>
          </cell>
          <cell r="D1102" t="str">
            <v>135. SEGURO INTEGRAL DE SALUD</v>
          </cell>
          <cell r="E1102" t="str">
            <v>001. SEGURO INTEGRAL DE SALUD</v>
          </cell>
          <cell r="F1102" t="str">
            <v>GNF</v>
          </cell>
          <cell r="G1102" t="str">
            <v>GNF-PP</v>
          </cell>
        </row>
        <row r="1103">
          <cell r="C1103">
            <v>1100</v>
          </cell>
          <cell r="D1103" t="str">
            <v>135. SEGURO INTEGRAL DE SALUD</v>
          </cell>
          <cell r="E1103" t="str">
            <v>001. SEGURO INTEGRAL DE SALUD</v>
          </cell>
          <cell r="F1103" t="str">
            <v>GNF</v>
          </cell>
          <cell r="G1103" t="str">
            <v>GNF-PP</v>
          </cell>
        </row>
        <row r="1104">
          <cell r="C1104">
            <v>1101</v>
          </cell>
          <cell r="D1104" t="str">
            <v>135. SEGURO INTEGRAL DE SALUD</v>
          </cell>
          <cell r="E1104" t="str">
            <v>001. SEGURO INTEGRAL DE SALUD</v>
          </cell>
          <cell r="F1104" t="str">
            <v>GNF</v>
          </cell>
          <cell r="G1104" t="str">
            <v>GNF-PP</v>
          </cell>
        </row>
        <row r="1105">
          <cell r="C1105">
            <v>1102</v>
          </cell>
          <cell r="D1105" t="str">
            <v>135. SEGURO INTEGRAL DE SALUD</v>
          </cell>
          <cell r="E1105" t="str">
            <v>001. SEGURO INTEGRAL DE SALUD</v>
          </cell>
          <cell r="F1105" t="str">
            <v>GNF</v>
          </cell>
          <cell r="G1105" t="str">
            <v>GNF-PP</v>
          </cell>
        </row>
        <row r="1106">
          <cell r="C1106">
            <v>1103</v>
          </cell>
          <cell r="D1106" t="str">
            <v>135. SEGURO INTEGRAL DE SALUD</v>
          </cell>
          <cell r="E1106" t="str">
            <v>001. SEGURO INTEGRAL DE SALUD</v>
          </cell>
          <cell r="F1106" t="str">
            <v>GNF</v>
          </cell>
          <cell r="G1106" t="str">
            <v>GNF-PP</v>
          </cell>
        </row>
        <row r="1107">
          <cell r="C1107">
            <v>1104</v>
          </cell>
          <cell r="D1107" t="str">
            <v>135. SEGURO INTEGRAL DE SALUD</v>
          </cell>
          <cell r="E1107" t="str">
            <v>001. SEGURO INTEGRAL DE SALUD</v>
          </cell>
          <cell r="F1107" t="str">
            <v>GNF</v>
          </cell>
          <cell r="G1107" t="str">
            <v>GNF-PP</v>
          </cell>
        </row>
        <row r="1108">
          <cell r="C1108">
            <v>1105</v>
          </cell>
          <cell r="D1108" t="str">
            <v>135. SEGURO INTEGRAL DE SALUD</v>
          </cell>
          <cell r="E1108" t="str">
            <v>001. SEGURO INTEGRAL DE SALUD</v>
          </cell>
          <cell r="F1108" t="str">
            <v>GNF</v>
          </cell>
          <cell r="G1108" t="str">
            <v>GNF-PP</v>
          </cell>
        </row>
        <row r="1109">
          <cell r="C1109">
            <v>1106</v>
          </cell>
          <cell r="D1109" t="str">
            <v>135. SEGURO INTEGRAL DE SALUD</v>
          </cell>
          <cell r="E1109" t="str">
            <v>001. SEGURO INTEGRAL DE SALUD</v>
          </cell>
          <cell r="F1109" t="str">
            <v>GNF</v>
          </cell>
          <cell r="G1109" t="str">
            <v>GNF-PP</v>
          </cell>
        </row>
        <row r="1110">
          <cell r="C1110">
            <v>1107</v>
          </cell>
          <cell r="D1110" t="str">
            <v>135. SEGURO INTEGRAL DE SALUD</v>
          </cell>
          <cell r="E1110" t="str">
            <v>001. SEGURO INTEGRAL DE SALUD</v>
          </cell>
          <cell r="F1110" t="str">
            <v>GNF</v>
          </cell>
          <cell r="G1110" t="str">
            <v>GNF-PP</v>
          </cell>
        </row>
        <row r="1111">
          <cell r="C1111">
            <v>1108</v>
          </cell>
          <cell r="D1111" t="str">
            <v>135. SEGURO INTEGRAL DE SALUD</v>
          </cell>
          <cell r="E1111" t="str">
            <v>001. SEGURO INTEGRAL DE SALUD</v>
          </cell>
          <cell r="F1111" t="str">
            <v>GNF</v>
          </cell>
          <cell r="G1111" t="str">
            <v>GNF-PP</v>
          </cell>
        </row>
        <row r="1112">
          <cell r="C1112">
            <v>1109</v>
          </cell>
          <cell r="D1112" t="str">
            <v>135. SEGURO INTEGRAL DE SALUD</v>
          </cell>
          <cell r="E1112" t="str">
            <v>001. SEGURO INTEGRAL DE SALUD</v>
          </cell>
          <cell r="F1112" t="str">
            <v>GNF</v>
          </cell>
          <cell r="G1112" t="str">
            <v>GNF-PP</v>
          </cell>
        </row>
        <row r="1113">
          <cell r="C1113">
            <v>1110</v>
          </cell>
          <cell r="D1113" t="str">
            <v>135. SEGURO INTEGRAL DE SALUD</v>
          </cell>
          <cell r="E1113" t="str">
            <v>001. SEGURO INTEGRAL DE SALUD</v>
          </cell>
          <cell r="F1113" t="str">
            <v>GNF</v>
          </cell>
          <cell r="G1113" t="str">
            <v>GNF-PP</v>
          </cell>
        </row>
        <row r="1114">
          <cell r="C1114">
            <v>1111</v>
          </cell>
          <cell r="D1114" t="str">
            <v>135. SEGURO INTEGRAL DE SALUD</v>
          </cell>
          <cell r="E1114" t="str">
            <v>001. SEGURO INTEGRAL DE SALUD</v>
          </cell>
          <cell r="F1114" t="str">
            <v>GNF</v>
          </cell>
          <cell r="G1114" t="str">
            <v>GNF-PP</v>
          </cell>
        </row>
        <row r="1115">
          <cell r="C1115">
            <v>1112</v>
          </cell>
          <cell r="D1115" t="str">
            <v>135. SEGURO INTEGRAL DE SALUD</v>
          </cell>
          <cell r="E1115" t="str">
            <v>001. SEGURO INTEGRAL DE SALUD</v>
          </cell>
          <cell r="F1115" t="str">
            <v>GNF</v>
          </cell>
          <cell r="G1115" t="str">
            <v>GNF-PP</v>
          </cell>
        </row>
        <row r="1116">
          <cell r="C1116">
            <v>1113</v>
          </cell>
          <cell r="D1116" t="str">
            <v>135. SEGURO INTEGRAL DE SALUD</v>
          </cell>
          <cell r="E1116" t="str">
            <v>001. SEGURO INTEGRAL DE SALUD</v>
          </cell>
          <cell r="F1116" t="str">
            <v>GNF</v>
          </cell>
          <cell r="G1116" t="str">
            <v>GNF-PP</v>
          </cell>
        </row>
        <row r="1117">
          <cell r="C1117">
            <v>1114</v>
          </cell>
          <cell r="D1117" t="str">
            <v>135. SEGURO INTEGRAL DE SALUD</v>
          </cell>
          <cell r="E1117" t="str">
            <v>001. SEGURO INTEGRAL DE SALUD</v>
          </cell>
          <cell r="F1117" t="str">
            <v>GNF</v>
          </cell>
          <cell r="G1117" t="str">
            <v>GNF-PP</v>
          </cell>
        </row>
        <row r="1118">
          <cell r="C1118">
            <v>1115</v>
          </cell>
          <cell r="D1118" t="str">
            <v>135. SEGURO INTEGRAL DE SALUD</v>
          </cell>
          <cell r="E1118" t="str">
            <v>001. SEGURO INTEGRAL DE SALUD</v>
          </cell>
          <cell r="F1118" t="str">
            <v>GNF</v>
          </cell>
          <cell r="G1118" t="str">
            <v>GNF-PP</v>
          </cell>
        </row>
        <row r="1119">
          <cell r="C1119">
            <v>1116</v>
          </cell>
          <cell r="D1119" t="str">
            <v>135. SEGURO INTEGRAL DE SALUD</v>
          </cell>
          <cell r="E1119" t="str">
            <v>001. SEGURO INTEGRAL DE SALUD</v>
          </cell>
          <cell r="F1119" t="str">
            <v>GNF</v>
          </cell>
          <cell r="G1119" t="str">
            <v>GNF-PP</v>
          </cell>
        </row>
        <row r="1120">
          <cell r="C1120">
            <v>1117</v>
          </cell>
          <cell r="D1120" t="str">
            <v>135. SEGURO INTEGRAL DE SALUD</v>
          </cell>
          <cell r="E1120" t="str">
            <v>001. SEGURO INTEGRAL DE SALUD</v>
          </cell>
          <cell r="F1120" t="str">
            <v>GNF</v>
          </cell>
          <cell r="G1120" t="str">
            <v>GNF-PP</v>
          </cell>
        </row>
        <row r="1121">
          <cell r="C1121">
            <v>1118</v>
          </cell>
          <cell r="D1121" t="str">
            <v>135. SEGURO INTEGRAL DE SALUD</v>
          </cell>
          <cell r="E1121" t="str">
            <v>001. SEGURO INTEGRAL DE SALUD</v>
          </cell>
          <cell r="F1121" t="str">
            <v>GNF</v>
          </cell>
          <cell r="G1121" t="str">
            <v>GNF-PP</v>
          </cell>
        </row>
        <row r="1122">
          <cell r="C1122">
            <v>1119</v>
          </cell>
          <cell r="D1122" t="str">
            <v>135. SEGURO INTEGRAL DE SALUD</v>
          </cell>
          <cell r="E1122" t="str">
            <v>001. SEGURO INTEGRAL DE SALUD</v>
          </cell>
          <cell r="F1122" t="str">
            <v>GNF</v>
          </cell>
          <cell r="G1122" t="str">
            <v>GNF-PP</v>
          </cell>
        </row>
        <row r="1123">
          <cell r="C1123">
            <v>1120</v>
          </cell>
          <cell r="D1123" t="str">
            <v>135. SEGURO INTEGRAL DE SALUD</v>
          </cell>
          <cell r="E1123" t="str">
            <v>001. SEGURO INTEGRAL DE SALUD</v>
          </cell>
          <cell r="F1123" t="str">
            <v>GNF</v>
          </cell>
          <cell r="G1123" t="str">
            <v>GNF-PP</v>
          </cell>
        </row>
        <row r="1124">
          <cell r="C1124">
            <v>1121</v>
          </cell>
          <cell r="D1124" t="str">
            <v>135. SEGURO INTEGRAL DE SALUD</v>
          </cell>
          <cell r="E1124" t="str">
            <v>001. SEGURO INTEGRAL DE SALUD</v>
          </cell>
          <cell r="F1124" t="str">
            <v>GNF</v>
          </cell>
          <cell r="G1124" t="str">
            <v>GNF-PP</v>
          </cell>
        </row>
        <row r="1125">
          <cell r="C1125">
            <v>1122</v>
          </cell>
          <cell r="D1125" t="str">
            <v>135. SEGURO INTEGRAL DE SALUD</v>
          </cell>
          <cell r="E1125" t="str">
            <v>001. SEGURO INTEGRAL DE SALUD</v>
          </cell>
          <cell r="F1125" t="str">
            <v>GNF</v>
          </cell>
          <cell r="G1125" t="str">
            <v>GNF-PP</v>
          </cell>
        </row>
        <row r="1126">
          <cell r="C1126">
            <v>1123</v>
          </cell>
          <cell r="D1126" t="str">
            <v>135. SEGURO INTEGRAL DE SALUD</v>
          </cell>
          <cell r="E1126" t="str">
            <v>001. SEGURO INTEGRAL DE SALUD</v>
          </cell>
          <cell r="F1126" t="str">
            <v>GNF</v>
          </cell>
          <cell r="G1126" t="str">
            <v>GNF-PP</v>
          </cell>
        </row>
        <row r="1127">
          <cell r="C1127">
            <v>1124</v>
          </cell>
          <cell r="D1127" t="str">
            <v>135. SEGURO INTEGRAL DE SALUD</v>
          </cell>
          <cell r="E1127" t="str">
            <v>001. SEGURO INTEGRAL DE SALUD</v>
          </cell>
          <cell r="F1127" t="str">
            <v>GNF</v>
          </cell>
          <cell r="G1127" t="str">
            <v>GNF-PP</v>
          </cell>
        </row>
        <row r="1128">
          <cell r="C1128">
            <v>1125</v>
          </cell>
          <cell r="D1128" t="str">
            <v>135. SEGURO INTEGRAL DE SALUD</v>
          </cell>
          <cell r="E1128" t="str">
            <v>001. SEGURO INTEGRAL DE SALUD</v>
          </cell>
          <cell r="F1128" t="str">
            <v>GNF</v>
          </cell>
          <cell r="G1128" t="str">
            <v>GNF-PP</v>
          </cell>
        </row>
        <row r="1129">
          <cell r="C1129">
            <v>1126</v>
          </cell>
          <cell r="D1129" t="str">
            <v>135. SEGURO INTEGRAL DE SALUD</v>
          </cell>
          <cell r="E1129" t="str">
            <v>001. SEGURO INTEGRAL DE SALUD</v>
          </cell>
          <cell r="F1129" t="str">
            <v>GNF</v>
          </cell>
          <cell r="G1129" t="str">
            <v>GNF-PP</v>
          </cell>
        </row>
        <row r="1130">
          <cell r="C1130">
            <v>1127</v>
          </cell>
          <cell r="D1130" t="str">
            <v>135. SEGURO INTEGRAL DE SALUD</v>
          </cell>
          <cell r="E1130" t="str">
            <v>001. SEGURO INTEGRAL DE SALUD</v>
          </cell>
          <cell r="F1130" t="str">
            <v>GNF</v>
          </cell>
          <cell r="G1130" t="str">
            <v>GNF-PP</v>
          </cell>
        </row>
        <row r="1131">
          <cell r="C1131">
            <v>1128</v>
          </cell>
          <cell r="D1131" t="str">
            <v>135. SEGURO INTEGRAL DE SALUD</v>
          </cell>
          <cell r="E1131" t="str">
            <v>001. SEGURO INTEGRAL DE SALUD</v>
          </cell>
          <cell r="F1131" t="str">
            <v>GNF</v>
          </cell>
          <cell r="G1131" t="str">
            <v>GNF-PP</v>
          </cell>
        </row>
        <row r="1132">
          <cell r="C1132">
            <v>1129</v>
          </cell>
          <cell r="D1132" t="str">
            <v>135. SEGURO INTEGRAL DE SALUD</v>
          </cell>
          <cell r="E1132" t="str">
            <v>001. SEGURO INTEGRAL DE SALUD</v>
          </cell>
          <cell r="F1132" t="str">
            <v>GNF</v>
          </cell>
          <cell r="G1132" t="str">
            <v>GNF-PP</v>
          </cell>
        </row>
        <row r="1133">
          <cell r="C1133">
            <v>1130</v>
          </cell>
          <cell r="D1133" t="str">
            <v>135. SEGURO INTEGRAL DE SALUD</v>
          </cell>
          <cell r="E1133" t="str">
            <v>001. SEGURO INTEGRAL DE SALUD</v>
          </cell>
          <cell r="F1133" t="str">
            <v>GNF</v>
          </cell>
          <cell r="G1133" t="str">
            <v>GNF-PP</v>
          </cell>
        </row>
        <row r="1134">
          <cell r="C1134">
            <v>1131</v>
          </cell>
          <cell r="D1134" t="str">
            <v>135. SEGURO INTEGRAL DE SALUD</v>
          </cell>
          <cell r="E1134" t="str">
            <v>001. SEGURO INTEGRAL DE SALUD</v>
          </cell>
          <cell r="F1134" t="str">
            <v>GNF</v>
          </cell>
          <cell r="G1134" t="str">
            <v>GNF-PP</v>
          </cell>
        </row>
        <row r="1135">
          <cell r="C1135">
            <v>1132</v>
          </cell>
          <cell r="D1135" t="str">
            <v>135. SEGURO INTEGRAL DE SALUD</v>
          </cell>
          <cell r="E1135" t="str">
            <v>001. SEGURO INTEGRAL DE SALUD</v>
          </cell>
          <cell r="F1135" t="str">
            <v>GNF</v>
          </cell>
          <cell r="G1135" t="str">
            <v>GNF-PP</v>
          </cell>
        </row>
        <row r="1136">
          <cell r="C1136">
            <v>1133</v>
          </cell>
          <cell r="D1136" t="str">
            <v>135. SEGURO INTEGRAL DE SALUD</v>
          </cell>
          <cell r="E1136" t="str">
            <v>001. SEGURO INTEGRAL DE SALUD</v>
          </cell>
          <cell r="F1136" t="str">
            <v>GNF</v>
          </cell>
          <cell r="G1136" t="str">
            <v>GNF-PP</v>
          </cell>
        </row>
        <row r="1137">
          <cell r="C1137">
            <v>1134</v>
          </cell>
          <cell r="D1137" t="str">
            <v>135. SEGURO INTEGRAL DE SALUD</v>
          </cell>
          <cell r="E1137" t="str">
            <v>001. SEGURO INTEGRAL DE SALUD</v>
          </cell>
          <cell r="F1137" t="str">
            <v>GNF</v>
          </cell>
          <cell r="G1137" t="str">
            <v>GNF-PP</v>
          </cell>
        </row>
        <row r="1138">
          <cell r="C1138">
            <v>1135</v>
          </cell>
          <cell r="D1138" t="str">
            <v>135. SEGURO INTEGRAL DE SALUD</v>
          </cell>
          <cell r="E1138" t="str">
            <v>001. SEGURO INTEGRAL DE SALUD</v>
          </cell>
          <cell r="F1138" t="str">
            <v>GNF</v>
          </cell>
          <cell r="G1138" t="str">
            <v>GNF-PP</v>
          </cell>
        </row>
        <row r="1139">
          <cell r="C1139">
            <v>1136</v>
          </cell>
          <cell r="D1139" t="str">
            <v>135. SEGURO INTEGRAL DE SALUD</v>
          </cell>
          <cell r="E1139" t="str">
            <v>001. SEGURO INTEGRAL DE SALUD</v>
          </cell>
          <cell r="F1139" t="str">
            <v>GNF</v>
          </cell>
          <cell r="G1139" t="str">
            <v>GNF-PP</v>
          </cell>
        </row>
        <row r="1140">
          <cell r="C1140">
            <v>1137</v>
          </cell>
          <cell r="D1140" t="str">
            <v>135. SEGURO INTEGRAL DE SALUD</v>
          </cell>
          <cell r="E1140" t="str">
            <v>001. SEGURO INTEGRAL DE SALUD</v>
          </cell>
          <cell r="F1140" t="str">
            <v>GNF</v>
          </cell>
          <cell r="G1140" t="str">
            <v>GNF-PP</v>
          </cell>
        </row>
        <row r="1141">
          <cell r="C1141">
            <v>1138</v>
          </cell>
          <cell r="D1141" t="str">
            <v>135. SEGURO INTEGRAL DE SALUD</v>
          </cell>
          <cell r="E1141" t="str">
            <v>001. SEGURO INTEGRAL DE SALUD</v>
          </cell>
          <cell r="F1141" t="str">
            <v>GNF</v>
          </cell>
          <cell r="G1141" t="str">
            <v>GNF-PP</v>
          </cell>
        </row>
        <row r="1142">
          <cell r="C1142">
            <v>1139</v>
          </cell>
          <cell r="D1142" t="str">
            <v>135. SEGURO INTEGRAL DE SALUD</v>
          </cell>
          <cell r="E1142" t="str">
            <v>001. SEGURO INTEGRAL DE SALUD</v>
          </cell>
          <cell r="F1142" t="str">
            <v>GNF</v>
          </cell>
          <cell r="G1142" t="str">
            <v>GNF-PP</v>
          </cell>
        </row>
        <row r="1143">
          <cell r="C1143">
            <v>1140</v>
          </cell>
          <cell r="D1143" t="str">
            <v>135. SEGURO INTEGRAL DE SALUD</v>
          </cell>
          <cell r="E1143" t="str">
            <v>001. SEGURO INTEGRAL DE SALUD</v>
          </cell>
          <cell r="F1143" t="str">
            <v>GNF</v>
          </cell>
          <cell r="G1143" t="str">
            <v>GNF-PP</v>
          </cell>
        </row>
        <row r="1144">
          <cell r="C1144">
            <v>1141</v>
          </cell>
          <cell r="D1144" t="str">
            <v>135. SEGURO INTEGRAL DE SALUD</v>
          </cell>
          <cell r="E1144" t="str">
            <v>001. SEGURO INTEGRAL DE SALUD</v>
          </cell>
          <cell r="F1144" t="str">
            <v>GNF</v>
          </cell>
          <cell r="G1144" t="str">
            <v>GNF-PP</v>
          </cell>
        </row>
        <row r="1145">
          <cell r="C1145">
            <v>1142</v>
          </cell>
          <cell r="D1145" t="str">
            <v>135. SEGURO INTEGRAL DE SALUD</v>
          </cell>
          <cell r="E1145" t="str">
            <v>001. SEGURO INTEGRAL DE SALUD</v>
          </cell>
          <cell r="F1145" t="str">
            <v>GNF</v>
          </cell>
          <cell r="G1145" t="str">
            <v>GNF-PP</v>
          </cell>
        </row>
        <row r="1146">
          <cell r="C1146">
            <v>1143</v>
          </cell>
          <cell r="D1146" t="str">
            <v>135. SEGURO INTEGRAL DE SALUD</v>
          </cell>
          <cell r="E1146" t="str">
            <v>001. SEGURO INTEGRAL DE SALUD</v>
          </cell>
          <cell r="F1146" t="str">
            <v>GNF</v>
          </cell>
          <cell r="G1146" t="str">
            <v>GNF-PP</v>
          </cell>
        </row>
        <row r="1147">
          <cell r="C1147">
            <v>1144</v>
          </cell>
          <cell r="D1147" t="str">
            <v>135. SEGURO INTEGRAL DE SALUD</v>
          </cell>
          <cell r="E1147" t="str">
            <v>001. SEGURO INTEGRAL DE SALUD</v>
          </cell>
          <cell r="F1147" t="str">
            <v>GNF</v>
          </cell>
          <cell r="G1147" t="str">
            <v>GNF-PP</v>
          </cell>
        </row>
        <row r="1148">
          <cell r="C1148">
            <v>1145</v>
          </cell>
          <cell r="D1148" t="str">
            <v>135. SEGURO INTEGRAL DE SALUD</v>
          </cell>
          <cell r="E1148" t="str">
            <v>001. SEGURO INTEGRAL DE SALUD</v>
          </cell>
          <cell r="F1148" t="str">
            <v>GNF</v>
          </cell>
          <cell r="G1148" t="str">
            <v>GNF-PP</v>
          </cell>
        </row>
        <row r="1149">
          <cell r="C1149">
            <v>1146</v>
          </cell>
          <cell r="D1149" t="str">
            <v>135. SEGURO INTEGRAL DE SALUD</v>
          </cell>
          <cell r="E1149" t="str">
            <v>001. SEGURO INTEGRAL DE SALUD</v>
          </cell>
          <cell r="F1149" t="str">
            <v>GNF</v>
          </cell>
          <cell r="G1149" t="str">
            <v>GNF-PP</v>
          </cell>
        </row>
        <row r="1150">
          <cell r="C1150">
            <v>1147</v>
          </cell>
          <cell r="D1150" t="str">
            <v>135. SEGURO INTEGRAL DE SALUD</v>
          </cell>
          <cell r="E1150" t="str">
            <v>001. SEGURO INTEGRAL DE SALUD</v>
          </cell>
          <cell r="F1150" t="str">
            <v>GNF</v>
          </cell>
          <cell r="G1150" t="str">
            <v>GNF-PP</v>
          </cell>
        </row>
        <row r="1151">
          <cell r="C1151">
            <v>1148</v>
          </cell>
          <cell r="D1151" t="str">
            <v>135. SEGURO INTEGRAL DE SALUD</v>
          </cell>
          <cell r="E1151" t="str">
            <v>001. SEGURO INTEGRAL DE SALUD</v>
          </cell>
          <cell r="F1151" t="str">
            <v>GNF</v>
          </cell>
          <cell r="G1151" t="str">
            <v>GNF-PP</v>
          </cell>
        </row>
        <row r="1152">
          <cell r="C1152">
            <v>1149</v>
          </cell>
          <cell r="D1152" t="str">
            <v>135. SEGURO INTEGRAL DE SALUD</v>
          </cell>
          <cell r="E1152" t="str">
            <v>001. SEGURO INTEGRAL DE SALUD</v>
          </cell>
          <cell r="F1152" t="str">
            <v>GNF</v>
          </cell>
          <cell r="G1152" t="str">
            <v>GNF-PP</v>
          </cell>
        </row>
        <row r="1153">
          <cell r="C1153">
            <v>1150</v>
          </cell>
          <cell r="D1153" t="str">
            <v>135. SEGURO INTEGRAL DE SALUD</v>
          </cell>
          <cell r="E1153" t="str">
            <v>001. SEGURO INTEGRAL DE SALUD</v>
          </cell>
          <cell r="F1153" t="str">
            <v>GNF</v>
          </cell>
          <cell r="G1153" t="str">
            <v>GNF-PP</v>
          </cell>
        </row>
        <row r="1154">
          <cell r="C1154">
            <v>1151</v>
          </cell>
          <cell r="D1154" t="str">
            <v>135. SEGURO INTEGRAL DE SALUD</v>
          </cell>
          <cell r="E1154" t="str">
            <v>001. SEGURO INTEGRAL DE SALUD</v>
          </cell>
          <cell r="F1154" t="str">
            <v>GNF</v>
          </cell>
          <cell r="G1154" t="str">
            <v>GNF-PP</v>
          </cell>
        </row>
        <row r="1155">
          <cell r="C1155">
            <v>1152</v>
          </cell>
          <cell r="D1155" t="str">
            <v>135. SEGURO INTEGRAL DE SALUD</v>
          </cell>
          <cell r="E1155" t="str">
            <v>001. SEGURO INTEGRAL DE SALUD</v>
          </cell>
          <cell r="F1155" t="str">
            <v>GNF</v>
          </cell>
          <cell r="G1155" t="str">
            <v>GNF-PP</v>
          </cell>
        </row>
        <row r="1156">
          <cell r="C1156">
            <v>1153</v>
          </cell>
          <cell r="D1156" t="str">
            <v>135. SEGURO INTEGRAL DE SALUD</v>
          </cell>
          <cell r="E1156" t="str">
            <v>001. SEGURO INTEGRAL DE SALUD</v>
          </cell>
          <cell r="F1156" t="str">
            <v>GNF</v>
          </cell>
          <cell r="G1156" t="str">
            <v>GNF-PP</v>
          </cell>
        </row>
        <row r="1157">
          <cell r="C1157">
            <v>1154</v>
          </cell>
          <cell r="D1157" t="str">
            <v>135. SEGURO INTEGRAL DE SALUD</v>
          </cell>
          <cell r="E1157" t="str">
            <v>001. SEGURO INTEGRAL DE SALUD</v>
          </cell>
          <cell r="F1157" t="str">
            <v>GNF</v>
          </cell>
          <cell r="G1157" t="str">
            <v>GNF-PP</v>
          </cell>
        </row>
        <row r="1158">
          <cell r="C1158">
            <v>1155</v>
          </cell>
          <cell r="D1158" t="str">
            <v>135. SEGURO INTEGRAL DE SALUD</v>
          </cell>
          <cell r="E1158" t="str">
            <v>001. SEGURO INTEGRAL DE SALUD</v>
          </cell>
          <cell r="F1158" t="str">
            <v>GNF</v>
          </cell>
          <cell r="G1158" t="str">
            <v>GNF-PP</v>
          </cell>
        </row>
        <row r="1159">
          <cell r="C1159">
            <v>1156</v>
          </cell>
          <cell r="D1159" t="str">
            <v>135. SEGURO INTEGRAL DE SALUD</v>
          </cell>
          <cell r="E1159" t="str">
            <v>001. SEGURO INTEGRAL DE SALUD</v>
          </cell>
          <cell r="F1159" t="str">
            <v>GNF</v>
          </cell>
          <cell r="G1159" t="str">
            <v>GNF-PP</v>
          </cell>
        </row>
        <row r="1160">
          <cell r="C1160">
            <v>1157</v>
          </cell>
          <cell r="D1160" t="str">
            <v>135. SEGURO INTEGRAL DE SALUD</v>
          </cell>
          <cell r="E1160" t="str">
            <v>001. SEGURO INTEGRAL DE SALUD</v>
          </cell>
          <cell r="F1160" t="str">
            <v>GNF</v>
          </cell>
          <cell r="G1160" t="str">
            <v>GNF-PP</v>
          </cell>
        </row>
        <row r="1161">
          <cell r="C1161">
            <v>1158</v>
          </cell>
          <cell r="D1161" t="str">
            <v>135. SEGURO INTEGRAL DE SALUD</v>
          </cell>
          <cell r="E1161" t="str">
            <v>001. SEGURO INTEGRAL DE SALUD</v>
          </cell>
          <cell r="F1161" t="str">
            <v>GNF</v>
          </cell>
          <cell r="G1161" t="str">
            <v>GNF-PP</v>
          </cell>
        </row>
        <row r="1162">
          <cell r="C1162">
            <v>1159</v>
          </cell>
          <cell r="D1162" t="str">
            <v>135. SEGURO INTEGRAL DE SALUD</v>
          </cell>
          <cell r="E1162" t="str">
            <v>001. SEGURO INTEGRAL DE SALUD</v>
          </cell>
          <cell r="F1162" t="str">
            <v>GNF</v>
          </cell>
          <cell r="G1162" t="str">
            <v>GNF-PP</v>
          </cell>
        </row>
        <row r="1163">
          <cell r="C1163">
            <v>1160</v>
          </cell>
          <cell r="D1163" t="str">
            <v>135. SEGURO INTEGRAL DE SALUD</v>
          </cell>
          <cell r="E1163" t="str">
            <v>001. SEGURO INTEGRAL DE SALUD</v>
          </cell>
          <cell r="F1163" t="str">
            <v>GNF</v>
          </cell>
          <cell r="G1163" t="str">
            <v>GNF-PP</v>
          </cell>
        </row>
        <row r="1164">
          <cell r="C1164">
            <v>1161</v>
          </cell>
          <cell r="D1164" t="str">
            <v>135. SEGURO INTEGRAL DE SALUD</v>
          </cell>
          <cell r="E1164" t="str">
            <v>001. SEGURO INTEGRAL DE SALUD</v>
          </cell>
          <cell r="F1164" t="str">
            <v>GNF</v>
          </cell>
          <cell r="G1164" t="str">
            <v>GNF-PP</v>
          </cell>
        </row>
        <row r="1165">
          <cell r="C1165">
            <v>1162</v>
          </cell>
          <cell r="D1165" t="str">
            <v>135. SEGURO INTEGRAL DE SALUD</v>
          </cell>
          <cell r="E1165" t="str">
            <v>001. SEGURO INTEGRAL DE SALUD</v>
          </cell>
          <cell r="F1165" t="str">
            <v>GNF</v>
          </cell>
          <cell r="G1165" t="str">
            <v>GNF-PP</v>
          </cell>
        </row>
        <row r="1166">
          <cell r="C1166">
            <v>1163</v>
          </cell>
          <cell r="D1166" t="str">
            <v>135. SEGURO INTEGRAL DE SALUD</v>
          </cell>
          <cell r="E1166" t="str">
            <v>001. SEGURO INTEGRAL DE SALUD</v>
          </cell>
          <cell r="F1166" t="str">
            <v>GNF</v>
          </cell>
          <cell r="G1166" t="str">
            <v>GNF-PP</v>
          </cell>
        </row>
        <row r="1167">
          <cell r="C1167">
            <v>1164</v>
          </cell>
          <cell r="D1167" t="str">
            <v>135. SEGURO INTEGRAL DE SALUD</v>
          </cell>
          <cell r="E1167" t="str">
            <v>001. SEGURO INTEGRAL DE SALUD</v>
          </cell>
          <cell r="F1167" t="str">
            <v>GNF</v>
          </cell>
          <cell r="G1167" t="str">
            <v>GNF-PP</v>
          </cell>
        </row>
        <row r="1168">
          <cell r="C1168">
            <v>1165</v>
          </cell>
          <cell r="D1168" t="str">
            <v>135. SEGURO INTEGRAL DE SALUD</v>
          </cell>
          <cell r="E1168" t="str">
            <v>001. SEGURO INTEGRAL DE SALUD</v>
          </cell>
          <cell r="F1168" t="str">
            <v>GNF</v>
          </cell>
          <cell r="G1168" t="str">
            <v>GNF-PP</v>
          </cell>
        </row>
        <row r="1169">
          <cell r="C1169">
            <v>1166</v>
          </cell>
          <cell r="D1169" t="str">
            <v>135. SEGURO INTEGRAL DE SALUD</v>
          </cell>
          <cell r="E1169" t="str">
            <v>001. SEGURO INTEGRAL DE SALUD</v>
          </cell>
          <cell r="F1169" t="str">
            <v>GNF</v>
          </cell>
          <cell r="G1169" t="str">
            <v>GNF-PP</v>
          </cell>
        </row>
        <row r="1170">
          <cell r="C1170">
            <v>1167</v>
          </cell>
          <cell r="D1170" t="str">
            <v>135. SEGURO INTEGRAL DE SALUD</v>
          </cell>
          <cell r="E1170" t="str">
            <v>001. SEGURO INTEGRAL DE SALUD</v>
          </cell>
          <cell r="F1170" t="str">
            <v>GNF</v>
          </cell>
          <cell r="G1170" t="str">
            <v>GNF-PP</v>
          </cell>
        </row>
        <row r="1171">
          <cell r="C1171">
            <v>1168</v>
          </cell>
          <cell r="D1171" t="str">
            <v>135. SEGURO INTEGRAL DE SALUD</v>
          </cell>
          <cell r="E1171" t="str">
            <v>001. SEGURO INTEGRAL DE SALUD</v>
          </cell>
          <cell r="F1171" t="str">
            <v>GNF</v>
          </cell>
          <cell r="G1171" t="str">
            <v>GNF-PP</v>
          </cell>
        </row>
        <row r="1172">
          <cell r="C1172">
            <v>1169</v>
          </cell>
          <cell r="D1172" t="str">
            <v>135. SEGURO INTEGRAL DE SALUD</v>
          </cell>
          <cell r="E1172" t="str">
            <v>001. SEGURO INTEGRAL DE SALUD</v>
          </cell>
          <cell r="F1172" t="str">
            <v>GNF</v>
          </cell>
          <cell r="G1172" t="str">
            <v>GNF-PP</v>
          </cell>
        </row>
        <row r="1173">
          <cell r="C1173">
            <v>1170</v>
          </cell>
          <cell r="D1173" t="str">
            <v>135. SEGURO INTEGRAL DE SALUD</v>
          </cell>
          <cell r="E1173" t="str">
            <v>001. SEGURO INTEGRAL DE SALUD</v>
          </cell>
          <cell r="F1173" t="str">
            <v>GNF</v>
          </cell>
          <cell r="G1173" t="str">
            <v>GNF-PP</v>
          </cell>
        </row>
        <row r="1174">
          <cell r="C1174">
            <v>1171</v>
          </cell>
          <cell r="D1174" t="str">
            <v>135. SEGURO INTEGRAL DE SALUD</v>
          </cell>
          <cell r="E1174" t="str">
            <v>001. SEGURO INTEGRAL DE SALUD</v>
          </cell>
          <cell r="F1174" t="str">
            <v>GNF</v>
          </cell>
          <cell r="G1174" t="str">
            <v>GNF-PP</v>
          </cell>
        </row>
        <row r="1175">
          <cell r="C1175">
            <v>1172</v>
          </cell>
          <cell r="D1175" t="str">
            <v>135. SEGURO INTEGRAL DE SALUD</v>
          </cell>
          <cell r="E1175" t="str">
            <v>001. SEGURO INTEGRAL DE SALUD</v>
          </cell>
          <cell r="F1175" t="str">
            <v>GNF</v>
          </cell>
          <cell r="G1175" t="str">
            <v>GNF-PP</v>
          </cell>
        </row>
        <row r="1176">
          <cell r="C1176">
            <v>1173</v>
          </cell>
          <cell r="D1176" t="str">
            <v>135. SEGURO INTEGRAL DE SALUD</v>
          </cell>
          <cell r="E1176" t="str">
            <v>001. SEGURO INTEGRAL DE SALUD</v>
          </cell>
          <cell r="F1176" t="str">
            <v>GNF</v>
          </cell>
          <cell r="G1176" t="str">
            <v>GNF-PP</v>
          </cell>
        </row>
        <row r="1177">
          <cell r="C1177">
            <v>1174</v>
          </cell>
          <cell r="D1177" t="str">
            <v>135. SEGURO INTEGRAL DE SALUD</v>
          </cell>
          <cell r="E1177" t="str">
            <v>001. SEGURO INTEGRAL DE SALUD</v>
          </cell>
          <cell r="F1177" t="str">
            <v>GNF</v>
          </cell>
          <cell r="G1177" t="str">
            <v>GNF-PP</v>
          </cell>
        </row>
        <row r="1178">
          <cell r="C1178">
            <v>1175</v>
          </cell>
          <cell r="D1178" t="str">
            <v>135. SEGURO INTEGRAL DE SALUD</v>
          </cell>
          <cell r="E1178" t="str">
            <v>001. SEGURO INTEGRAL DE SALUD</v>
          </cell>
          <cell r="F1178" t="str">
            <v>GNF</v>
          </cell>
          <cell r="G1178" t="str">
            <v>GNF-PP</v>
          </cell>
        </row>
        <row r="1179">
          <cell r="C1179">
            <v>1176</v>
          </cell>
          <cell r="D1179" t="str">
            <v>135. SEGURO INTEGRAL DE SALUD</v>
          </cell>
          <cell r="E1179" t="str">
            <v>001. SEGURO INTEGRAL DE SALUD</v>
          </cell>
          <cell r="F1179" t="str">
            <v>GNF</v>
          </cell>
          <cell r="G1179" t="str">
            <v>GNF-PP</v>
          </cell>
        </row>
        <row r="1180">
          <cell r="C1180">
            <v>1177</v>
          </cell>
          <cell r="D1180" t="str">
            <v>135. SEGURO INTEGRAL DE SALUD</v>
          </cell>
          <cell r="E1180" t="str">
            <v>001. SEGURO INTEGRAL DE SALUD</v>
          </cell>
          <cell r="F1180" t="str">
            <v>GNF</v>
          </cell>
          <cell r="G1180" t="str">
            <v>GNF-PP</v>
          </cell>
        </row>
        <row r="1181">
          <cell r="C1181">
            <v>1178</v>
          </cell>
          <cell r="D1181" t="str">
            <v>135. SEGURO INTEGRAL DE SALUD</v>
          </cell>
          <cell r="E1181" t="str">
            <v>001. SEGURO INTEGRAL DE SALUD</v>
          </cell>
          <cell r="F1181" t="str">
            <v>GNF</v>
          </cell>
          <cell r="G1181" t="str">
            <v>GNF-PP</v>
          </cell>
        </row>
        <row r="1182">
          <cell r="C1182">
            <v>1179</v>
          </cell>
          <cell r="D1182" t="str">
            <v>135. SEGURO INTEGRAL DE SALUD</v>
          </cell>
          <cell r="E1182" t="str">
            <v>001. SEGURO INTEGRAL DE SALUD</v>
          </cell>
          <cell r="F1182" t="str">
            <v>GNF</v>
          </cell>
          <cell r="G1182" t="str">
            <v>GNF-PP</v>
          </cell>
        </row>
        <row r="1183">
          <cell r="C1183">
            <v>1180</v>
          </cell>
          <cell r="D1183" t="str">
            <v>135. SEGURO INTEGRAL DE SALUD</v>
          </cell>
          <cell r="E1183" t="str">
            <v>001. SEGURO INTEGRAL DE SALUD</v>
          </cell>
          <cell r="F1183" t="str">
            <v>GNF</v>
          </cell>
          <cell r="G1183" t="str">
            <v>GNF-PP</v>
          </cell>
        </row>
        <row r="1184">
          <cell r="C1184">
            <v>1181</v>
          </cell>
          <cell r="D1184" t="str">
            <v>135. SEGURO INTEGRAL DE SALUD</v>
          </cell>
          <cell r="E1184" t="str">
            <v>001. SEGURO INTEGRAL DE SALUD</v>
          </cell>
          <cell r="F1184" t="str">
            <v>GNF</v>
          </cell>
          <cell r="G1184" t="str">
            <v>GNF-PP</v>
          </cell>
        </row>
        <row r="1185">
          <cell r="C1185">
            <v>1182</v>
          </cell>
          <cell r="D1185" t="str">
            <v>135. SEGURO INTEGRAL DE SALUD</v>
          </cell>
          <cell r="E1185" t="str">
            <v>001. SEGURO INTEGRAL DE SALUD</v>
          </cell>
          <cell r="F1185" t="str">
            <v>GNF</v>
          </cell>
          <cell r="G1185" t="str">
            <v>GNF-PP</v>
          </cell>
        </row>
        <row r="1186">
          <cell r="C1186">
            <v>1183</v>
          </cell>
          <cell r="D1186" t="str">
            <v>135. SEGURO INTEGRAL DE SALUD</v>
          </cell>
          <cell r="E1186" t="str">
            <v>001. SEGURO INTEGRAL DE SALUD</v>
          </cell>
          <cell r="F1186" t="str">
            <v>GNF</v>
          </cell>
          <cell r="G1186" t="str">
            <v>GNF-PP</v>
          </cell>
        </row>
        <row r="1187">
          <cell r="C1187">
            <v>1184</v>
          </cell>
          <cell r="D1187" t="str">
            <v>135. SEGURO INTEGRAL DE SALUD</v>
          </cell>
          <cell r="E1187" t="str">
            <v>001. SEGURO INTEGRAL DE SALUD</v>
          </cell>
          <cell r="F1187" t="str">
            <v>GNF</v>
          </cell>
          <cell r="G1187" t="str">
            <v>GNF-PP</v>
          </cell>
        </row>
        <row r="1188">
          <cell r="C1188">
            <v>1185</v>
          </cell>
          <cell r="D1188" t="str">
            <v>135. SEGURO INTEGRAL DE SALUD</v>
          </cell>
          <cell r="E1188" t="str">
            <v>001. SEGURO INTEGRAL DE SALUD</v>
          </cell>
          <cell r="F1188" t="str">
            <v>GNF</v>
          </cell>
          <cell r="G1188" t="str">
            <v>GNF-PP</v>
          </cell>
        </row>
        <row r="1189">
          <cell r="C1189">
            <v>1186</v>
          </cell>
          <cell r="D1189" t="str">
            <v>135. SEGURO INTEGRAL DE SALUD</v>
          </cell>
          <cell r="E1189" t="str">
            <v>001. SEGURO INTEGRAL DE SALUD</v>
          </cell>
          <cell r="F1189" t="str">
            <v>GNF</v>
          </cell>
          <cell r="G1189" t="str">
            <v>GNF-PP</v>
          </cell>
        </row>
        <row r="1190">
          <cell r="C1190">
            <v>1187</v>
          </cell>
          <cell r="D1190" t="str">
            <v>135. SEGURO INTEGRAL DE SALUD</v>
          </cell>
          <cell r="E1190" t="str">
            <v>001. SEGURO INTEGRAL DE SALUD</v>
          </cell>
          <cell r="F1190" t="str">
            <v>GNF</v>
          </cell>
          <cell r="G1190" t="str">
            <v>GNF-PP</v>
          </cell>
        </row>
        <row r="1191">
          <cell r="C1191">
            <v>1188</v>
          </cell>
          <cell r="D1191" t="str">
            <v>135. SEGURO INTEGRAL DE SALUD</v>
          </cell>
          <cell r="E1191" t="str">
            <v>001. SEGURO INTEGRAL DE SALUD</v>
          </cell>
          <cell r="F1191" t="str">
            <v>GNF</v>
          </cell>
          <cell r="G1191" t="str">
            <v>GNF-PP</v>
          </cell>
        </row>
        <row r="1192">
          <cell r="C1192">
            <v>1189</v>
          </cell>
          <cell r="D1192" t="str">
            <v>135. SEGURO INTEGRAL DE SALUD</v>
          </cell>
          <cell r="E1192" t="str">
            <v>001. SEGURO INTEGRAL DE SALUD</v>
          </cell>
          <cell r="F1192" t="str">
            <v>GNF</v>
          </cell>
          <cell r="G1192" t="str">
            <v>GNF-PP</v>
          </cell>
        </row>
        <row r="1193">
          <cell r="C1193">
            <v>1190</v>
          </cell>
          <cell r="D1193" t="str">
            <v>135. SEGURO INTEGRAL DE SALUD</v>
          </cell>
          <cell r="E1193" t="str">
            <v>001. SEGURO INTEGRAL DE SALUD</v>
          </cell>
          <cell r="F1193" t="str">
            <v>GNF</v>
          </cell>
          <cell r="G1193" t="str">
            <v>GNF-PP</v>
          </cell>
        </row>
        <row r="1194">
          <cell r="C1194">
            <v>1191</v>
          </cell>
          <cell r="D1194" t="str">
            <v>135. SEGURO INTEGRAL DE SALUD</v>
          </cell>
          <cell r="E1194" t="str">
            <v>001. SEGURO INTEGRAL DE SALUD</v>
          </cell>
          <cell r="F1194" t="str">
            <v>GNF</v>
          </cell>
          <cell r="G1194" t="str">
            <v>GNF-PP</v>
          </cell>
        </row>
        <row r="1195">
          <cell r="C1195">
            <v>1192</v>
          </cell>
          <cell r="D1195" t="str">
            <v>135. SEGURO INTEGRAL DE SALUD</v>
          </cell>
          <cell r="E1195" t="str">
            <v>001. SEGURO INTEGRAL DE SALUD</v>
          </cell>
          <cell r="F1195" t="str">
            <v>GNF</v>
          </cell>
          <cell r="G1195" t="str">
            <v>GNF-PP</v>
          </cell>
        </row>
        <row r="1196">
          <cell r="C1196">
            <v>1193</v>
          </cell>
          <cell r="D1196" t="str">
            <v>135. SEGURO INTEGRAL DE SALUD</v>
          </cell>
          <cell r="E1196" t="str">
            <v>001. SEGURO INTEGRAL DE SALUD</v>
          </cell>
          <cell r="F1196" t="str">
            <v>GNF</v>
          </cell>
          <cell r="G1196" t="str">
            <v>GNF-PP</v>
          </cell>
        </row>
        <row r="1197">
          <cell r="C1197">
            <v>1194</v>
          </cell>
          <cell r="D1197" t="str">
            <v>135. SEGURO INTEGRAL DE SALUD</v>
          </cell>
          <cell r="E1197" t="str">
            <v>001. SEGURO INTEGRAL DE SALUD</v>
          </cell>
          <cell r="F1197" t="str">
            <v>GNF</v>
          </cell>
          <cell r="G1197" t="str">
            <v>GNF-PP</v>
          </cell>
        </row>
        <row r="1198">
          <cell r="C1198">
            <v>1195</v>
          </cell>
          <cell r="D1198" t="str">
            <v>135. SEGURO INTEGRAL DE SALUD</v>
          </cell>
          <cell r="E1198" t="str">
            <v>001. SEGURO INTEGRAL DE SALUD</v>
          </cell>
          <cell r="F1198" t="str">
            <v>GNF</v>
          </cell>
          <cell r="G1198" t="str">
            <v>GNF-PP</v>
          </cell>
        </row>
        <row r="1199">
          <cell r="C1199">
            <v>1196</v>
          </cell>
          <cell r="D1199" t="str">
            <v>135. SEGURO INTEGRAL DE SALUD</v>
          </cell>
          <cell r="E1199" t="str">
            <v>001. SEGURO INTEGRAL DE SALUD</v>
          </cell>
          <cell r="F1199" t="str">
            <v>GNF</v>
          </cell>
          <cell r="G1199" t="str">
            <v>GNF-PP</v>
          </cell>
        </row>
        <row r="1200">
          <cell r="C1200">
            <v>1197</v>
          </cell>
          <cell r="D1200" t="str">
            <v>135. SEGURO INTEGRAL DE SALUD</v>
          </cell>
          <cell r="E1200" t="str">
            <v>001. SEGURO INTEGRAL DE SALUD</v>
          </cell>
          <cell r="F1200" t="str">
            <v>GNF</v>
          </cell>
          <cell r="G1200" t="str">
            <v>GNF-PP</v>
          </cell>
        </row>
        <row r="1201">
          <cell r="C1201">
            <v>1198</v>
          </cell>
          <cell r="D1201" t="str">
            <v>135. SEGURO INTEGRAL DE SALUD</v>
          </cell>
          <cell r="E1201" t="str">
            <v>001. SEGURO INTEGRAL DE SALUD</v>
          </cell>
          <cell r="F1201" t="str">
            <v>GNF</v>
          </cell>
          <cell r="G1201" t="str">
            <v>GNF-PP</v>
          </cell>
        </row>
        <row r="1202">
          <cell r="C1202">
            <v>1199</v>
          </cell>
          <cell r="D1202" t="str">
            <v>135. SEGURO INTEGRAL DE SALUD</v>
          </cell>
          <cell r="E1202" t="str">
            <v>001. SEGURO INTEGRAL DE SALUD</v>
          </cell>
          <cell r="F1202" t="str">
            <v>GNF</v>
          </cell>
          <cell r="G1202" t="str">
            <v>GNF-PP</v>
          </cell>
        </row>
        <row r="1203">
          <cell r="C1203">
            <v>1200</v>
          </cell>
          <cell r="D1203" t="str">
            <v>135. SEGURO INTEGRAL DE SALUD</v>
          </cell>
          <cell r="E1203" t="str">
            <v>001. SEGURO INTEGRAL DE SALUD</v>
          </cell>
          <cell r="F1203" t="str">
            <v>GNF</v>
          </cell>
          <cell r="G1203" t="str">
            <v>GNF-PP</v>
          </cell>
        </row>
        <row r="1204">
          <cell r="C1204">
            <v>1201</v>
          </cell>
          <cell r="D1204" t="str">
            <v>135. SEGURO INTEGRAL DE SALUD</v>
          </cell>
          <cell r="E1204" t="str">
            <v>001. SEGURO INTEGRAL DE SALUD</v>
          </cell>
          <cell r="F1204" t="str">
            <v>GNF</v>
          </cell>
          <cell r="G1204" t="str">
            <v>GNF-PP</v>
          </cell>
        </row>
        <row r="1205">
          <cell r="C1205">
            <v>1202</v>
          </cell>
          <cell r="D1205" t="str">
            <v>135. SEGURO INTEGRAL DE SALUD</v>
          </cell>
          <cell r="E1205" t="str">
            <v>001. SEGURO INTEGRAL DE SALUD</v>
          </cell>
          <cell r="F1205" t="str">
            <v>GNF</v>
          </cell>
          <cell r="G1205" t="str">
            <v>GNF-PP</v>
          </cell>
        </row>
        <row r="1206">
          <cell r="C1206">
            <v>1203</v>
          </cell>
          <cell r="D1206" t="str">
            <v>135. SEGURO INTEGRAL DE SALUD</v>
          </cell>
          <cell r="E1206" t="str">
            <v>001. SEGURO INTEGRAL DE SALUD</v>
          </cell>
          <cell r="F1206" t="str">
            <v>GNF</v>
          </cell>
          <cell r="G1206" t="str">
            <v>GNF-PP</v>
          </cell>
        </row>
        <row r="1207">
          <cell r="C1207">
            <v>1204</v>
          </cell>
          <cell r="D1207" t="str">
            <v>135. SEGURO INTEGRAL DE SALUD</v>
          </cell>
          <cell r="E1207" t="str">
            <v>001. SEGURO INTEGRAL DE SALUD</v>
          </cell>
          <cell r="F1207" t="str">
            <v>GNF</v>
          </cell>
          <cell r="G1207" t="str">
            <v>GNF-PP</v>
          </cell>
        </row>
        <row r="1208">
          <cell r="C1208">
            <v>1205</v>
          </cell>
          <cell r="D1208" t="str">
            <v>135. SEGURO INTEGRAL DE SALUD</v>
          </cell>
          <cell r="E1208" t="str">
            <v>001. SEGURO INTEGRAL DE SALUD</v>
          </cell>
          <cell r="F1208" t="str">
            <v>GNF</v>
          </cell>
          <cell r="G1208" t="str">
            <v>GNF-PP</v>
          </cell>
        </row>
        <row r="1209">
          <cell r="C1209">
            <v>1206</v>
          </cell>
          <cell r="D1209" t="str">
            <v>135. SEGURO INTEGRAL DE SALUD</v>
          </cell>
          <cell r="E1209" t="str">
            <v>001. SEGURO INTEGRAL DE SALUD</v>
          </cell>
          <cell r="F1209" t="str">
            <v>GNF</v>
          </cell>
          <cell r="G1209" t="str">
            <v>GNF-PP</v>
          </cell>
        </row>
        <row r="1210">
          <cell r="C1210">
            <v>1207</v>
          </cell>
          <cell r="D1210" t="str">
            <v>135. SEGURO INTEGRAL DE SALUD</v>
          </cell>
          <cell r="E1210" t="str">
            <v>001. SEGURO INTEGRAL DE SALUD</v>
          </cell>
          <cell r="F1210" t="str">
            <v>GNF</v>
          </cell>
          <cell r="G1210" t="str">
            <v>GNF-PP</v>
          </cell>
        </row>
        <row r="1211">
          <cell r="C1211">
            <v>1208</v>
          </cell>
          <cell r="D1211" t="str">
            <v>135. SEGURO INTEGRAL DE SALUD</v>
          </cell>
          <cell r="E1211" t="str">
            <v>001. SEGURO INTEGRAL DE SALUD</v>
          </cell>
          <cell r="F1211" t="str">
            <v>GNF</v>
          </cell>
          <cell r="G1211" t="str">
            <v>GNF-PP</v>
          </cell>
        </row>
        <row r="1212">
          <cell r="C1212">
            <v>1209</v>
          </cell>
          <cell r="D1212" t="str">
            <v>135. SEGURO INTEGRAL DE SALUD</v>
          </cell>
          <cell r="E1212" t="str">
            <v>001. SEGURO INTEGRAL DE SALUD</v>
          </cell>
          <cell r="F1212" t="str">
            <v>GNF</v>
          </cell>
          <cell r="G1212" t="str">
            <v>GNF-PP</v>
          </cell>
        </row>
        <row r="1213">
          <cell r="C1213">
            <v>1210</v>
          </cell>
          <cell r="D1213" t="str">
            <v>135. SEGURO INTEGRAL DE SALUD</v>
          </cell>
          <cell r="E1213" t="str">
            <v>001. SEGURO INTEGRAL DE SALUD</v>
          </cell>
          <cell r="F1213" t="str">
            <v>GNF</v>
          </cell>
          <cell r="G1213" t="str">
            <v>GNF-PP</v>
          </cell>
        </row>
        <row r="1214">
          <cell r="C1214">
            <v>1211</v>
          </cell>
          <cell r="D1214" t="str">
            <v>135. SEGURO INTEGRAL DE SALUD</v>
          </cell>
          <cell r="E1214" t="str">
            <v>001. SEGURO INTEGRAL DE SALUD</v>
          </cell>
          <cell r="F1214" t="str">
            <v>GNF</v>
          </cell>
          <cell r="G1214" t="str">
            <v>GNF-PP</v>
          </cell>
        </row>
        <row r="1215">
          <cell r="C1215">
            <v>1212</v>
          </cell>
          <cell r="D1215" t="str">
            <v>135. SEGURO INTEGRAL DE SALUD</v>
          </cell>
          <cell r="E1215" t="str">
            <v>001. SEGURO INTEGRAL DE SALUD</v>
          </cell>
          <cell r="F1215" t="str">
            <v>GNF</v>
          </cell>
          <cell r="G1215" t="str">
            <v>GNF-PP</v>
          </cell>
        </row>
        <row r="1216">
          <cell r="C1216">
            <v>1213</v>
          </cell>
          <cell r="D1216" t="str">
            <v>135. SEGURO INTEGRAL DE SALUD</v>
          </cell>
          <cell r="E1216" t="str">
            <v>001. SEGURO INTEGRAL DE SALUD</v>
          </cell>
          <cell r="F1216" t="str">
            <v>GNF</v>
          </cell>
          <cell r="G1216" t="str">
            <v>GNF-PP</v>
          </cell>
        </row>
        <row r="1217">
          <cell r="C1217">
            <v>1214</v>
          </cell>
          <cell r="D1217" t="str">
            <v>135. SEGURO INTEGRAL DE SALUD</v>
          </cell>
          <cell r="E1217" t="str">
            <v>001. SEGURO INTEGRAL DE SALUD</v>
          </cell>
          <cell r="F1217" t="str">
            <v>GNF</v>
          </cell>
          <cell r="G1217" t="str">
            <v>GNF-PP</v>
          </cell>
        </row>
        <row r="1218">
          <cell r="C1218">
            <v>1215</v>
          </cell>
          <cell r="D1218" t="str">
            <v>135. SEGURO INTEGRAL DE SALUD</v>
          </cell>
          <cell r="E1218" t="str">
            <v>001. SEGURO INTEGRAL DE SALUD</v>
          </cell>
          <cell r="F1218" t="str">
            <v>GNF</v>
          </cell>
          <cell r="G1218" t="str">
            <v>GNF-PP</v>
          </cell>
        </row>
        <row r="1219">
          <cell r="C1219">
            <v>1216</v>
          </cell>
          <cell r="D1219" t="str">
            <v>135. SEGURO INTEGRAL DE SALUD</v>
          </cell>
          <cell r="E1219" t="str">
            <v>001. SEGURO INTEGRAL DE SALUD</v>
          </cell>
          <cell r="F1219" t="str">
            <v>GNF</v>
          </cell>
          <cell r="G1219" t="str">
            <v>GNF-PP</v>
          </cell>
        </row>
        <row r="1220">
          <cell r="C1220">
            <v>1217</v>
          </cell>
          <cell r="D1220" t="str">
            <v>135. SEGURO INTEGRAL DE SALUD</v>
          </cell>
          <cell r="E1220" t="str">
            <v>001. SEGURO INTEGRAL DE SALUD</v>
          </cell>
          <cell r="F1220" t="str">
            <v>GNF</v>
          </cell>
          <cell r="G1220" t="str">
            <v>GNF-PP</v>
          </cell>
        </row>
        <row r="1221">
          <cell r="C1221">
            <v>1218</v>
          </cell>
          <cell r="D1221" t="str">
            <v>135. SEGURO INTEGRAL DE SALUD</v>
          </cell>
          <cell r="E1221" t="str">
            <v>001. SEGURO INTEGRAL DE SALUD</v>
          </cell>
          <cell r="F1221" t="str">
            <v>GNF</v>
          </cell>
          <cell r="G1221" t="str">
            <v>GNF-PP</v>
          </cell>
        </row>
        <row r="1222">
          <cell r="C1222">
            <v>1219</v>
          </cell>
          <cell r="D1222" t="str">
            <v>135. SEGURO INTEGRAL DE SALUD</v>
          </cell>
          <cell r="E1222" t="str">
            <v>001. SEGURO INTEGRAL DE SALUD</v>
          </cell>
          <cell r="F1222" t="str">
            <v>GNF</v>
          </cell>
          <cell r="G1222" t="str">
            <v>GNF-PP</v>
          </cell>
        </row>
        <row r="1223">
          <cell r="C1223">
            <v>1220</v>
          </cell>
          <cell r="D1223" t="str">
            <v>135. SEGURO INTEGRAL DE SALUD</v>
          </cell>
          <cell r="E1223" t="str">
            <v>001. SEGURO INTEGRAL DE SALUD</v>
          </cell>
          <cell r="F1223" t="str">
            <v>GNF</v>
          </cell>
          <cell r="G1223" t="str">
            <v>GNF-PP</v>
          </cell>
        </row>
        <row r="1224">
          <cell r="C1224">
            <v>1221</v>
          </cell>
          <cell r="D1224" t="str">
            <v>135. SEGURO INTEGRAL DE SALUD</v>
          </cell>
          <cell r="E1224" t="str">
            <v>001. SEGURO INTEGRAL DE SALUD</v>
          </cell>
          <cell r="F1224" t="str">
            <v>GNF</v>
          </cell>
          <cell r="G1224" t="str">
            <v>GNF-PP</v>
          </cell>
        </row>
        <row r="1225">
          <cell r="C1225">
            <v>1222</v>
          </cell>
          <cell r="D1225" t="str">
            <v>135. SEGURO INTEGRAL DE SALUD</v>
          </cell>
          <cell r="E1225" t="str">
            <v>001. SEGURO INTEGRAL DE SALUD</v>
          </cell>
          <cell r="F1225" t="str">
            <v>GNF</v>
          </cell>
          <cell r="G1225" t="str">
            <v>GNF-PP</v>
          </cell>
        </row>
        <row r="1226">
          <cell r="C1226">
            <v>1223</v>
          </cell>
          <cell r="D1226" t="str">
            <v>135. SEGURO INTEGRAL DE SALUD</v>
          </cell>
          <cell r="E1226" t="str">
            <v>001. SEGURO INTEGRAL DE SALUD</v>
          </cell>
          <cell r="F1226" t="str">
            <v>GNF</v>
          </cell>
          <cell r="G1226" t="str">
            <v>GNF-PP</v>
          </cell>
        </row>
        <row r="1227">
          <cell r="C1227">
            <v>1224</v>
          </cell>
          <cell r="D1227" t="str">
            <v>135. SEGURO INTEGRAL DE SALUD</v>
          </cell>
          <cell r="E1227" t="str">
            <v>001. SEGURO INTEGRAL DE SALUD</v>
          </cell>
          <cell r="F1227" t="str">
            <v>GNF</v>
          </cell>
          <cell r="G1227" t="str">
            <v>GNF-PP</v>
          </cell>
        </row>
        <row r="1228">
          <cell r="C1228">
            <v>1225</v>
          </cell>
          <cell r="D1228" t="str">
            <v>135. SEGURO INTEGRAL DE SALUD</v>
          </cell>
          <cell r="E1228" t="str">
            <v>001. SEGURO INTEGRAL DE SALUD</v>
          </cell>
          <cell r="F1228" t="str">
            <v>GNF</v>
          </cell>
          <cell r="G1228" t="str">
            <v>GNF-PP</v>
          </cell>
        </row>
        <row r="1229">
          <cell r="C1229">
            <v>1226</v>
          </cell>
          <cell r="D1229" t="str">
            <v>135. SEGURO INTEGRAL DE SALUD</v>
          </cell>
          <cell r="E1229" t="str">
            <v>001. SEGURO INTEGRAL DE SALUD</v>
          </cell>
          <cell r="F1229" t="str">
            <v>GNF</v>
          </cell>
          <cell r="G1229" t="str">
            <v>GNF-PP</v>
          </cell>
        </row>
        <row r="1230">
          <cell r="C1230">
            <v>1227</v>
          </cell>
          <cell r="D1230" t="str">
            <v>135. SEGURO INTEGRAL DE SALUD</v>
          </cell>
          <cell r="E1230" t="str">
            <v>001. SEGURO INTEGRAL DE SALUD</v>
          </cell>
          <cell r="F1230" t="str">
            <v>GNF</v>
          </cell>
          <cell r="G1230" t="str">
            <v>GNF-PP</v>
          </cell>
        </row>
        <row r="1231">
          <cell r="C1231">
            <v>1228</v>
          </cell>
          <cell r="D1231" t="str">
            <v>135. SEGURO INTEGRAL DE SALUD</v>
          </cell>
          <cell r="E1231" t="str">
            <v>001. SEGURO INTEGRAL DE SALUD</v>
          </cell>
          <cell r="F1231" t="str">
            <v>GNF</v>
          </cell>
          <cell r="G1231" t="str">
            <v>GNF-PP</v>
          </cell>
        </row>
        <row r="1232">
          <cell r="C1232">
            <v>1229</v>
          </cell>
          <cell r="D1232" t="str">
            <v>135. SEGURO INTEGRAL DE SALUD</v>
          </cell>
          <cell r="E1232" t="str">
            <v>001. SEGURO INTEGRAL DE SALUD</v>
          </cell>
          <cell r="F1232" t="str">
            <v>GNF</v>
          </cell>
          <cell r="G1232" t="str">
            <v>GNF-PP</v>
          </cell>
        </row>
        <row r="1233">
          <cell r="C1233">
            <v>1230</v>
          </cell>
          <cell r="D1233" t="str">
            <v>135. SEGURO INTEGRAL DE SALUD</v>
          </cell>
          <cell r="E1233" t="str">
            <v>001. SEGURO INTEGRAL DE SALUD</v>
          </cell>
          <cell r="F1233" t="str">
            <v>GNF</v>
          </cell>
          <cell r="G1233" t="str">
            <v>GNF-PP</v>
          </cell>
        </row>
        <row r="1234">
          <cell r="C1234">
            <v>1231</v>
          </cell>
          <cell r="D1234" t="str">
            <v>135. SEGURO INTEGRAL DE SALUD</v>
          </cell>
          <cell r="E1234" t="str">
            <v>001. SEGURO INTEGRAL DE SALUD</v>
          </cell>
          <cell r="F1234" t="str">
            <v>GNF</v>
          </cell>
          <cell r="G1234" t="str">
            <v>GNF-PP</v>
          </cell>
        </row>
        <row r="1235">
          <cell r="C1235">
            <v>1232</v>
          </cell>
          <cell r="D1235" t="str">
            <v>135. SEGURO INTEGRAL DE SALUD</v>
          </cell>
          <cell r="E1235" t="str">
            <v>001. SEGURO INTEGRAL DE SALUD</v>
          </cell>
          <cell r="F1235" t="str">
            <v>GNF</v>
          </cell>
          <cell r="G1235" t="str">
            <v>GNF-PP</v>
          </cell>
        </row>
        <row r="1236">
          <cell r="C1236">
            <v>1233</v>
          </cell>
          <cell r="D1236" t="str">
            <v>135. SEGURO INTEGRAL DE SALUD</v>
          </cell>
          <cell r="E1236" t="str">
            <v>001. SEGURO INTEGRAL DE SALUD</v>
          </cell>
          <cell r="F1236" t="str">
            <v>GNF</v>
          </cell>
          <cell r="G1236" t="str">
            <v>GNF-PP</v>
          </cell>
        </row>
        <row r="1237">
          <cell r="C1237">
            <v>1234</v>
          </cell>
          <cell r="D1237" t="str">
            <v>135. SEGURO INTEGRAL DE SALUD</v>
          </cell>
          <cell r="E1237" t="str">
            <v>001. SEGURO INTEGRAL DE SALUD</v>
          </cell>
          <cell r="F1237" t="str">
            <v>GNF</v>
          </cell>
          <cell r="G1237" t="str">
            <v>GNF-PP</v>
          </cell>
        </row>
        <row r="1238">
          <cell r="C1238">
            <v>1235</v>
          </cell>
          <cell r="D1238" t="str">
            <v>135. SEGURO INTEGRAL DE SALUD</v>
          </cell>
          <cell r="E1238" t="str">
            <v>001. SEGURO INTEGRAL DE SALUD</v>
          </cell>
          <cell r="F1238" t="str">
            <v>GNF</v>
          </cell>
          <cell r="G1238" t="str">
            <v>GNF-PP</v>
          </cell>
        </row>
        <row r="1239">
          <cell r="C1239">
            <v>1236</v>
          </cell>
          <cell r="D1239" t="str">
            <v>135. SEGURO INTEGRAL DE SALUD</v>
          </cell>
          <cell r="E1239" t="str">
            <v>001. SEGURO INTEGRAL DE SALUD</v>
          </cell>
          <cell r="F1239" t="str">
            <v>GNF</v>
          </cell>
          <cell r="G1239" t="str">
            <v>GNF-PP</v>
          </cell>
        </row>
        <row r="1240">
          <cell r="C1240">
            <v>1237</v>
          </cell>
          <cell r="D1240" t="str">
            <v>135. SEGURO INTEGRAL DE SALUD</v>
          </cell>
          <cell r="E1240" t="str">
            <v>001. SEGURO INTEGRAL DE SALUD</v>
          </cell>
          <cell r="F1240" t="str">
            <v>GNF</v>
          </cell>
          <cell r="G1240" t="str">
            <v>GNF-PP</v>
          </cell>
        </row>
        <row r="1241">
          <cell r="C1241">
            <v>1238</v>
          </cell>
          <cell r="D1241" t="str">
            <v>135. SEGURO INTEGRAL DE SALUD</v>
          </cell>
          <cell r="E1241" t="str">
            <v>001. SEGURO INTEGRAL DE SALUD</v>
          </cell>
          <cell r="F1241" t="str">
            <v>GNF</v>
          </cell>
          <cell r="G1241" t="str">
            <v>GNF-PP</v>
          </cell>
        </row>
        <row r="1242">
          <cell r="C1242">
            <v>1239</v>
          </cell>
          <cell r="D1242" t="str">
            <v>135. SEGURO INTEGRAL DE SALUD</v>
          </cell>
          <cell r="E1242" t="str">
            <v>001. SEGURO INTEGRAL DE SALUD</v>
          </cell>
          <cell r="F1242" t="str">
            <v>GNF</v>
          </cell>
          <cell r="G1242" t="str">
            <v>GNF-PP</v>
          </cell>
        </row>
        <row r="1243">
          <cell r="C1243">
            <v>1240</v>
          </cell>
          <cell r="D1243" t="str">
            <v>135. SEGURO INTEGRAL DE SALUD</v>
          </cell>
          <cell r="E1243" t="str">
            <v>001. SEGURO INTEGRAL DE SALUD</v>
          </cell>
          <cell r="F1243" t="str">
            <v>GNF</v>
          </cell>
          <cell r="G1243" t="str">
            <v>GNF-PP</v>
          </cell>
        </row>
        <row r="1244">
          <cell r="C1244">
            <v>1241</v>
          </cell>
          <cell r="D1244" t="str">
            <v>135. SEGURO INTEGRAL DE SALUD</v>
          </cell>
          <cell r="E1244" t="str">
            <v>001. SEGURO INTEGRAL DE SALUD</v>
          </cell>
          <cell r="F1244" t="str">
            <v>GNF</v>
          </cell>
          <cell r="G1244" t="str">
            <v>GNF-PP</v>
          </cell>
        </row>
        <row r="1245">
          <cell r="C1245">
            <v>1242</v>
          </cell>
          <cell r="D1245" t="str">
            <v>135. SEGURO INTEGRAL DE SALUD</v>
          </cell>
          <cell r="E1245" t="str">
            <v>001. SEGURO INTEGRAL DE SALUD</v>
          </cell>
          <cell r="F1245" t="str">
            <v>GNF</v>
          </cell>
          <cell r="G1245" t="str">
            <v>GNF-PP</v>
          </cell>
        </row>
        <row r="1246">
          <cell r="C1246">
            <v>1243</v>
          </cell>
          <cell r="D1246" t="str">
            <v>135. SEGURO INTEGRAL DE SALUD</v>
          </cell>
          <cell r="E1246" t="str">
            <v>001. SEGURO INTEGRAL DE SALUD</v>
          </cell>
          <cell r="F1246" t="str">
            <v>GNF</v>
          </cell>
          <cell r="G1246" t="str">
            <v>GNF-PP</v>
          </cell>
        </row>
        <row r="1247">
          <cell r="C1247">
            <v>1244</v>
          </cell>
          <cell r="D1247" t="str">
            <v>135. SEGURO INTEGRAL DE SALUD</v>
          </cell>
          <cell r="E1247" t="str">
            <v>001. SEGURO INTEGRAL DE SALUD</v>
          </cell>
          <cell r="F1247" t="str">
            <v>GNF</v>
          </cell>
          <cell r="G1247" t="str">
            <v>GNF-PP</v>
          </cell>
        </row>
        <row r="1248">
          <cell r="C1248">
            <v>1245</v>
          </cell>
          <cell r="D1248" t="str">
            <v>135. SEGURO INTEGRAL DE SALUD</v>
          </cell>
          <cell r="E1248" t="str">
            <v>001. SEGURO INTEGRAL DE SALUD</v>
          </cell>
          <cell r="F1248" t="str">
            <v>GNF</v>
          </cell>
          <cell r="G1248" t="str">
            <v>GNF-PP</v>
          </cell>
        </row>
        <row r="1249">
          <cell r="C1249">
            <v>1246</v>
          </cell>
          <cell r="D1249" t="str">
            <v>135. SEGURO INTEGRAL DE SALUD</v>
          </cell>
          <cell r="E1249" t="str">
            <v>001. SEGURO INTEGRAL DE SALUD</v>
          </cell>
          <cell r="F1249" t="str">
            <v>GNF</v>
          </cell>
          <cell r="G1249" t="str">
            <v>GNF-PP</v>
          </cell>
        </row>
        <row r="1250">
          <cell r="C1250">
            <v>1247</v>
          </cell>
          <cell r="D1250" t="str">
            <v>135. SEGURO INTEGRAL DE SALUD</v>
          </cell>
          <cell r="E1250" t="str">
            <v>001. SEGURO INTEGRAL DE SALUD</v>
          </cell>
          <cell r="F1250" t="str">
            <v>GNF</v>
          </cell>
          <cell r="G1250" t="str">
            <v>GNF-PP</v>
          </cell>
        </row>
        <row r="1251">
          <cell r="C1251">
            <v>1248</v>
          </cell>
          <cell r="D1251" t="str">
            <v>135. SEGURO INTEGRAL DE SALUD</v>
          </cell>
          <cell r="E1251" t="str">
            <v>001. SEGURO INTEGRAL DE SALUD</v>
          </cell>
          <cell r="F1251" t="str">
            <v>GNF</v>
          </cell>
          <cell r="G1251" t="str">
            <v>GNF-PP</v>
          </cell>
        </row>
        <row r="1252">
          <cell r="C1252">
            <v>1249</v>
          </cell>
          <cell r="D1252" t="str">
            <v>135. SEGURO INTEGRAL DE SALUD</v>
          </cell>
          <cell r="E1252" t="str">
            <v>001. SEGURO INTEGRAL DE SALUD</v>
          </cell>
          <cell r="F1252" t="str">
            <v>GNF</v>
          </cell>
          <cell r="G1252" t="str">
            <v>GNF-PP</v>
          </cell>
        </row>
        <row r="1253">
          <cell r="C1253">
            <v>1250</v>
          </cell>
          <cell r="D1253" t="str">
            <v>135. SEGURO INTEGRAL DE SALUD</v>
          </cell>
          <cell r="E1253" t="str">
            <v>001. SEGURO INTEGRAL DE SALUD</v>
          </cell>
          <cell r="F1253" t="str">
            <v>GNF</v>
          </cell>
          <cell r="G1253" t="str">
            <v>GNF-PP</v>
          </cell>
        </row>
        <row r="1254">
          <cell r="C1254">
            <v>1251</v>
          </cell>
          <cell r="D1254" t="str">
            <v>135. SEGURO INTEGRAL DE SALUD</v>
          </cell>
          <cell r="E1254" t="str">
            <v>001. SEGURO INTEGRAL DE SALUD</v>
          </cell>
          <cell r="F1254" t="str">
            <v>GNF</v>
          </cell>
          <cell r="G1254" t="str">
            <v>GNF-PP</v>
          </cell>
        </row>
        <row r="1255">
          <cell r="C1255">
            <v>1252</v>
          </cell>
          <cell r="D1255" t="str">
            <v>135. SEGURO INTEGRAL DE SALUD</v>
          </cell>
          <cell r="E1255" t="str">
            <v>001. SEGURO INTEGRAL DE SALUD</v>
          </cell>
          <cell r="F1255" t="str">
            <v>GNF</v>
          </cell>
          <cell r="G1255" t="str">
            <v>GNF-PP</v>
          </cell>
        </row>
        <row r="1256">
          <cell r="C1256">
            <v>1253</v>
          </cell>
          <cell r="D1256" t="str">
            <v>135. SEGURO INTEGRAL DE SALUD</v>
          </cell>
          <cell r="E1256" t="str">
            <v>001. SEGURO INTEGRAL DE SALUD</v>
          </cell>
          <cell r="F1256" t="str">
            <v>GNF</v>
          </cell>
          <cell r="G1256" t="str">
            <v>GNF-PP</v>
          </cell>
        </row>
        <row r="1257">
          <cell r="C1257">
            <v>1254</v>
          </cell>
          <cell r="D1257" t="str">
            <v>135. SEGURO INTEGRAL DE SALUD</v>
          </cell>
          <cell r="E1257" t="str">
            <v>001. SEGURO INTEGRAL DE SALUD</v>
          </cell>
          <cell r="F1257" t="str">
            <v>GNF</v>
          </cell>
          <cell r="G1257" t="str">
            <v>GNF-PP</v>
          </cell>
        </row>
        <row r="1258">
          <cell r="C1258">
            <v>1255</v>
          </cell>
          <cell r="D1258" t="str">
            <v>135. SEGURO INTEGRAL DE SALUD</v>
          </cell>
          <cell r="E1258" t="str">
            <v>001. SEGURO INTEGRAL DE SALUD</v>
          </cell>
          <cell r="F1258" t="str">
            <v>GNF</v>
          </cell>
          <cell r="G1258" t="str">
            <v>GNF-PP</v>
          </cell>
        </row>
        <row r="1259">
          <cell r="C1259">
            <v>1256</v>
          </cell>
          <cell r="D1259" t="str">
            <v>135. SEGURO INTEGRAL DE SALUD</v>
          </cell>
          <cell r="E1259" t="str">
            <v>001. SEGURO INTEGRAL DE SALUD</v>
          </cell>
          <cell r="F1259" t="str">
            <v>GNF</v>
          </cell>
          <cell r="G1259" t="str">
            <v>GNF-PP</v>
          </cell>
        </row>
        <row r="1260">
          <cell r="C1260">
            <v>1257</v>
          </cell>
          <cell r="D1260" t="str">
            <v>135. SEGURO INTEGRAL DE SALUD</v>
          </cell>
          <cell r="E1260" t="str">
            <v>001. SEGURO INTEGRAL DE SALUD</v>
          </cell>
          <cell r="F1260" t="str">
            <v>GNF</v>
          </cell>
          <cell r="G1260" t="str">
            <v>GNF-PP</v>
          </cell>
        </row>
        <row r="1261">
          <cell r="C1261">
            <v>1258</v>
          </cell>
          <cell r="D1261" t="str">
            <v>135. SEGURO INTEGRAL DE SALUD</v>
          </cell>
          <cell r="E1261" t="str">
            <v>001. SEGURO INTEGRAL DE SALUD</v>
          </cell>
          <cell r="F1261" t="str">
            <v>GNF</v>
          </cell>
          <cell r="G1261" t="str">
            <v>GNF-PP</v>
          </cell>
        </row>
        <row r="1262">
          <cell r="C1262">
            <v>1259</v>
          </cell>
          <cell r="D1262" t="str">
            <v>135. SEGURO INTEGRAL DE SALUD</v>
          </cell>
          <cell r="E1262" t="str">
            <v>001. SEGURO INTEGRAL DE SALUD</v>
          </cell>
          <cell r="F1262" t="str">
            <v>GNF</v>
          </cell>
          <cell r="G1262" t="str">
            <v>GNF-PP</v>
          </cell>
        </row>
        <row r="1263">
          <cell r="C1263">
            <v>1260</v>
          </cell>
          <cell r="D1263" t="str">
            <v>135. SEGURO INTEGRAL DE SALUD</v>
          </cell>
          <cell r="E1263" t="str">
            <v>001. SEGURO INTEGRAL DE SALUD</v>
          </cell>
          <cell r="F1263" t="str">
            <v>GNF</v>
          </cell>
          <cell r="G1263" t="str">
            <v>GNF-PP</v>
          </cell>
        </row>
        <row r="1264">
          <cell r="C1264">
            <v>1261</v>
          </cell>
          <cell r="D1264" t="str">
            <v>135. SEGURO INTEGRAL DE SALUD</v>
          </cell>
          <cell r="E1264" t="str">
            <v>001. SEGURO INTEGRAL DE SALUD</v>
          </cell>
          <cell r="F1264" t="str">
            <v>GNF</v>
          </cell>
          <cell r="G1264" t="str">
            <v>GNF-PP</v>
          </cell>
        </row>
        <row r="1265">
          <cell r="C1265">
            <v>1262</v>
          </cell>
          <cell r="D1265" t="str">
            <v>135. SEGURO INTEGRAL DE SALUD</v>
          </cell>
          <cell r="E1265" t="str">
            <v>001. SEGURO INTEGRAL DE SALUD</v>
          </cell>
          <cell r="F1265" t="str">
            <v>GNF</v>
          </cell>
          <cell r="G1265" t="str">
            <v>GNF-PP</v>
          </cell>
        </row>
        <row r="1266">
          <cell r="C1266">
            <v>1263</v>
          </cell>
          <cell r="D1266" t="str">
            <v>135. SEGURO INTEGRAL DE SALUD</v>
          </cell>
          <cell r="E1266" t="str">
            <v>001. SEGURO INTEGRAL DE SALUD</v>
          </cell>
          <cell r="F1266" t="str">
            <v>GNF</v>
          </cell>
          <cell r="G1266" t="str">
            <v>GNF-PP</v>
          </cell>
        </row>
        <row r="1267">
          <cell r="C1267">
            <v>1264</v>
          </cell>
          <cell r="D1267" t="str">
            <v>135. SEGURO INTEGRAL DE SALUD</v>
          </cell>
          <cell r="E1267" t="str">
            <v>001. SEGURO INTEGRAL DE SALUD</v>
          </cell>
          <cell r="F1267" t="str">
            <v>GNF</v>
          </cell>
          <cell r="G1267" t="str">
            <v>GNF-PP</v>
          </cell>
        </row>
        <row r="1268">
          <cell r="C1268">
            <v>1265</v>
          </cell>
          <cell r="D1268" t="str">
            <v>135. SEGURO INTEGRAL DE SALUD</v>
          </cell>
          <cell r="E1268" t="str">
            <v>001. SEGURO INTEGRAL DE SALUD</v>
          </cell>
          <cell r="F1268" t="str">
            <v>GNF</v>
          </cell>
          <cell r="G1268" t="str">
            <v>GNF-PP</v>
          </cell>
        </row>
        <row r="1269">
          <cell r="C1269">
            <v>1266</v>
          </cell>
          <cell r="D1269" t="str">
            <v>135. SEGURO INTEGRAL DE SALUD</v>
          </cell>
          <cell r="E1269" t="str">
            <v>001. SEGURO INTEGRAL DE SALUD</v>
          </cell>
          <cell r="F1269" t="str">
            <v>GNF</v>
          </cell>
          <cell r="G1269" t="str">
            <v>GNF-PP</v>
          </cell>
        </row>
        <row r="1270">
          <cell r="C1270">
            <v>1267</v>
          </cell>
          <cell r="D1270" t="str">
            <v>135. SEGURO INTEGRAL DE SALUD</v>
          </cell>
          <cell r="E1270" t="str">
            <v>001. SEGURO INTEGRAL DE SALUD</v>
          </cell>
          <cell r="F1270" t="str">
            <v>GNF</v>
          </cell>
          <cell r="G1270" t="str">
            <v>GNF-PP</v>
          </cell>
        </row>
        <row r="1271">
          <cell r="C1271">
            <v>1268</v>
          </cell>
          <cell r="D1271" t="str">
            <v>135. SEGURO INTEGRAL DE SALUD</v>
          </cell>
          <cell r="E1271" t="str">
            <v>001. SEGURO INTEGRAL DE SALUD</v>
          </cell>
          <cell r="F1271" t="str">
            <v>GNF</v>
          </cell>
          <cell r="G1271" t="str">
            <v>GNF-PP</v>
          </cell>
        </row>
        <row r="1272">
          <cell r="C1272">
            <v>1269</v>
          </cell>
          <cell r="D1272" t="str">
            <v>135. SEGURO INTEGRAL DE SALUD</v>
          </cell>
          <cell r="E1272" t="str">
            <v>001. SEGURO INTEGRAL DE SALUD</v>
          </cell>
          <cell r="F1272" t="str">
            <v>GNF</v>
          </cell>
          <cell r="G1272" t="str">
            <v>GNF-PP</v>
          </cell>
        </row>
        <row r="1273">
          <cell r="C1273">
            <v>1270</v>
          </cell>
          <cell r="D1273" t="str">
            <v>135. SEGURO INTEGRAL DE SALUD</v>
          </cell>
          <cell r="E1273" t="str">
            <v>001. SEGURO INTEGRAL DE SALUD</v>
          </cell>
          <cell r="F1273" t="str">
            <v>GNF</v>
          </cell>
          <cell r="G1273" t="str">
            <v>GNF-PP</v>
          </cell>
        </row>
        <row r="1274">
          <cell r="C1274">
            <v>1271</v>
          </cell>
          <cell r="D1274" t="str">
            <v>135. SEGURO INTEGRAL DE SALUD</v>
          </cell>
          <cell r="E1274" t="str">
            <v>001. SEGURO INTEGRAL DE SALUD</v>
          </cell>
          <cell r="F1274" t="str">
            <v>GNF</v>
          </cell>
          <cell r="G1274" t="str">
            <v>GNF-PP</v>
          </cell>
        </row>
        <row r="1275">
          <cell r="C1275">
            <v>1272</v>
          </cell>
          <cell r="D1275" t="str">
            <v>135. SEGURO INTEGRAL DE SALUD</v>
          </cell>
          <cell r="E1275" t="str">
            <v>001. SEGURO INTEGRAL DE SALUD</v>
          </cell>
          <cell r="F1275" t="str">
            <v>GNF</v>
          </cell>
          <cell r="G1275" t="str">
            <v>GNF-PP</v>
          </cell>
        </row>
        <row r="1276">
          <cell r="C1276">
            <v>1273</v>
          </cell>
          <cell r="D1276" t="str">
            <v>135. SEGURO INTEGRAL DE SALUD</v>
          </cell>
          <cell r="E1276" t="str">
            <v>001. SEGURO INTEGRAL DE SALUD</v>
          </cell>
          <cell r="F1276" t="str">
            <v>GNF</v>
          </cell>
          <cell r="G1276" t="str">
            <v>GNF-PP</v>
          </cell>
        </row>
        <row r="1277">
          <cell r="C1277">
            <v>1274</v>
          </cell>
          <cell r="D1277" t="str">
            <v>135. SEGURO INTEGRAL DE SALUD</v>
          </cell>
          <cell r="E1277" t="str">
            <v>001. SEGURO INTEGRAL DE SALUD</v>
          </cell>
          <cell r="F1277" t="str">
            <v>GNF</v>
          </cell>
          <cell r="G1277" t="str">
            <v>GNF-PP</v>
          </cell>
        </row>
        <row r="1278">
          <cell r="C1278">
            <v>1275</v>
          </cell>
          <cell r="D1278" t="str">
            <v>135. SEGURO INTEGRAL DE SALUD</v>
          </cell>
          <cell r="E1278" t="str">
            <v>001. SEGURO INTEGRAL DE SALUD</v>
          </cell>
          <cell r="F1278" t="str">
            <v>GNF</v>
          </cell>
          <cell r="G1278" t="str">
            <v>GNF-PP</v>
          </cell>
        </row>
        <row r="1279">
          <cell r="C1279">
            <v>1276</v>
          </cell>
          <cell r="D1279" t="str">
            <v>135. SEGURO INTEGRAL DE SALUD</v>
          </cell>
          <cell r="E1279" t="str">
            <v>001. SEGURO INTEGRAL DE SALUD</v>
          </cell>
          <cell r="F1279" t="str">
            <v>GNF</v>
          </cell>
          <cell r="G1279" t="str">
            <v>GNF-PP</v>
          </cell>
        </row>
        <row r="1280">
          <cell r="C1280">
            <v>1277</v>
          </cell>
          <cell r="D1280" t="str">
            <v>135. SEGURO INTEGRAL DE SALUD</v>
          </cell>
          <cell r="E1280" t="str">
            <v>001. SEGURO INTEGRAL DE SALUD</v>
          </cell>
          <cell r="F1280" t="str">
            <v>GNF</v>
          </cell>
          <cell r="G1280" t="str">
            <v>GNF-PP</v>
          </cell>
        </row>
        <row r="1281">
          <cell r="C1281">
            <v>1278</v>
          </cell>
          <cell r="D1281" t="str">
            <v>135. SEGURO INTEGRAL DE SALUD</v>
          </cell>
          <cell r="E1281" t="str">
            <v>001. SEGURO INTEGRAL DE SALUD</v>
          </cell>
          <cell r="F1281" t="str">
            <v>GNF</v>
          </cell>
          <cell r="G1281" t="str">
            <v>GNF-PP</v>
          </cell>
        </row>
        <row r="1282">
          <cell r="C1282">
            <v>1279</v>
          </cell>
          <cell r="D1282" t="str">
            <v>135. SEGURO INTEGRAL DE SALUD</v>
          </cell>
          <cell r="E1282" t="str">
            <v>001. SEGURO INTEGRAL DE SALUD</v>
          </cell>
          <cell r="F1282" t="str">
            <v>GNF</v>
          </cell>
          <cell r="G1282" t="str">
            <v>GNF-PP</v>
          </cell>
        </row>
        <row r="1283">
          <cell r="C1283">
            <v>1280</v>
          </cell>
          <cell r="D1283" t="str">
            <v>135. SEGURO INTEGRAL DE SALUD</v>
          </cell>
          <cell r="E1283" t="str">
            <v>001. SEGURO INTEGRAL DE SALUD</v>
          </cell>
          <cell r="F1283" t="str">
            <v>GNF</v>
          </cell>
          <cell r="G1283" t="str">
            <v>GNF-PP</v>
          </cell>
        </row>
        <row r="1284">
          <cell r="C1284">
            <v>1281</v>
          </cell>
          <cell r="D1284" t="str">
            <v>135. SEGURO INTEGRAL DE SALUD</v>
          </cell>
          <cell r="E1284" t="str">
            <v>001. SEGURO INTEGRAL DE SALUD</v>
          </cell>
          <cell r="F1284" t="str">
            <v>GNF</v>
          </cell>
          <cell r="G1284" t="str">
            <v>GNF-PP</v>
          </cell>
        </row>
        <row r="1285">
          <cell r="C1285">
            <v>1282</v>
          </cell>
          <cell r="D1285" t="str">
            <v>135. SEGURO INTEGRAL DE SALUD</v>
          </cell>
          <cell r="E1285" t="str">
            <v>001. SEGURO INTEGRAL DE SALUD</v>
          </cell>
          <cell r="F1285" t="str">
            <v>GNF</v>
          </cell>
          <cell r="G1285" t="str">
            <v>GNF-PP</v>
          </cell>
        </row>
        <row r="1286">
          <cell r="C1286">
            <v>1283</v>
          </cell>
          <cell r="D1286" t="str">
            <v>135. SEGURO INTEGRAL DE SALUD</v>
          </cell>
          <cell r="E1286" t="str">
            <v>001. SEGURO INTEGRAL DE SALUD</v>
          </cell>
          <cell r="F1286" t="str">
            <v>GNF</v>
          </cell>
          <cell r="G1286" t="str">
            <v>GNF-PP</v>
          </cell>
        </row>
        <row r="1287">
          <cell r="C1287">
            <v>1284</v>
          </cell>
          <cell r="D1287" t="str">
            <v>135. SEGURO INTEGRAL DE SALUD</v>
          </cell>
          <cell r="E1287" t="str">
            <v>001. SEGURO INTEGRAL DE SALUD</v>
          </cell>
          <cell r="F1287" t="str">
            <v>GNF</v>
          </cell>
          <cell r="G1287" t="str">
            <v>GNF-PP</v>
          </cell>
        </row>
        <row r="1288">
          <cell r="C1288">
            <v>1285</v>
          </cell>
          <cell r="D1288" t="str">
            <v>135. SEGURO INTEGRAL DE SALUD</v>
          </cell>
          <cell r="E1288" t="str">
            <v>001. SEGURO INTEGRAL DE SALUD</v>
          </cell>
          <cell r="F1288" t="str">
            <v>GNF</v>
          </cell>
          <cell r="G1288" t="str">
            <v>GNF-PP</v>
          </cell>
        </row>
        <row r="1289">
          <cell r="C1289">
            <v>1286</v>
          </cell>
          <cell r="D1289" t="str">
            <v>135. SEGURO INTEGRAL DE SALUD</v>
          </cell>
          <cell r="E1289" t="str">
            <v>001. SEGURO INTEGRAL DE SALUD</v>
          </cell>
          <cell r="F1289" t="str">
            <v>GNF</v>
          </cell>
          <cell r="G1289" t="str">
            <v>GNF-PP</v>
          </cell>
        </row>
        <row r="1290">
          <cell r="C1290">
            <v>1287</v>
          </cell>
          <cell r="D1290" t="str">
            <v>135. SEGURO INTEGRAL DE SALUD</v>
          </cell>
          <cell r="E1290" t="str">
            <v>001. SEGURO INTEGRAL DE SALUD</v>
          </cell>
          <cell r="F1290" t="str">
            <v>GNF</v>
          </cell>
          <cell r="G1290" t="str">
            <v>GNF-PP</v>
          </cell>
        </row>
        <row r="1291">
          <cell r="C1291">
            <v>1288</v>
          </cell>
          <cell r="D1291" t="str">
            <v>135. SEGURO INTEGRAL DE SALUD</v>
          </cell>
          <cell r="E1291" t="str">
            <v>001. SEGURO INTEGRAL DE SALUD</v>
          </cell>
          <cell r="F1291" t="str">
            <v>GNF</v>
          </cell>
          <cell r="G1291" t="str">
            <v>GNF-PP</v>
          </cell>
        </row>
        <row r="1292">
          <cell r="C1292">
            <v>1289</v>
          </cell>
          <cell r="D1292" t="str">
            <v>135. SEGURO INTEGRAL DE SALUD</v>
          </cell>
          <cell r="E1292" t="str">
            <v>001. SEGURO INTEGRAL DE SALUD</v>
          </cell>
          <cell r="F1292" t="str">
            <v>GNF</v>
          </cell>
          <cell r="G1292" t="str">
            <v>GNF-PP</v>
          </cell>
        </row>
        <row r="1293">
          <cell r="C1293">
            <v>1290</v>
          </cell>
          <cell r="D1293" t="str">
            <v>135. SEGURO INTEGRAL DE SALUD</v>
          </cell>
          <cell r="E1293" t="str">
            <v>001. SEGURO INTEGRAL DE SALUD</v>
          </cell>
          <cell r="F1293" t="str">
            <v>GNF</v>
          </cell>
          <cell r="G1293" t="str">
            <v>GNF-PP</v>
          </cell>
        </row>
        <row r="1294">
          <cell r="C1294">
            <v>1291</v>
          </cell>
          <cell r="D1294" t="str">
            <v>135. SEGURO INTEGRAL DE SALUD</v>
          </cell>
          <cell r="E1294" t="str">
            <v>001. SEGURO INTEGRAL DE SALUD</v>
          </cell>
          <cell r="F1294" t="str">
            <v>GNF</v>
          </cell>
          <cell r="G1294" t="str">
            <v>GNF-PP</v>
          </cell>
        </row>
        <row r="1295">
          <cell r="C1295">
            <v>1292</v>
          </cell>
          <cell r="D1295" t="str">
            <v>135. SEGURO INTEGRAL DE SALUD</v>
          </cell>
          <cell r="E1295" t="str">
            <v>001. SEGURO INTEGRAL DE SALUD</v>
          </cell>
          <cell r="F1295" t="str">
            <v>GNF</v>
          </cell>
          <cell r="G1295" t="str">
            <v>GNF-PP</v>
          </cell>
        </row>
        <row r="1296">
          <cell r="C1296">
            <v>1293</v>
          </cell>
          <cell r="D1296" t="str">
            <v>135. SEGURO INTEGRAL DE SALUD</v>
          </cell>
          <cell r="E1296" t="str">
            <v>001. SEGURO INTEGRAL DE SALUD</v>
          </cell>
          <cell r="F1296" t="str">
            <v>GNF</v>
          </cell>
          <cell r="G1296" t="str">
            <v>GNF-PP</v>
          </cell>
        </row>
        <row r="1297">
          <cell r="C1297">
            <v>1294</v>
          </cell>
          <cell r="D1297" t="str">
            <v>135. SEGURO INTEGRAL DE SALUD</v>
          </cell>
          <cell r="E1297" t="str">
            <v>001. SEGURO INTEGRAL DE SALUD</v>
          </cell>
          <cell r="F1297" t="str">
            <v>GNF</v>
          </cell>
          <cell r="G1297" t="str">
            <v>GNF-PP</v>
          </cell>
        </row>
        <row r="1298">
          <cell r="C1298">
            <v>1295</v>
          </cell>
          <cell r="D1298" t="str">
            <v>135. SEGURO INTEGRAL DE SALUD</v>
          </cell>
          <cell r="E1298" t="str">
            <v>001. SEGURO INTEGRAL DE SALUD</v>
          </cell>
          <cell r="F1298" t="str">
            <v>GNF</v>
          </cell>
          <cell r="G1298" t="str">
            <v>GNF-PP</v>
          </cell>
        </row>
        <row r="1299">
          <cell r="C1299">
            <v>1296</v>
          </cell>
          <cell r="D1299" t="str">
            <v>135. SEGURO INTEGRAL DE SALUD</v>
          </cell>
          <cell r="E1299" t="str">
            <v>001. SEGURO INTEGRAL DE SALUD</v>
          </cell>
          <cell r="F1299" t="str">
            <v>GNF</v>
          </cell>
          <cell r="G1299" t="str">
            <v>GNF-PP</v>
          </cell>
        </row>
        <row r="1300">
          <cell r="C1300">
            <v>1297</v>
          </cell>
          <cell r="D1300" t="str">
            <v>135. SEGURO INTEGRAL DE SALUD</v>
          </cell>
          <cell r="E1300" t="str">
            <v>001. SEGURO INTEGRAL DE SALUD</v>
          </cell>
          <cell r="F1300" t="str">
            <v>GNF</v>
          </cell>
          <cell r="G1300" t="str">
            <v>GNF-PP</v>
          </cell>
        </row>
        <row r="1301">
          <cell r="C1301">
            <v>1298</v>
          </cell>
          <cell r="D1301" t="str">
            <v>135. SEGURO INTEGRAL DE SALUD</v>
          </cell>
          <cell r="E1301" t="str">
            <v>001. SEGURO INTEGRAL DE SALUD</v>
          </cell>
          <cell r="F1301" t="str">
            <v>GNF</v>
          </cell>
          <cell r="G1301" t="str">
            <v>GNF-PP</v>
          </cell>
        </row>
        <row r="1302">
          <cell r="C1302">
            <v>1299</v>
          </cell>
          <cell r="D1302" t="str">
            <v>135. SEGURO INTEGRAL DE SALUD</v>
          </cell>
          <cell r="E1302" t="str">
            <v>001. SEGURO INTEGRAL DE SALUD</v>
          </cell>
          <cell r="F1302" t="str">
            <v>GNF</v>
          </cell>
          <cell r="G1302" t="str">
            <v>GNF-PP</v>
          </cell>
        </row>
        <row r="1303">
          <cell r="C1303">
            <v>1300</v>
          </cell>
          <cell r="D1303" t="str">
            <v>135. SEGURO INTEGRAL DE SALUD</v>
          </cell>
          <cell r="E1303" t="str">
            <v>001. SEGURO INTEGRAL DE SALUD</v>
          </cell>
          <cell r="F1303" t="str">
            <v>GNF</v>
          </cell>
          <cell r="G1303" t="str">
            <v>GNF-PP</v>
          </cell>
        </row>
        <row r="1304">
          <cell r="C1304">
            <v>1301</v>
          </cell>
          <cell r="D1304" t="str">
            <v>135. SEGURO INTEGRAL DE SALUD</v>
          </cell>
          <cell r="E1304" t="str">
            <v>001. SEGURO INTEGRAL DE SALUD</v>
          </cell>
          <cell r="F1304" t="str">
            <v>GNF</v>
          </cell>
          <cell r="G1304" t="str">
            <v>GNF-PP</v>
          </cell>
        </row>
        <row r="1305">
          <cell r="C1305">
            <v>1302</v>
          </cell>
          <cell r="D1305" t="str">
            <v>135. SEGURO INTEGRAL DE SALUD</v>
          </cell>
          <cell r="E1305" t="str">
            <v>001. SEGURO INTEGRAL DE SALUD</v>
          </cell>
          <cell r="F1305" t="str">
            <v>GNF</v>
          </cell>
          <cell r="G1305" t="str">
            <v>GNF-PP</v>
          </cell>
        </row>
        <row r="1306">
          <cell r="C1306">
            <v>1303</v>
          </cell>
          <cell r="D1306" t="str">
            <v>135. SEGURO INTEGRAL DE SALUD</v>
          </cell>
          <cell r="E1306" t="str">
            <v>001. SEGURO INTEGRAL DE SALUD</v>
          </cell>
          <cell r="F1306" t="str">
            <v>GNF</v>
          </cell>
          <cell r="G1306" t="str">
            <v>GNF-PP</v>
          </cell>
        </row>
        <row r="1307">
          <cell r="C1307">
            <v>1304</v>
          </cell>
          <cell r="D1307" t="str">
            <v>135. SEGURO INTEGRAL DE SALUD</v>
          </cell>
          <cell r="E1307" t="str">
            <v>001. SEGURO INTEGRAL DE SALUD</v>
          </cell>
          <cell r="F1307" t="str">
            <v>GNF</v>
          </cell>
          <cell r="G1307" t="str">
            <v>GNF-PP</v>
          </cell>
        </row>
        <row r="1308">
          <cell r="C1308">
            <v>1305</v>
          </cell>
          <cell r="D1308" t="str">
            <v>135. SEGURO INTEGRAL DE SALUD</v>
          </cell>
          <cell r="E1308" t="str">
            <v>001. SEGURO INTEGRAL DE SALUD</v>
          </cell>
          <cell r="F1308" t="str">
            <v>GNF</v>
          </cell>
          <cell r="G1308" t="str">
            <v>GNF-PP</v>
          </cell>
        </row>
        <row r="1309">
          <cell r="C1309">
            <v>1306</v>
          </cell>
          <cell r="D1309" t="str">
            <v>135. SEGURO INTEGRAL DE SALUD</v>
          </cell>
          <cell r="E1309" t="str">
            <v>001. SEGURO INTEGRAL DE SALUD</v>
          </cell>
          <cell r="F1309" t="str">
            <v>GNF</v>
          </cell>
          <cell r="G1309" t="str">
            <v>GNF-PP</v>
          </cell>
        </row>
        <row r="1310">
          <cell r="C1310">
            <v>1307</v>
          </cell>
          <cell r="D1310" t="str">
            <v>135. SEGURO INTEGRAL DE SALUD</v>
          </cell>
          <cell r="E1310" t="str">
            <v>001. SEGURO INTEGRAL DE SALUD</v>
          </cell>
          <cell r="F1310" t="str">
            <v>GNF</v>
          </cell>
          <cell r="G1310" t="str">
            <v>GNF-PP</v>
          </cell>
        </row>
        <row r="1311">
          <cell r="C1311">
            <v>1308</v>
          </cell>
          <cell r="D1311" t="str">
            <v>135. SEGURO INTEGRAL DE SALUD</v>
          </cell>
          <cell r="E1311" t="str">
            <v>001. SEGURO INTEGRAL DE SALUD</v>
          </cell>
          <cell r="F1311" t="str">
            <v>GNF</v>
          </cell>
          <cell r="G1311" t="str">
            <v>GNF-PP</v>
          </cell>
        </row>
        <row r="1312">
          <cell r="C1312">
            <v>1309</v>
          </cell>
          <cell r="D1312" t="str">
            <v>135. SEGURO INTEGRAL DE SALUD</v>
          </cell>
          <cell r="E1312" t="str">
            <v>001. SEGURO INTEGRAL DE SALUD</v>
          </cell>
          <cell r="F1312" t="str">
            <v>GNF</v>
          </cell>
          <cell r="G1312" t="str">
            <v>GNF-PP</v>
          </cell>
        </row>
        <row r="1313">
          <cell r="C1313">
            <v>1310</v>
          </cell>
          <cell r="D1313" t="str">
            <v>135. SEGURO INTEGRAL DE SALUD</v>
          </cell>
          <cell r="E1313" t="str">
            <v>001. SEGURO INTEGRAL DE SALUD</v>
          </cell>
          <cell r="F1313" t="str">
            <v>GNF</v>
          </cell>
          <cell r="G1313" t="str">
            <v>GNF-PP</v>
          </cell>
        </row>
        <row r="1314">
          <cell r="C1314">
            <v>1311</v>
          </cell>
          <cell r="D1314" t="str">
            <v>135. SEGURO INTEGRAL DE SALUD</v>
          </cell>
          <cell r="E1314" t="str">
            <v>001. SEGURO INTEGRAL DE SALUD</v>
          </cell>
          <cell r="F1314" t="str">
            <v>GNF</v>
          </cell>
          <cell r="G1314" t="str">
            <v>GNF-PP</v>
          </cell>
        </row>
        <row r="1315">
          <cell r="C1315">
            <v>1312</v>
          </cell>
          <cell r="D1315" t="str">
            <v>135. SEGURO INTEGRAL DE SALUD</v>
          </cell>
          <cell r="E1315" t="str">
            <v>001. SEGURO INTEGRAL DE SALUD</v>
          </cell>
          <cell r="F1315" t="str">
            <v>GNF</v>
          </cell>
          <cell r="G1315" t="str">
            <v>GNF-PP</v>
          </cell>
        </row>
        <row r="1316">
          <cell r="C1316">
            <v>1313</v>
          </cell>
          <cell r="D1316" t="str">
            <v>135. SEGURO INTEGRAL DE SALUD</v>
          </cell>
          <cell r="E1316" t="str">
            <v>001. SEGURO INTEGRAL DE SALUD</v>
          </cell>
          <cell r="F1316" t="str">
            <v>GNF</v>
          </cell>
          <cell r="G1316" t="str">
            <v>GNF-PP</v>
          </cell>
        </row>
        <row r="1317">
          <cell r="C1317">
            <v>1314</v>
          </cell>
          <cell r="D1317" t="str">
            <v>135. SEGURO INTEGRAL DE SALUD</v>
          </cell>
          <cell r="E1317" t="str">
            <v>001. SEGURO INTEGRAL DE SALUD</v>
          </cell>
          <cell r="F1317" t="str">
            <v>GNF</v>
          </cell>
          <cell r="G1317" t="str">
            <v>GNF-PP</v>
          </cell>
        </row>
        <row r="1318">
          <cell r="C1318">
            <v>1315</v>
          </cell>
          <cell r="D1318" t="str">
            <v>135. SEGURO INTEGRAL DE SALUD</v>
          </cell>
          <cell r="E1318" t="str">
            <v>001. SEGURO INTEGRAL DE SALUD</v>
          </cell>
          <cell r="F1318" t="str">
            <v>GNF</v>
          </cell>
          <cell r="G1318" t="str">
            <v>GNF-PP</v>
          </cell>
        </row>
        <row r="1319">
          <cell r="C1319">
            <v>1316</v>
          </cell>
          <cell r="D1319" t="str">
            <v>135. SEGURO INTEGRAL DE SALUD</v>
          </cell>
          <cell r="E1319" t="str">
            <v>001. SEGURO INTEGRAL DE SALUD</v>
          </cell>
          <cell r="F1319" t="str">
            <v>GNF</v>
          </cell>
          <cell r="G1319" t="str">
            <v>GNF-PP</v>
          </cell>
        </row>
        <row r="1320">
          <cell r="C1320">
            <v>1317</v>
          </cell>
          <cell r="D1320" t="str">
            <v>135. SEGURO INTEGRAL DE SALUD</v>
          </cell>
          <cell r="E1320" t="str">
            <v>001. SEGURO INTEGRAL DE SALUD</v>
          </cell>
          <cell r="F1320" t="str">
            <v>GNF</v>
          </cell>
          <cell r="G1320" t="str">
            <v>GNF-PP</v>
          </cell>
        </row>
        <row r="1321">
          <cell r="C1321">
            <v>1318</v>
          </cell>
          <cell r="D1321" t="str">
            <v>135. SEGURO INTEGRAL DE SALUD</v>
          </cell>
          <cell r="E1321" t="str">
            <v>001. SEGURO INTEGRAL DE SALUD</v>
          </cell>
          <cell r="F1321" t="str">
            <v>GNF</v>
          </cell>
          <cell r="G1321" t="str">
            <v>GNF-PP</v>
          </cell>
        </row>
        <row r="1322">
          <cell r="C1322">
            <v>1319</v>
          </cell>
          <cell r="D1322" t="str">
            <v>135. SEGURO INTEGRAL DE SALUD</v>
          </cell>
          <cell r="E1322" t="str">
            <v>001. SEGURO INTEGRAL DE SALUD</v>
          </cell>
          <cell r="F1322" t="str">
            <v>GNF</v>
          </cell>
          <cell r="G1322" t="str">
            <v>GNF-PP</v>
          </cell>
        </row>
        <row r="1323">
          <cell r="C1323">
            <v>1320</v>
          </cell>
          <cell r="D1323" t="str">
            <v>135. SEGURO INTEGRAL DE SALUD</v>
          </cell>
          <cell r="E1323" t="str">
            <v>001. SEGURO INTEGRAL DE SALUD</v>
          </cell>
          <cell r="F1323" t="str">
            <v>GNF</v>
          </cell>
          <cell r="G1323" t="str">
            <v>GNF-PP</v>
          </cell>
        </row>
        <row r="1324">
          <cell r="C1324">
            <v>1321</v>
          </cell>
          <cell r="D1324" t="str">
            <v>135. SEGURO INTEGRAL DE SALUD</v>
          </cell>
          <cell r="E1324" t="str">
            <v>001. SEGURO INTEGRAL DE SALUD</v>
          </cell>
          <cell r="F1324" t="str">
            <v>GNF</v>
          </cell>
          <cell r="G1324" t="str">
            <v>GNF-PP</v>
          </cell>
        </row>
        <row r="1325">
          <cell r="C1325">
            <v>1322</v>
          </cell>
          <cell r="D1325" t="str">
            <v>135. SEGURO INTEGRAL DE SALUD</v>
          </cell>
          <cell r="E1325" t="str">
            <v>001. SEGURO INTEGRAL DE SALUD</v>
          </cell>
          <cell r="F1325" t="str">
            <v>GNF</v>
          </cell>
          <cell r="G1325" t="str">
            <v>GNF-PP</v>
          </cell>
        </row>
        <row r="1326">
          <cell r="C1326">
            <v>1323</v>
          </cell>
          <cell r="D1326" t="str">
            <v>135. SEGURO INTEGRAL DE SALUD</v>
          </cell>
          <cell r="E1326" t="str">
            <v>001. SEGURO INTEGRAL DE SALUD</v>
          </cell>
          <cell r="F1326" t="str">
            <v>GNF</v>
          </cell>
          <cell r="G1326" t="str">
            <v>GNF-PP</v>
          </cell>
        </row>
        <row r="1327">
          <cell r="C1327">
            <v>1324</v>
          </cell>
          <cell r="D1327" t="str">
            <v>135. SEGURO INTEGRAL DE SALUD</v>
          </cell>
          <cell r="E1327" t="str">
            <v>001. SEGURO INTEGRAL DE SALUD</v>
          </cell>
          <cell r="F1327" t="str">
            <v>GNF</v>
          </cell>
          <cell r="G1327" t="str">
            <v>GNF-PP</v>
          </cell>
        </row>
        <row r="1328">
          <cell r="C1328">
            <v>1325</v>
          </cell>
          <cell r="D1328" t="str">
            <v>135. SEGURO INTEGRAL DE SALUD</v>
          </cell>
          <cell r="E1328" t="str">
            <v>001. SEGURO INTEGRAL DE SALUD</v>
          </cell>
          <cell r="F1328" t="str">
            <v>GNF</v>
          </cell>
          <cell r="G1328" t="str">
            <v>GNF-PP</v>
          </cell>
        </row>
        <row r="1329">
          <cell r="C1329">
            <v>1326</v>
          </cell>
          <cell r="D1329" t="str">
            <v>135. SEGURO INTEGRAL DE SALUD</v>
          </cell>
          <cell r="E1329" t="str">
            <v>001. SEGURO INTEGRAL DE SALUD</v>
          </cell>
          <cell r="F1329" t="str">
            <v>GNF</v>
          </cell>
          <cell r="G1329" t="str">
            <v>GNF-PP</v>
          </cell>
        </row>
        <row r="1330">
          <cell r="C1330">
            <v>1327</v>
          </cell>
          <cell r="D1330" t="str">
            <v>135. SEGURO INTEGRAL DE SALUD</v>
          </cell>
          <cell r="E1330" t="str">
            <v>001. SEGURO INTEGRAL DE SALUD</v>
          </cell>
          <cell r="F1330" t="str">
            <v>GNF</v>
          </cell>
          <cell r="G1330" t="str">
            <v>GNF-PP</v>
          </cell>
        </row>
        <row r="1331">
          <cell r="C1331">
            <v>1328</v>
          </cell>
          <cell r="D1331" t="str">
            <v>135. SEGURO INTEGRAL DE SALUD</v>
          </cell>
          <cell r="E1331" t="str">
            <v>001. SEGURO INTEGRAL DE SALUD</v>
          </cell>
          <cell r="F1331" t="str">
            <v>GNF</v>
          </cell>
          <cell r="G1331" t="str">
            <v>GNF-PP</v>
          </cell>
        </row>
        <row r="1332">
          <cell r="C1332">
            <v>1329</v>
          </cell>
          <cell r="D1332" t="str">
            <v>135. SEGURO INTEGRAL DE SALUD</v>
          </cell>
          <cell r="E1332" t="str">
            <v>001. SEGURO INTEGRAL DE SALUD</v>
          </cell>
          <cell r="F1332" t="str">
            <v>GNF</v>
          </cell>
          <cell r="G1332" t="str">
            <v>GNF-PP</v>
          </cell>
        </row>
        <row r="1333">
          <cell r="C1333">
            <v>1330</v>
          </cell>
          <cell r="D1333" t="str">
            <v>135. SEGURO INTEGRAL DE SALUD</v>
          </cell>
          <cell r="E1333" t="str">
            <v>001. SEGURO INTEGRAL DE SALUD</v>
          </cell>
          <cell r="F1333" t="str">
            <v>GNF</v>
          </cell>
          <cell r="G1333" t="str">
            <v>GNF-PP</v>
          </cell>
        </row>
        <row r="1334">
          <cell r="C1334">
            <v>1331</v>
          </cell>
          <cell r="D1334" t="str">
            <v>135. SEGURO INTEGRAL DE SALUD</v>
          </cell>
          <cell r="E1334" t="str">
            <v>001. SEGURO INTEGRAL DE SALUD</v>
          </cell>
          <cell r="F1334" t="str">
            <v>GNF</v>
          </cell>
          <cell r="G1334" t="str">
            <v>GNF-PP</v>
          </cell>
        </row>
        <row r="1335">
          <cell r="C1335">
            <v>1332</v>
          </cell>
          <cell r="D1335" t="str">
            <v>135. SEGURO INTEGRAL DE SALUD</v>
          </cell>
          <cell r="E1335" t="str">
            <v>001. SEGURO INTEGRAL DE SALUD</v>
          </cell>
          <cell r="F1335" t="str">
            <v>GNF</v>
          </cell>
          <cell r="G1335" t="str">
            <v>GNF-PP</v>
          </cell>
        </row>
        <row r="1336">
          <cell r="C1336">
            <v>1333</v>
          </cell>
          <cell r="D1336" t="str">
            <v>135. SEGURO INTEGRAL DE SALUD</v>
          </cell>
          <cell r="E1336" t="str">
            <v>001. SEGURO INTEGRAL DE SALUD</v>
          </cell>
          <cell r="F1336" t="str">
            <v>GNF</v>
          </cell>
          <cell r="G1336" t="str">
            <v>GNF-PP</v>
          </cell>
        </row>
        <row r="1337">
          <cell r="C1337">
            <v>1334</v>
          </cell>
          <cell r="D1337" t="str">
            <v>135. SEGURO INTEGRAL DE SALUD</v>
          </cell>
          <cell r="E1337" t="str">
            <v>001. SEGURO INTEGRAL DE SALUD</v>
          </cell>
          <cell r="F1337" t="str">
            <v>GNF</v>
          </cell>
          <cell r="G1337" t="str">
            <v>GNF-PP</v>
          </cell>
        </row>
        <row r="1338">
          <cell r="C1338">
            <v>1335</v>
          </cell>
          <cell r="D1338" t="str">
            <v>135. SEGURO INTEGRAL DE SALUD</v>
          </cell>
          <cell r="E1338" t="str">
            <v>001. SEGURO INTEGRAL DE SALUD</v>
          </cell>
          <cell r="F1338" t="str">
            <v>GNF</v>
          </cell>
          <cell r="G1338" t="str">
            <v>GNF-PP</v>
          </cell>
        </row>
        <row r="1339">
          <cell r="C1339">
            <v>1336</v>
          </cell>
          <cell r="D1339" t="str">
            <v>135. SEGURO INTEGRAL DE SALUD</v>
          </cell>
          <cell r="E1339" t="str">
            <v>001. SEGURO INTEGRAL DE SALUD</v>
          </cell>
          <cell r="F1339" t="str">
            <v>GNF</v>
          </cell>
          <cell r="G1339" t="str">
            <v>GNF-PP</v>
          </cell>
        </row>
        <row r="1340">
          <cell r="C1340">
            <v>1337</v>
          </cell>
          <cell r="D1340" t="str">
            <v>135. SEGURO INTEGRAL DE SALUD</v>
          </cell>
          <cell r="E1340" t="str">
            <v>001. SEGURO INTEGRAL DE SALUD</v>
          </cell>
          <cell r="F1340" t="str">
            <v>GNF</v>
          </cell>
          <cell r="G1340" t="str">
            <v>GNF-PP</v>
          </cell>
        </row>
        <row r="1341">
          <cell r="C1341">
            <v>1338</v>
          </cell>
          <cell r="D1341" t="str">
            <v>135. SEGURO INTEGRAL DE SALUD</v>
          </cell>
          <cell r="E1341" t="str">
            <v>001. SEGURO INTEGRAL DE SALUD</v>
          </cell>
          <cell r="F1341" t="str">
            <v>GNF</v>
          </cell>
          <cell r="G1341" t="str">
            <v>GNF-PP</v>
          </cell>
        </row>
        <row r="1342">
          <cell r="C1342">
            <v>1339</v>
          </cell>
          <cell r="D1342" t="str">
            <v>135. SEGURO INTEGRAL DE SALUD</v>
          </cell>
          <cell r="E1342" t="str">
            <v>001. SEGURO INTEGRAL DE SALUD</v>
          </cell>
          <cell r="F1342" t="str">
            <v>GNF</v>
          </cell>
          <cell r="G1342" t="str">
            <v>GNF-PP</v>
          </cell>
        </row>
        <row r="1343">
          <cell r="C1343">
            <v>1340</v>
          </cell>
          <cell r="D1343" t="str">
            <v>135. SEGURO INTEGRAL DE SALUD</v>
          </cell>
          <cell r="E1343" t="str">
            <v>001. SEGURO INTEGRAL DE SALUD</v>
          </cell>
          <cell r="F1343" t="str">
            <v>GNF</v>
          </cell>
          <cell r="G1343" t="str">
            <v>GNF-PP</v>
          </cell>
        </row>
        <row r="1344">
          <cell r="C1344">
            <v>1341</v>
          </cell>
          <cell r="D1344" t="str">
            <v>135. SEGURO INTEGRAL DE SALUD</v>
          </cell>
          <cell r="E1344" t="str">
            <v>001. SEGURO INTEGRAL DE SALUD</v>
          </cell>
          <cell r="F1344" t="str">
            <v>GNF</v>
          </cell>
          <cell r="G1344" t="str">
            <v>GNF-PP</v>
          </cell>
        </row>
        <row r="1345">
          <cell r="C1345">
            <v>1342</v>
          </cell>
          <cell r="D1345" t="str">
            <v>135. SEGURO INTEGRAL DE SALUD</v>
          </cell>
          <cell r="E1345" t="str">
            <v>001. SEGURO INTEGRAL DE SALUD</v>
          </cell>
          <cell r="F1345" t="str">
            <v>GNF</v>
          </cell>
          <cell r="G1345" t="str">
            <v>GNF-PP</v>
          </cell>
        </row>
        <row r="1346">
          <cell r="C1346">
            <v>1343</v>
          </cell>
          <cell r="D1346" t="str">
            <v>135. SEGURO INTEGRAL DE SALUD</v>
          </cell>
          <cell r="E1346" t="str">
            <v>001. SEGURO INTEGRAL DE SALUD</v>
          </cell>
          <cell r="F1346" t="str">
            <v>GNF</v>
          </cell>
          <cell r="G1346" t="str">
            <v>GNF-PP</v>
          </cell>
        </row>
        <row r="1347">
          <cell r="C1347">
            <v>1344</v>
          </cell>
          <cell r="D1347" t="str">
            <v>135. SEGURO INTEGRAL DE SALUD</v>
          </cell>
          <cell r="E1347" t="str">
            <v>001. SEGURO INTEGRAL DE SALUD</v>
          </cell>
          <cell r="F1347" t="str">
            <v>GNF</v>
          </cell>
          <cell r="G1347" t="str">
            <v>GNF-PP</v>
          </cell>
        </row>
        <row r="1348">
          <cell r="C1348">
            <v>1345</v>
          </cell>
          <cell r="D1348" t="str">
            <v>135. SEGURO INTEGRAL DE SALUD</v>
          </cell>
          <cell r="E1348" t="str">
            <v>001. SEGURO INTEGRAL DE SALUD</v>
          </cell>
          <cell r="F1348" t="str">
            <v>GNF</v>
          </cell>
          <cell r="G1348" t="str">
            <v>GNF-PP</v>
          </cell>
        </row>
        <row r="1349">
          <cell r="C1349">
            <v>1346</v>
          </cell>
          <cell r="D1349" t="str">
            <v>135. SEGURO INTEGRAL DE SALUD</v>
          </cell>
          <cell r="E1349" t="str">
            <v>001. SEGURO INTEGRAL DE SALUD</v>
          </cell>
          <cell r="F1349" t="str">
            <v>GNF</v>
          </cell>
          <cell r="G1349" t="str">
            <v>GNF-PP</v>
          </cell>
        </row>
        <row r="1350">
          <cell r="C1350">
            <v>1347</v>
          </cell>
          <cell r="D1350" t="str">
            <v>135. SEGURO INTEGRAL DE SALUD</v>
          </cell>
          <cell r="E1350" t="str">
            <v>001. SEGURO INTEGRAL DE SALUD</v>
          </cell>
          <cell r="F1350" t="str">
            <v>GNF</v>
          </cell>
          <cell r="G1350" t="str">
            <v>GNF-PP</v>
          </cell>
        </row>
        <row r="1351">
          <cell r="C1351">
            <v>1348</v>
          </cell>
          <cell r="D1351" t="str">
            <v>135. SEGURO INTEGRAL DE SALUD</v>
          </cell>
          <cell r="E1351" t="str">
            <v>001. SEGURO INTEGRAL DE SALUD</v>
          </cell>
          <cell r="F1351" t="str">
            <v>GNF</v>
          </cell>
          <cell r="G1351" t="str">
            <v>GNF-PP</v>
          </cell>
        </row>
        <row r="1352">
          <cell r="C1352">
            <v>1349</v>
          </cell>
          <cell r="D1352" t="str">
            <v>135. SEGURO INTEGRAL DE SALUD</v>
          </cell>
          <cell r="E1352" t="str">
            <v>001. SEGURO INTEGRAL DE SALUD</v>
          </cell>
          <cell r="F1352" t="str">
            <v>GNF</v>
          </cell>
          <cell r="G1352" t="str">
            <v>GNF-PP</v>
          </cell>
        </row>
        <row r="1353">
          <cell r="C1353">
            <v>1350</v>
          </cell>
          <cell r="D1353" t="str">
            <v>135. SEGURO INTEGRAL DE SALUD</v>
          </cell>
          <cell r="E1353" t="str">
            <v>001. SEGURO INTEGRAL DE SALUD</v>
          </cell>
          <cell r="F1353" t="str">
            <v>GNF</v>
          </cell>
          <cell r="G1353" t="str">
            <v>GNF-PP</v>
          </cell>
        </row>
        <row r="1354">
          <cell r="C1354">
            <v>1351</v>
          </cell>
          <cell r="D1354" t="str">
            <v>135. SEGURO INTEGRAL DE SALUD</v>
          </cell>
          <cell r="E1354" t="str">
            <v>001. SEGURO INTEGRAL DE SALUD</v>
          </cell>
          <cell r="F1354" t="str">
            <v>GNF</v>
          </cell>
          <cell r="G1354" t="str">
            <v>GNF-PP</v>
          </cell>
        </row>
        <row r="1355">
          <cell r="C1355">
            <v>1352</v>
          </cell>
          <cell r="D1355" t="str">
            <v>135. SEGURO INTEGRAL DE SALUD</v>
          </cell>
          <cell r="E1355" t="str">
            <v>001. SEGURO INTEGRAL DE SALUD</v>
          </cell>
          <cell r="F1355" t="str">
            <v>GNF</v>
          </cell>
          <cell r="G1355" t="str">
            <v>GNF-PP</v>
          </cell>
        </row>
        <row r="1356">
          <cell r="C1356">
            <v>1353</v>
          </cell>
          <cell r="D1356" t="str">
            <v>135. SEGURO INTEGRAL DE SALUD</v>
          </cell>
          <cell r="E1356" t="str">
            <v>001. SEGURO INTEGRAL DE SALUD</v>
          </cell>
          <cell r="F1356" t="str">
            <v>GNF</v>
          </cell>
          <cell r="G1356" t="str">
            <v>GNF-PP</v>
          </cell>
        </row>
        <row r="1357">
          <cell r="C1357">
            <v>1354</v>
          </cell>
          <cell r="D1357" t="str">
            <v>135. SEGURO INTEGRAL DE SALUD</v>
          </cell>
          <cell r="E1357" t="str">
            <v>001. SEGURO INTEGRAL DE SALUD</v>
          </cell>
          <cell r="F1357" t="str">
            <v>GNF</v>
          </cell>
          <cell r="G1357" t="str">
            <v>GNF-PP</v>
          </cell>
        </row>
        <row r="1358">
          <cell r="C1358">
            <v>1355</v>
          </cell>
          <cell r="D1358" t="str">
            <v>135. SEGURO INTEGRAL DE SALUD</v>
          </cell>
          <cell r="E1358" t="str">
            <v>001. SEGURO INTEGRAL DE SALUD</v>
          </cell>
          <cell r="F1358" t="str">
            <v>GNF</v>
          </cell>
          <cell r="G1358" t="str">
            <v>GNF-PP</v>
          </cell>
        </row>
        <row r="1359">
          <cell r="C1359">
            <v>1356</v>
          </cell>
          <cell r="D1359" t="str">
            <v>135. SEGURO INTEGRAL DE SALUD</v>
          </cell>
          <cell r="E1359" t="str">
            <v>001. SEGURO INTEGRAL DE SALUD</v>
          </cell>
          <cell r="F1359" t="str">
            <v>GNF</v>
          </cell>
          <cell r="G1359" t="str">
            <v>GNF-PP</v>
          </cell>
        </row>
        <row r="1360">
          <cell r="C1360">
            <v>1357</v>
          </cell>
          <cell r="D1360" t="str">
            <v>135. SEGURO INTEGRAL DE SALUD</v>
          </cell>
          <cell r="E1360" t="str">
            <v>001. SEGURO INTEGRAL DE SALUD</v>
          </cell>
          <cell r="F1360" t="str">
            <v>GNF</v>
          </cell>
          <cell r="G1360" t="str">
            <v>GNF-PP</v>
          </cell>
        </row>
        <row r="1361">
          <cell r="C1361">
            <v>1358</v>
          </cell>
          <cell r="D1361" t="str">
            <v>135. SEGURO INTEGRAL DE SALUD</v>
          </cell>
          <cell r="E1361" t="str">
            <v>001. SEGURO INTEGRAL DE SALUD</v>
          </cell>
          <cell r="F1361" t="str">
            <v>GNF</v>
          </cell>
          <cell r="G1361" t="str">
            <v>GNF-PP</v>
          </cell>
        </row>
        <row r="1362">
          <cell r="C1362">
            <v>1359</v>
          </cell>
          <cell r="D1362" t="str">
            <v>135. SEGURO INTEGRAL DE SALUD</v>
          </cell>
          <cell r="E1362" t="str">
            <v>001. SEGURO INTEGRAL DE SALUD</v>
          </cell>
          <cell r="F1362" t="str">
            <v>GNF</v>
          </cell>
          <cell r="G1362" t="str">
            <v>GNF-PP</v>
          </cell>
        </row>
        <row r="1363">
          <cell r="C1363">
            <v>1360</v>
          </cell>
          <cell r="D1363" t="str">
            <v>135. SEGURO INTEGRAL DE SALUD</v>
          </cell>
          <cell r="E1363" t="str">
            <v>001. SEGURO INTEGRAL DE SALUD</v>
          </cell>
          <cell r="F1363" t="str">
            <v>GNF</v>
          </cell>
          <cell r="G1363" t="str">
            <v>GNF-PP</v>
          </cell>
        </row>
        <row r="1364">
          <cell r="C1364">
            <v>1361</v>
          </cell>
          <cell r="D1364" t="str">
            <v>135. SEGURO INTEGRAL DE SALUD</v>
          </cell>
          <cell r="E1364" t="str">
            <v>001. SEGURO INTEGRAL DE SALUD</v>
          </cell>
          <cell r="F1364" t="str">
            <v>GNF</v>
          </cell>
          <cell r="G1364" t="str">
            <v>GNF-PP</v>
          </cell>
        </row>
        <row r="1365">
          <cell r="C1365">
            <v>1362</v>
          </cell>
          <cell r="D1365" t="str">
            <v>135. SEGURO INTEGRAL DE SALUD</v>
          </cell>
          <cell r="E1365" t="str">
            <v>001. SEGURO INTEGRAL DE SALUD</v>
          </cell>
          <cell r="F1365" t="str">
            <v>GNF</v>
          </cell>
          <cell r="G1365" t="str">
            <v>GNF-PP</v>
          </cell>
        </row>
        <row r="1366">
          <cell r="C1366">
            <v>1363</v>
          </cell>
          <cell r="D1366" t="str">
            <v>135. SEGURO INTEGRAL DE SALUD</v>
          </cell>
          <cell r="E1366" t="str">
            <v>001. SEGURO INTEGRAL DE SALUD</v>
          </cell>
          <cell r="F1366" t="str">
            <v>GNF</v>
          </cell>
          <cell r="G1366" t="str">
            <v>GNF-PP</v>
          </cell>
        </row>
        <row r="1367">
          <cell r="C1367">
            <v>1364</v>
          </cell>
          <cell r="D1367" t="str">
            <v>135. SEGURO INTEGRAL DE SALUD</v>
          </cell>
          <cell r="E1367" t="str">
            <v>001. SEGURO INTEGRAL DE SALUD</v>
          </cell>
          <cell r="F1367" t="str">
            <v>GNF</v>
          </cell>
          <cell r="G1367" t="str">
            <v>GNF-PP</v>
          </cell>
        </row>
        <row r="1368">
          <cell r="C1368">
            <v>1365</v>
          </cell>
          <cell r="D1368" t="str">
            <v>135. SEGURO INTEGRAL DE SALUD</v>
          </cell>
          <cell r="E1368" t="str">
            <v>001. SEGURO INTEGRAL DE SALUD</v>
          </cell>
          <cell r="F1368" t="str">
            <v>GNF</v>
          </cell>
          <cell r="G1368" t="str">
            <v>GNF-PP</v>
          </cell>
        </row>
        <row r="1369">
          <cell r="C1369">
            <v>1366</v>
          </cell>
          <cell r="D1369" t="str">
            <v>135. SEGURO INTEGRAL DE SALUD</v>
          </cell>
          <cell r="E1369" t="str">
            <v>001. SEGURO INTEGRAL DE SALUD</v>
          </cell>
          <cell r="F1369" t="str">
            <v>GNF</v>
          </cell>
          <cell r="G1369" t="str">
            <v>GNF-PP</v>
          </cell>
        </row>
        <row r="1370">
          <cell r="C1370">
            <v>1367</v>
          </cell>
          <cell r="D1370" t="str">
            <v>135. SEGURO INTEGRAL DE SALUD</v>
          </cell>
          <cell r="E1370" t="str">
            <v>001. SEGURO INTEGRAL DE SALUD</v>
          </cell>
          <cell r="F1370" t="str">
            <v>GNF</v>
          </cell>
          <cell r="G1370" t="str">
            <v>GNF-PP</v>
          </cell>
        </row>
        <row r="1371">
          <cell r="C1371">
            <v>1368</v>
          </cell>
          <cell r="D1371" t="str">
            <v>135. SEGURO INTEGRAL DE SALUD</v>
          </cell>
          <cell r="E1371" t="str">
            <v>001. SEGURO INTEGRAL DE SALUD</v>
          </cell>
          <cell r="F1371" t="str">
            <v>GNF</v>
          </cell>
          <cell r="G1371" t="str">
            <v>GNF-PP</v>
          </cell>
        </row>
        <row r="1372">
          <cell r="C1372">
            <v>1369</v>
          </cell>
          <cell r="D1372" t="str">
            <v>135. SEGURO INTEGRAL DE SALUD</v>
          </cell>
          <cell r="E1372" t="str">
            <v>001. SEGURO INTEGRAL DE SALUD</v>
          </cell>
          <cell r="F1372" t="str">
            <v>GNF</v>
          </cell>
          <cell r="G1372" t="str">
            <v>GNF-PP</v>
          </cell>
        </row>
        <row r="1373">
          <cell r="C1373">
            <v>1370</v>
          </cell>
          <cell r="D1373" t="str">
            <v>135. SEGURO INTEGRAL DE SALUD</v>
          </cell>
          <cell r="E1373" t="str">
            <v>001. SEGURO INTEGRAL DE SALUD</v>
          </cell>
          <cell r="F1373" t="str">
            <v>GNF</v>
          </cell>
          <cell r="G1373" t="str">
            <v>GNF-PP</v>
          </cell>
        </row>
        <row r="1374">
          <cell r="C1374">
            <v>1371</v>
          </cell>
          <cell r="D1374" t="str">
            <v>135. SEGURO INTEGRAL DE SALUD</v>
          </cell>
          <cell r="E1374" t="str">
            <v>001. SEGURO INTEGRAL DE SALUD</v>
          </cell>
          <cell r="F1374" t="str">
            <v>GNF</v>
          </cell>
          <cell r="G1374" t="str">
            <v>GNF-PP</v>
          </cell>
        </row>
        <row r="1375">
          <cell r="C1375">
            <v>1372</v>
          </cell>
          <cell r="D1375" t="str">
            <v>135. SEGURO INTEGRAL DE SALUD</v>
          </cell>
          <cell r="E1375" t="str">
            <v>001. SEGURO INTEGRAL DE SALUD</v>
          </cell>
          <cell r="F1375" t="str">
            <v>GNF</v>
          </cell>
          <cell r="G1375" t="str">
            <v>GNF-PP</v>
          </cell>
        </row>
        <row r="1376">
          <cell r="C1376">
            <v>1373</v>
          </cell>
          <cell r="D1376" t="str">
            <v>135. SEGURO INTEGRAL DE SALUD</v>
          </cell>
          <cell r="E1376" t="str">
            <v>001. SEGURO INTEGRAL DE SALUD</v>
          </cell>
          <cell r="F1376" t="str">
            <v>GNF</v>
          </cell>
          <cell r="G1376" t="str">
            <v>GNF-PP</v>
          </cell>
        </row>
        <row r="1377">
          <cell r="C1377">
            <v>1374</v>
          </cell>
          <cell r="D1377" t="str">
            <v>135. SEGURO INTEGRAL DE SALUD</v>
          </cell>
          <cell r="E1377" t="str">
            <v>001. SEGURO INTEGRAL DE SALUD</v>
          </cell>
          <cell r="F1377" t="str">
            <v>GNF</v>
          </cell>
          <cell r="G1377" t="str">
            <v>GNF-PP</v>
          </cell>
        </row>
        <row r="1378">
          <cell r="C1378">
            <v>1375</v>
          </cell>
          <cell r="D1378" t="str">
            <v>135. SEGURO INTEGRAL DE SALUD</v>
          </cell>
          <cell r="E1378" t="str">
            <v>001. SEGURO INTEGRAL DE SALUD</v>
          </cell>
          <cell r="F1378" t="str">
            <v>GNF</v>
          </cell>
          <cell r="G1378" t="str">
            <v>GNF-PP</v>
          </cell>
        </row>
        <row r="1379">
          <cell r="C1379">
            <v>1376</v>
          </cell>
          <cell r="D1379" t="str">
            <v>135. SEGURO INTEGRAL DE SALUD</v>
          </cell>
          <cell r="E1379" t="str">
            <v>001. SEGURO INTEGRAL DE SALUD</v>
          </cell>
          <cell r="F1379" t="str">
            <v>GNF</v>
          </cell>
          <cell r="G1379" t="str">
            <v>GNF-PP</v>
          </cell>
        </row>
        <row r="1380">
          <cell r="C1380">
            <v>1377</v>
          </cell>
          <cell r="D1380" t="str">
            <v>135. SEGURO INTEGRAL DE SALUD</v>
          </cell>
          <cell r="E1380" t="str">
            <v>001. SEGURO INTEGRAL DE SALUD</v>
          </cell>
          <cell r="F1380" t="str">
            <v>GNF</v>
          </cell>
          <cell r="G1380" t="str">
            <v>GNF-PP</v>
          </cell>
        </row>
        <row r="1381">
          <cell r="C1381">
            <v>1378</v>
          </cell>
          <cell r="D1381" t="str">
            <v>135. SEGURO INTEGRAL DE SALUD</v>
          </cell>
          <cell r="E1381" t="str">
            <v>001. SEGURO INTEGRAL DE SALUD</v>
          </cell>
          <cell r="F1381" t="str">
            <v>GNF</v>
          </cell>
          <cell r="G1381" t="str">
            <v>GNF-PP</v>
          </cell>
        </row>
        <row r="1382">
          <cell r="C1382">
            <v>1379</v>
          </cell>
          <cell r="D1382" t="str">
            <v>135. SEGURO INTEGRAL DE SALUD</v>
          </cell>
          <cell r="E1382" t="str">
            <v>001. SEGURO INTEGRAL DE SALUD</v>
          </cell>
          <cell r="F1382" t="str">
            <v>GNF</v>
          </cell>
          <cell r="G1382" t="str">
            <v>GNF-PP</v>
          </cell>
        </row>
        <row r="1383">
          <cell r="C1383">
            <v>1380</v>
          </cell>
          <cell r="D1383" t="str">
            <v>135. SEGURO INTEGRAL DE SALUD</v>
          </cell>
          <cell r="E1383" t="str">
            <v>001. SEGURO INTEGRAL DE SALUD</v>
          </cell>
          <cell r="F1383" t="str">
            <v>GNF</v>
          </cell>
          <cell r="G1383" t="str">
            <v>GNF-PP</v>
          </cell>
        </row>
        <row r="1384">
          <cell r="C1384">
            <v>1381</v>
          </cell>
          <cell r="D1384" t="str">
            <v>135. SEGURO INTEGRAL DE SALUD</v>
          </cell>
          <cell r="E1384" t="str">
            <v>001. SEGURO INTEGRAL DE SALUD</v>
          </cell>
          <cell r="F1384" t="str">
            <v>GNF</v>
          </cell>
          <cell r="G1384" t="str">
            <v>GNF-PP</v>
          </cell>
        </row>
        <row r="1385">
          <cell r="C1385">
            <v>1382</v>
          </cell>
          <cell r="D1385" t="str">
            <v>135. SEGURO INTEGRAL DE SALUD</v>
          </cell>
          <cell r="E1385" t="str">
            <v>001. SEGURO INTEGRAL DE SALUD</v>
          </cell>
          <cell r="F1385" t="str">
            <v>GNF</v>
          </cell>
          <cell r="G1385" t="str">
            <v>GNF-PP</v>
          </cell>
        </row>
        <row r="1386">
          <cell r="C1386">
            <v>1383</v>
          </cell>
          <cell r="D1386" t="str">
            <v>135. SEGURO INTEGRAL DE SALUD</v>
          </cell>
          <cell r="E1386" t="str">
            <v>001. SEGURO INTEGRAL DE SALUD</v>
          </cell>
          <cell r="F1386" t="str">
            <v>GNF</v>
          </cell>
          <cell r="G1386" t="str">
            <v>GNF-PP</v>
          </cell>
        </row>
        <row r="1387">
          <cell r="C1387">
            <v>1384</v>
          </cell>
          <cell r="D1387" t="str">
            <v>135. SEGURO INTEGRAL DE SALUD</v>
          </cell>
          <cell r="E1387" t="str">
            <v>001. SEGURO INTEGRAL DE SALUD</v>
          </cell>
          <cell r="F1387" t="str">
            <v>GNF</v>
          </cell>
          <cell r="G1387" t="str">
            <v>GNF-PP</v>
          </cell>
        </row>
        <row r="1388">
          <cell r="C1388">
            <v>1385</v>
          </cell>
          <cell r="D1388" t="str">
            <v>135. SEGURO INTEGRAL DE SALUD</v>
          </cell>
          <cell r="E1388" t="str">
            <v>001. SEGURO INTEGRAL DE SALUD</v>
          </cell>
          <cell r="F1388" t="str">
            <v>GNF</v>
          </cell>
          <cell r="G1388" t="str">
            <v>GNF-PP</v>
          </cell>
        </row>
        <row r="1389">
          <cell r="C1389">
            <v>1386</v>
          </cell>
          <cell r="D1389" t="str">
            <v>135. SEGURO INTEGRAL DE SALUD</v>
          </cell>
          <cell r="E1389" t="str">
            <v>001. SEGURO INTEGRAL DE SALUD</v>
          </cell>
          <cell r="F1389" t="str">
            <v>GNF</v>
          </cell>
          <cell r="G1389" t="str">
            <v>GNF-PP</v>
          </cell>
        </row>
        <row r="1390">
          <cell r="C1390">
            <v>1387</v>
          </cell>
          <cell r="D1390" t="str">
            <v>135. SEGURO INTEGRAL DE SALUD</v>
          </cell>
          <cell r="E1390" t="str">
            <v>001. SEGURO INTEGRAL DE SALUD</v>
          </cell>
          <cell r="F1390" t="str">
            <v>GNF</v>
          </cell>
          <cell r="G1390" t="str">
            <v>GNF-PP</v>
          </cell>
        </row>
        <row r="1391">
          <cell r="C1391">
            <v>1388</v>
          </cell>
          <cell r="D1391" t="str">
            <v>135. SEGURO INTEGRAL DE SALUD</v>
          </cell>
          <cell r="E1391" t="str">
            <v>001. SEGURO INTEGRAL DE SALUD</v>
          </cell>
          <cell r="F1391" t="str">
            <v>GNF</v>
          </cell>
          <cell r="G1391" t="str">
            <v>GNF-PP</v>
          </cell>
        </row>
        <row r="1392">
          <cell r="C1392">
            <v>1389</v>
          </cell>
          <cell r="D1392" t="str">
            <v>135. SEGURO INTEGRAL DE SALUD</v>
          </cell>
          <cell r="E1392" t="str">
            <v>001. SEGURO INTEGRAL DE SALUD</v>
          </cell>
          <cell r="F1392" t="str">
            <v>GNF</v>
          </cell>
          <cell r="G1392" t="str">
            <v>GNF-PP</v>
          </cell>
        </row>
        <row r="1393">
          <cell r="C1393">
            <v>1390</v>
          </cell>
          <cell r="D1393" t="str">
            <v>135. SEGURO INTEGRAL DE SALUD</v>
          </cell>
          <cell r="E1393" t="str">
            <v>001. SEGURO INTEGRAL DE SALUD</v>
          </cell>
          <cell r="F1393" t="str">
            <v>GNF</v>
          </cell>
          <cell r="G1393" t="str">
            <v>GNF-PP</v>
          </cell>
        </row>
        <row r="1394">
          <cell r="C1394">
            <v>1391</v>
          </cell>
          <cell r="D1394" t="str">
            <v>135. SEGURO INTEGRAL DE SALUD</v>
          </cell>
          <cell r="E1394" t="str">
            <v>001. SEGURO INTEGRAL DE SALUD</v>
          </cell>
          <cell r="F1394" t="str">
            <v>GNF</v>
          </cell>
          <cell r="G1394" t="str">
            <v>GNF-PP</v>
          </cell>
        </row>
        <row r="1395">
          <cell r="C1395">
            <v>1392</v>
          </cell>
          <cell r="D1395" t="str">
            <v>135. SEGURO INTEGRAL DE SALUD</v>
          </cell>
          <cell r="E1395" t="str">
            <v>001. SEGURO INTEGRAL DE SALUD</v>
          </cell>
          <cell r="F1395" t="str">
            <v>GNF</v>
          </cell>
          <cell r="G1395" t="str">
            <v>GNF-PP</v>
          </cell>
        </row>
        <row r="1396">
          <cell r="C1396">
            <v>1393</v>
          </cell>
          <cell r="D1396" t="str">
            <v>135. SEGURO INTEGRAL DE SALUD</v>
          </cell>
          <cell r="E1396" t="str">
            <v>001. SEGURO INTEGRAL DE SALUD</v>
          </cell>
          <cell r="F1396" t="str">
            <v>GNF</v>
          </cell>
          <cell r="G1396" t="str">
            <v>GNF-PP</v>
          </cell>
        </row>
        <row r="1397">
          <cell r="C1397">
            <v>1394</v>
          </cell>
          <cell r="D1397" t="str">
            <v>135. SEGURO INTEGRAL DE SALUD</v>
          </cell>
          <cell r="E1397" t="str">
            <v>001. SEGURO INTEGRAL DE SALUD</v>
          </cell>
          <cell r="F1397" t="str">
            <v>GNF</v>
          </cell>
          <cell r="G1397" t="str">
            <v>GNF-PP</v>
          </cell>
        </row>
        <row r="1398">
          <cell r="C1398">
            <v>1395</v>
          </cell>
          <cell r="D1398" t="str">
            <v>135. SEGURO INTEGRAL DE SALUD</v>
          </cell>
          <cell r="E1398" t="str">
            <v>001. SEGURO INTEGRAL DE SALUD</v>
          </cell>
          <cell r="F1398" t="str">
            <v>GNF</v>
          </cell>
          <cell r="G1398" t="str">
            <v>GNF-PP</v>
          </cell>
        </row>
        <row r="1399">
          <cell r="C1399">
            <v>1396</v>
          </cell>
          <cell r="D1399" t="str">
            <v>135. SEGURO INTEGRAL DE SALUD</v>
          </cell>
          <cell r="E1399" t="str">
            <v>001. SEGURO INTEGRAL DE SALUD</v>
          </cell>
          <cell r="F1399" t="str">
            <v>GNF</v>
          </cell>
          <cell r="G1399" t="str">
            <v>GNF-PP</v>
          </cell>
        </row>
        <row r="1400">
          <cell r="C1400">
            <v>1397</v>
          </cell>
          <cell r="D1400" t="str">
            <v>135. SEGURO INTEGRAL DE SALUD</v>
          </cell>
          <cell r="E1400" t="str">
            <v>001. SEGURO INTEGRAL DE SALUD</v>
          </cell>
          <cell r="F1400" t="str">
            <v>GNF</v>
          </cell>
          <cell r="G1400" t="str">
            <v>GNF-PP</v>
          </cell>
        </row>
        <row r="1401">
          <cell r="C1401">
            <v>1398</v>
          </cell>
          <cell r="D1401" t="str">
            <v>135. SEGURO INTEGRAL DE SALUD</v>
          </cell>
          <cell r="E1401" t="str">
            <v>001. SEGURO INTEGRAL DE SALUD</v>
          </cell>
          <cell r="F1401" t="str">
            <v>GNF</v>
          </cell>
          <cell r="G1401" t="str">
            <v>GNF-PP</v>
          </cell>
        </row>
        <row r="1402">
          <cell r="C1402">
            <v>1399</v>
          </cell>
          <cell r="D1402" t="str">
            <v>135. SEGURO INTEGRAL DE SALUD</v>
          </cell>
          <cell r="E1402" t="str">
            <v>001. SEGURO INTEGRAL DE SALUD</v>
          </cell>
          <cell r="F1402" t="str">
            <v>GNF</v>
          </cell>
          <cell r="G1402" t="str">
            <v>GNF-PP</v>
          </cell>
        </row>
        <row r="1403">
          <cell r="C1403">
            <v>1400</v>
          </cell>
          <cell r="D1403" t="str">
            <v>135. SEGURO INTEGRAL DE SALUD</v>
          </cell>
          <cell r="E1403" t="str">
            <v>001. SEGURO INTEGRAL DE SALUD</v>
          </cell>
          <cell r="F1403" t="str">
            <v>GNF</v>
          </cell>
          <cell r="G1403" t="str">
            <v>GNF-PP</v>
          </cell>
        </row>
        <row r="1404">
          <cell r="C1404">
            <v>1401</v>
          </cell>
          <cell r="D1404" t="str">
            <v>135. SEGURO INTEGRAL DE SALUD</v>
          </cell>
          <cell r="E1404" t="str">
            <v>001. SEGURO INTEGRAL DE SALUD</v>
          </cell>
          <cell r="F1404" t="str">
            <v>GNF</v>
          </cell>
          <cell r="G1404" t="str">
            <v>GNF-PP</v>
          </cell>
        </row>
        <row r="1405">
          <cell r="C1405">
            <v>1402</v>
          </cell>
          <cell r="D1405" t="str">
            <v>135. SEGURO INTEGRAL DE SALUD</v>
          </cell>
          <cell r="E1405" t="str">
            <v>001. SEGURO INTEGRAL DE SALUD</v>
          </cell>
          <cell r="F1405" t="str">
            <v>GNF</v>
          </cell>
          <cell r="G1405" t="str">
            <v>GNF-PP</v>
          </cell>
        </row>
        <row r="1406">
          <cell r="C1406">
            <v>1403</v>
          </cell>
          <cell r="D1406" t="str">
            <v>135. SEGURO INTEGRAL DE SALUD</v>
          </cell>
          <cell r="E1406" t="str">
            <v>001. SEGURO INTEGRAL DE SALUD</v>
          </cell>
          <cell r="F1406" t="str">
            <v>GNF</v>
          </cell>
          <cell r="G1406" t="str">
            <v>GNF-PP</v>
          </cell>
        </row>
        <row r="1407">
          <cell r="C1407">
            <v>1404</v>
          </cell>
          <cell r="D1407" t="str">
            <v>135. SEGURO INTEGRAL DE SALUD</v>
          </cell>
          <cell r="E1407" t="str">
            <v>001. SEGURO INTEGRAL DE SALUD</v>
          </cell>
          <cell r="F1407" t="str">
            <v>GNF</v>
          </cell>
          <cell r="G1407" t="str">
            <v>GNF-PP</v>
          </cell>
        </row>
        <row r="1408">
          <cell r="C1408">
            <v>1405</v>
          </cell>
          <cell r="D1408" t="str">
            <v>135. SEGURO INTEGRAL DE SALUD</v>
          </cell>
          <cell r="E1408" t="str">
            <v>001. SEGURO INTEGRAL DE SALUD</v>
          </cell>
          <cell r="F1408" t="str">
            <v>GNF</v>
          </cell>
          <cell r="G1408" t="str">
            <v>GNF-PP</v>
          </cell>
        </row>
        <row r="1409">
          <cell r="C1409">
            <v>1406</v>
          </cell>
          <cell r="D1409" t="str">
            <v>135. SEGURO INTEGRAL DE SALUD</v>
          </cell>
          <cell r="E1409" t="str">
            <v>001. SEGURO INTEGRAL DE SALUD</v>
          </cell>
          <cell r="F1409" t="str">
            <v>GNF</v>
          </cell>
          <cell r="G1409" t="str">
            <v>GNF-PP</v>
          </cell>
        </row>
        <row r="1410">
          <cell r="C1410">
            <v>1407</v>
          </cell>
          <cell r="D1410" t="str">
            <v>135. SEGURO INTEGRAL DE SALUD</v>
          </cell>
          <cell r="E1410" t="str">
            <v>001. SEGURO INTEGRAL DE SALUD</v>
          </cell>
          <cell r="F1410" t="str">
            <v>GNF</v>
          </cell>
          <cell r="G1410" t="str">
            <v>GNF-PP</v>
          </cell>
        </row>
        <row r="1411">
          <cell r="C1411">
            <v>1408</v>
          </cell>
          <cell r="D1411" t="str">
            <v>135. SEGURO INTEGRAL DE SALUD</v>
          </cell>
          <cell r="E1411" t="str">
            <v>001. SEGURO INTEGRAL DE SALUD</v>
          </cell>
          <cell r="F1411" t="str">
            <v>GNF</v>
          </cell>
          <cell r="G1411" t="str">
            <v>GNF-PP</v>
          </cell>
        </row>
        <row r="1412">
          <cell r="C1412">
            <v>1409</v>
          </cell>
          <cell r="D1412" t="str">
            <v>135. SEGURO INTEGRAL DE SALUD</v>
          </cell>
          <cell r="E1412" t="str">
            <v>001. SEGURO INTEGRAL DE SALUD</v>
          </cell>
          <cell r="F1412" t="str">
            <v>GNF</v>
          </cell>
          <cell r="G1412" t="str">
            <v>GNF-PP</v>
          </cell>
        </row>
        <row r="1413">
          <cell r="C1413">
            <v>1410</v>
          </cell>
          <cell r="D1413" t="str">
            <v>135. SEGURO INTEGRAL DE SALUD</v>
          </cell>
          <cell r="E1413" t="str">
            <v>001. SEGURO INTEGRAL DE SALUD</v>
          </cell>
          <cell r="F1413" t="str">
            <v>GNF</v>
          </cell>
          <cell r="G1413" t="str">
            <v>GNF-PP</v>
          </cell>
        </row>
        <row r="1414">
          <cell r="C1414">
            <v>1411</v>
          </cell>
          <cell r="D1414" t="str">
            <v>135. SEGURO INTEGRAL DE SALUD</v>
          </cell>
          <cell r="E1414" t="str">
            <v>001. SEGURO INTEGRAL DE SALUD</v>
          </cell>
          <cell r="F1414" t="str">
            <v>GNF</v>
          </cell>
          <cell r="G1414" t="str">
            <v>GNF-PP</v>
          </cell>
        </row>
        <row r="1415">
          <cell r="C1415">
            <v>1412</v>
          </cell>
          <cell r="D1415" t="str">
            <v>135. SEGURO INTEGRAL DE SALUD</v>
          </cell>
          <cell r="E1415" t="str">
            <v>001. SEGURO INTEGRAL DE SALUD</v>
          </cell>
          <cell r="F1415" t="str">
            <v>GNF</v>
          </cell>
          <cell r="G1415" t="str">
            <v>GNF-PP</v>
          </cell>
        </row>
        <row r="1416">
          <cell r="C1416">
            <v>1413</v>
          </cell>
          <cell r="D1416" t="str">
            <v>135. SEGURO INTEGRAL DE SALUD</v>
          </cell>
          <cell r="E1416" t="str">
            <v>001. SEGURO INTEGRAL DE SALUD</v>
          </cell>
          <cell r="F1416" t="str">
            <v>GNF</v>
          </cell>
          <cell r="G1416" t="str">
            <v>GNF-PP</v>
          </cell>
        </row>
        <row r="1417">
          <cell r="C1417">
            <v>1414</v>
          </cell>
          <cell r="D1417" t="str">
            <v>135. SEGURO INTEGRAL DE SALUD</v>
          </cell>
          <cell r="E1417" t="str">
            <v>001. SEGURO INTEGRAL DE SALUD</v>
          </cell>
          <cell r="F1417" t="str">
            <v>GNF</v>
          </cell>
          <cell r="G1417" t="str">
            <v>GNF-PP</v>
          </cell>
        </row>
        <row r="1418">
          <cell r="C1418">
            <v>1415</v>
          </cell>
          <cell r="D1418" t="str">
            <v>135. SEGURO INTEGRAL DE SALUD</v>
          </cell>
          <cell r="E1418" t="str">
            <v>001. SEGURO INTEGRAL DE SALUD</v>
          </cell>
          <cell r="F1418" t="str">
            <v>GNF</v>
          </cell>
          <cell r="G1418" t="str">
            <v>GNF-PP</v>
          </cell>
        </row>
        <row r="1419">
          <cell r="C1419">
            <v>1416</v>
          </cell>
          <cell r="D1419" t="str">
            <v>135. SEGURO INTEGRAL DE SALUD</v>
          </cell>
          <cell r="E1419" t="str">
            <v>001. SEGURO INTEGRAL DE SALUD</v>
          </cell>
          <cell r="F1419" t="str">
            <v>GNF</v>
          </cell>
          <cell r="G1419" t="str">
            <v>GNF-PP</v>
          </cell>
        </row>
        <row r="1420">
          <cell r="C1420">
            <v>1417</v>
          </cell>
          <cell r="D1420" t="str">
            <v>135. SEGURO INTEGRAL DE SALUD</v>
          </cell>
          <cell r="E1420" t="str">
            <v>001. SEGURO INTEGRAL DE SALUD</v>
          </cell>
          <cell r="F1420" t="str">
            <v>GNF</v>
          </cell>
          <cell r="G1420" t="str">
            <v>GNF-PP</v>
          </cell>
        </row>
        <row r="1421">
          <cell r="C1421">
            <v>1418</v>
          </cell>
          <cell r="D1421" t="str">
            <v>135. SEGURO INTEGRAL DE SALUD</v>
          </cell>
          <cell r="E1421" t="str">
            <v>001. SEGURO INTEGRAL DE SALUD</v>
          </cell>
          <cell r="F1421" t="str">
            <v>GNF</v>
          </cell>
          <cell r="G1421" t="str">
            <v>GNF-PP</v>
          </cell>
        </row>
        <row r="1422">
          <cell r="C1422">
            <v>1419</v>
          </cell>
          <cell r="D1422" t="str">
            <v>135. SEGURO INTEGRAL DE SALUD</v>
          </cell>
          <cell r="E1422" t="str">
            <v>001. SEGURO INTEGRAL DE SALUD</v>
          </cell>
          <cell r="F1422" t="str">
            <v>GNF</v>
          </cell>
          <cell r="G1422" t="str">
            <v>GNF-PP</v>
          </cell>
        </row>
        <row r="1423">
          <cell r="C1423">
            <v>1420</v>
          </cell>
          <cell r="D1423" t="str">
            <v>135. SEGURO INTEGRAL DE SALUD</v>
          </cell>
          <cell r="E1423" t="str">
            <v>001. SEGURO INTEGRAL DE SALUD</v>
          </cell>
          <cell r="F1423" t="str">
            <v>GNF</v>
          </cell>
          <cell r="G1423" t="str">
            <v>GNF-PP</v>
          </cell>
        </row>
        <row r="1424">
          <cell r="C1424">
            <v>1421</v>
          </cell>
          <cell r="D1424" t="str">
            <v>135. SEGURO INTEGRAL DE SALUD</v>
          </cell>
          <cell r="E1424" t="str">
            <v>001. SEGURO INTEGRAL DE SALUD</v>
          </cell>
          <cell r="F1424" t="str">
            <v>GNF</v>
          </cell>
          <cell r="G1424" t="str">
            <v>GNF-PP</v>
          </cell>
        </row>
        <row r="1425">
          <cell r="C1425">
            <v>1422</v>
          </cell>
          <cell r="D1425" t="str">
            <v>135. SEGURO INTEGRAL DE SALUD</v>
          </cell>
          <cell r="E1425" t="str">
            <v>001. SEGURO INTEGRAL DE SALUD</v>
          </cell>
          <cell r="F1425" t="str">
            <v>GNF</v>
          </cell>
          <cell r="G1425" t="str">
            <v>GNF-PP</v>
          </cell>
        </row>
        <row r="1426">
          <cell r="C1426">
            <v>1423</v>
          </cell>
          <cell r="D1426" t="str">
            <v>135. SEGURO INTEGRAL DE SALUD</v>
          </cell>
          <cell r="E1426" t="str">
            <v>001. SEGURO INTEGRAL DE SALUD</v>
          </cell>
          <cell r="F1426" t="str">
            <v>GNF</v>
          </cell>
          <cell r="G1426" t="str">
            <v>GNF-PP</v>
          </cell>
        </row>
        <row r="1427">
          <cell r="C1427">
            <v>1424</v>
          </cell>
          <cell r="D1427" t="str">
            <v>135. SEGURO INTEGRAL DE SALUD</v>
          </cell>
          <cell r="E1427" t="str">
            <v>001. SEGURO INTEGRAL DE SALUD</v>
          </cell>
          <cell r="F1427" t="str">
            <v>GNF</v>
          </cell>
          <cell r="G1427" t="str">
            <v>GNF-PP</v>
          </cell>
        </row>
        <row r="1428">
          <cell r="C1428">
            <v>1425</v>
          </cell>
          <cell r="D1428" t="str">
            <v>135. SEGURO INTEGRAL DE SALUD</v>
          </cell>
          <cell r="E1428" t="str">
            <v>001. SEGURO INTEGRAL DE SALUD</v>
          </cell>
          <cell r="F1428" t="str">
            <v>GNF</v>
          </cell>
          <cell r="G1428" t="str">
            <v>GNF-PP</v>
          </cell>
        </row>
        <row r="1429">
          <cell r="C1429">
            <v>1426</v>
          </cell>
          <cell r="D1429" t="str">
            <v>135. SEGURO INTEGRAL DE SALUD</v>
          </cell>
          <cell r="E1429" t="str">
            <v>001. SEGURO INTEGRAL DE SALUD</v>
          </cell>
          <cell r="F1429" t="str">
            <v>GNF</v>
          </cell>
          <cell r="G1429" t="str">
            <v>GNF-PP</v>
          </cell>
        </row>
        <row r="1430">
          <cell r="C1430">
            <v>1427</v>
          </cell>
          <cell r="D1430" t="str">
            <v>135. SEGURO INTEGRAL DE SALUD</v>
          </cell>
          <cell r="E1430" t="str">
            <v>001. SEGURO INTEGRAL DE SALUD</v>
          </cell>
          <cell r="F1430" t="str">
            <v>GNF</v>
          </cell>
          <cell r="G1430" t="str">
            <v>GNF-PP</v>
          </cell>
        </row>
        <row r="1431">
          <cell r="C1431">
            <v>1428</v>
          </cell>
          <cell r="D1431" t="str">
            <v>135. SEGURO INTEGRAL DE SALUD</v>
          </cell>
          <cell r="E1431" t="str">
            <v>001. SEGURO INTEGRAL DE SALUD</v>
          </cell>
          <cell r="F1431" t="str">
            <v>GNF</v>
          </cell>
          <cell r="G1431" t="str">
            <v>GNF-PP</v>
          </cell>
        </row>
        <row r="1432">
          <cell r="C1432">
            <v>1429</v>
          </cell>
          <cell r="D1432" t="str">
            <v>135. SEGURO INTEGRAL DE SALUD</v>
          </cell>
          <cell r="E1432" t="str">
            <v>001. SEGURO INTEGRAL DE SALUD</v>
          </cell>
          <cell r="F1432" t="str">
            <v>GNF</v>
          </cell>
          <cell r="G1432" t="str">
            <v>GNF-PP</v>
          </cell>
        </row>
        <row r="1433">
          <cell r="C1433">
            <v>1430</v>
          </cell>
          <cell r="D1433" t="str">
            <v>135. SEGURO INTEGRAL DE SALUD</v>
          </cell>
          <cell r="E1433" t="str">
            <v>001. SEGURO INTEGRAL DE SALUD</v>
          </cell>
          <cell r="F1433" t="str">
            <v>GNF</v>
          </cell>
          <cell r="G1433" t="str">
            <v>GNF-PP</v>
          </cell>
        </row>
        <row r="1434">
          <cell r="C1434">
            <v>1431</v>
          </cell>
          <cell r="D1434" t="str">
            <v>135. SEGURO INTEGRAL DE SALUD</v>
          </cell>
          <cell r="E1434" t="str">
            <v>001. SEGURO INTEGRAL DE SALUD</v>
          </cell>
          <cell r="F1434" t="str">
            <v>GNF</v>
          </cell>
          <cell r="G1434" t="str">
            <v>GNF-PP</v>
          </cell>
        </row>
        <row r="1435">
          <cell r="C1435">
            <v>1432</v>
          </cell>
          <cell r="D1435" t="str">
            <v>135. SEGURO INTEGRAL DE SALUD</v>
          </cell>
          <cell r="E1435" t="str">
            <v>001. SEGURO INTEGRAL DE SALUD</v>
          </cell>
          <cell r="F1435" t="str">
            <v>GNF</v>
          </cell>
          <cell r="G1435" t="str">
            <v>GNF-PP</v>
          </cell>
        </row>
        <row r="1436">
          <cell r="C1436">
            <v>1433</v>
          </cell>
          <cell r="D1436" t="str">
            <v>135. SEGURO INTEGRAL DE SALUD</v>
          </cell>
          <cell r="E1436" t="str">
            <v>001. SEGURO INTEGRAL DE SALUD</v>
          </cell>
          <cell r="F1436" t="str">
            <v>GNF</v>
          </cell>
          <cell r="G1436" t="str">
            <v>GNF-PP</v>
          </cell>
        </row>
        <row r="1437">
          <cell r="C1437">
            <v>1434</v>
          </cell>
          <cell r="D1437" t="str">
            <v>135. SEGURO INTEGRAL DE SALUD</v>
          </cell>
          <cell r="E1437" t="str">
            <v>001. SEGURO INTEGRAL DE SALUD</v>
          </cell>
          <cell r="F1437" t="str">
            <v>GNF</v>
          </cell>
          <cell r="G1437" t="str">
            <v>GNF-PP</v>
          </cell>
        </row>
        <row r="1438">
          <cell r="C1438">
            <v>1435</v>
          </cell>
          <cell r="D1438" t="str">
            <v>135. SEGURO INTEGRAL DE SALUD</v>
          </cell>
          <cell r="E1438" t="str">
            <v>001. SEGURO INTEGRAL DE SALUD</v>
          </cell>
          <cell r="F1438" t="str">
            <v>GNF</v>
          </cell>
          <cell r="G1438" t="str">
            <v>GNF-PP</v>
          </cell>
        </row>
        <row r="1439">
          <cell r="C1439">
            <v>1436</v>
          </cell>
          <cell r="D1439" t="str">
            <v>135. SEGURO INTEGRAL DE SALUD</v>
          </cell>
          <cell r="E1439" t="str">
            <v>001. SEGURO INTEGRAL DE SALUD</v>
          </cell>
          <cell r="F1439" t="str">
            <v>GNF</v>
          </cell>
          <cell r="G1439" t="str">
            <v>GNF-PP</v>
          </cell>
        </row>
        <row r="1440">
          <cell r="C1440">
            <v>1437</v>
          </cell>
          <cell r="D1440" t="str">
            <v>135. SEGURO INTEGRAL DE SALUD</v>
          </cell>
          <cell r="E1440" t="str">
            <v>001. SEGURO INTEGRAL DE SALUD</v>
          </cell>
          <cell r="F1440" t="str">
            <v>GNF</v>
          </cell>
          <cell r="G1440" t="str">
            <v>GNF-PP</v>
          </cell>
        </row>
        <row r="1441">
          <cell r="C1441">
            <v>1438</v>
          </cell>
          <cell r="D1441" t="str">
            <v>135. SEGURO INTEGRAL DE SALUD</v>
          </cell>
          <cell r="E1441" t="str">
            <v>001. SEGURO INTEGRAL DE SALUD</v>
          </cell>
          <cell r="F1441" t="str">
            <v>GNF</v>
          </cell>
          <cell r="G1441" t="str">
            <v>GNF-PP</v>
          </cell>
        </row>
        <row r="1442">
          <cell r="C1442">
            <v>1439</v>
          </cell>
          <cell r="D1442" t="str">
            <v>135. SEGURO INTEGRAL DE SALUD</v>
          </cell>
          <cell r="E1442" t="str">
            <v>001. SEGURO INTEGRAL DE SALUD</v>
          </cell>
          <cell r="F1442" t="str">
            <v>GNF</v>
          </cell>
          <cell r="G1442" t="str">
            <v>GNF-PP</v>
          </cell>
        </row>
        <row r="1443">
          <cell r="C1443">
            <v>1440</v>
          </cell>
          <cell r="D1443" t="str">
            <v>135. SEGURO INTEGRAL DE SALUD</v>
          </cell>
          <cell r="E1443" t="str">
            <v>001. SEGURO INTEGRAL DE SALUD</v>
          </cell>
          <cell r="F1443" t="str">
            <v>GNF</v>
          </cell>
          <cell r="G1443" t="str">
            <v>GNF-PP</v>
          </cell>
        </row>
        <row r="1444">
          <cell r="C1444">
            <v>1441</v>
          </cell>
          <cell r="D1444" t="str">
            <v>135. SEGURO INTEGRAL DE SALUD</v>
          </cell>
          <cell r="E1444" t="str">
            <v>001. SEGURO INTEGRAL DE SALUD</v>
          </cell>
          <cell r="F1444" t="str">
            <v>GNF</v>
          </cell>
          <cell r="G1444" t="str">
            <v>GNF-PP</v>
          </cell>
        </row>
        <row r="1445">
          <cell r="C1445">
            <v>1442</v>
          </cell>
          <cell r="D1445" t="str">
            <v>135. SEGURO INTEGRAL DE SALUD</v>
          </cell>
          <cell r="E1445" t="str">
            <v>001. SEGURO INTEGRAL DE SALUD</v>
          </cell>
          <cell r="F1445" t="str">
            <v>GNF</v>
          </cell>
          <cell r="G1445" t="str">
            <v>GNF-PP</v>
          </cell>
        </row>
        <row r="1446">
          <cell r="C1446">
            <v>1443</v>
          </cell>
          <cell r="D1446" t="str">
            <v>135. SEGURO INTEGRAL DE SALUD</v>
          </cell>
          <cell r="E1446" t="str">
            <v>001. SEGURO INTEGRAL DE SALUD</v>
          </cell>
          <cell r="F1446" t="str">
            <v>GNF</v>
          </cell>
          <cell r="G1446" t="str">
            <v>GNF-PP</v>
          </cell>
        </row>
        <row r="1447">
          <cell r="C1447">
            <v>1444</v>
          </cell>
          <cell r="D1447" t="str">
            <v>135. SEGURO INTEGRAL DE SALUD</v>
          </cell>
          <cell r="E1447" t="str">
            <v>001. SEGURO INTEGRAL DE SALUD</v>
          </cell>
          <cell r="F1447" t="str">
            <v>GNF</v>
          </cell>
          <cell r="G1447" t="str">
            <v>GNF-PP</v>
          </cell>
        </row>
        <row r="1448">
          <cell r="C1448">
            <v>1445</v>
          </cell>
          <cell r="D1448" t="str">
            <v>135. SEGURO INTEGRAL DE SALUD</v>
          </cell>
          <cell r="E1448" t="str">
            <v>001. SEGURO INTEGRAL DE SALUD</v>
          </cell>
          <cell r="F1448" t="str">
            <v>GNF</v>
          </cell>
          <cell r="G1448" t="str">
            <v>GNF-PP</v>
          </cell>
        </row>
        <row r="1449">
          <cell r="C1449">
            <v>1446</v>
          </cell>
          <cell r="D1449" t="str">
            <v>135. SEGURO INTEGRAL DE SALUD</v>
          </cell>
          <cell r="E1449" t="str">
            <v>001. SEGURO INTEGRAL DE SALUD</v>
          </cell>
          <cell r="F1449" t="str">
            <v>GNF</v>
          </cell>
          <cell r="G1449" t="str">
            <v>GNF-PP</v>
          </cell>
        </row>
        <row r="1450">
          <cell r="C1450">
            <v>1447</v>
          </cell>
          <cell r="D1450" t="str">
            <v>135. SEGURO INTEGRAL DE SALUD</v>
          </cell>
          <cell r="E1450" t="str">
            <v>001. SEGURO INTEGRAL DE SALUD</v>
          </cell>
          <cell r="F1450" t="str">
            <v>GNF</v>
          </cell>
          <cell r="G1450" t="str">
            <v>GNF-PP</v>
          </cell>
        </row>
        <row r="1451">
          <cell r="C1451">
            <v>1448</v>
          </cell>
          <cell r="D1451" t="str">
            <v>135. SEGURO INTEGRAL DE SALUD</v>
          </cell>
          <cell r="E1451" t="str">
            <v>001. SEGURO INTEGRAL DE SALUD</v>
          </cell>
          <cell r="F1451" t="str">
            <v>GNF</v>
          </cell>
          <cell r="G1451" t="str">
            <v>GNF-PP</v>
          </cell>
        </row>
        <row r="1452">
          <cell r="C1452">
            <v>1449</v>
          </cell>
          <cell r="D1452" t="str">
            <v>135. SEGURO INTEGRAL DE SALUD</v>
          </cell>
          <cell r="E1452" t="str">
            <v>001. SEGURO INTEGRAL DE SALUD</v>
          </cell>
          <cell r="F1452" t="str">
            <v>GNF</v>
          </cell>
          <cell r="G1452" t="str">
            <v>GNF-PP</v>
          </cell>
        </row>
        <row r="1453">
          <cell r="C1453">
            <v>1450</v>
          </cell>
          <cell r="D1453" t="str">
            <v>135. SEGURO INTEGRAL DE SALUD</v>
          </cell>
          <cell r="E1453" t="str">
            <v>001. SEGURO INTEGRAL DE SALUD</v>
          </cell>
          <cell r="F1453" t="str">
            <v>GNF</v>
          </cell>
          <cell r="G1453" t="str">
            <v>GNF-PP</v>
          </cell>
        </row>
        <row r="1454">
          <cell r="C1454">
            <v>1451</v>
          </cell>
          <cell r="D1454" t="str">
            <v>135. SEGURO INTEGRAL DE SALUD</v>
          </cell>
          <cell r="E1454" t="str">
            <v>001. SEGURO INTEGRAL DE SALUD</v>
          </cell>
          <cell r="F1454" t="str">
            <v>GNF</v>
          </cell>
          <cell r="G1454" t="str">
            <v>GNF-PP</v>
          </cell>
        </row>
        <row r="1455">
          <cell r="C1455">
            <v>1452</v>
          </cell>
          <cell r="D1455" t="str">
            <v>135. SEGURO INTEGRAL DE SALUD</v>
          </cell>
          <cell r="E1455" t="str">
            <v>001. SEGURO INTEGRAL DE SALUD</v>
          </cell>
          <cell r="F1455" t="str">
            <v>GNF</v>
          </cell>
          <cell r="G1455" t="str">
            <v>GNF-PP</v>
          </cell>
        </row>
        <row r="1456">
          <cell r="C1456">
            <v>1453</v>
          </cell>
          <cell r="D1456" t="str">
            <v>135. SEGURO INTEGRAL DE SALUD</v>
          </cell>
          <cell r="E1456" t="str">
            <v>001. SEGURO INTEGRAL DE SALUD</v>
          </cell>
          <cell r="F1456" t="str">
            <v>GNF</v>
          </cell>
          <cell r="G1456" t="str">
            <v>GNF-PP</v>
          </cell>
        </row>
        <row r="1457">
          <cell r="C1457">
            <v>1454</v>
          </cell>
          <cell r="D1457" t="str">
            <v>135. SEGURO INTEGRAL DE SALUD</v>
          </cell>
          <cell r="E1457" t="str">
            <v>001. SEGURO INTEGRAL DE SALUD</v>
          </cell>
          <cell r="F1457" t="str">
            <v>GNF</v>
          </cell>
          <cell r="G1457" t="str">
            <v>GNF-PP</v>
          </cell>
        </row>
        <row r="1458">
          <cell r="C1458">
            <v>1455</v>
          </cell>
          <cell r="D1458" t="str">
            <v>135. SEGURO INTEGRAL DE SALUD</v>
          </cell>
          <cell r="E1458" t="str">
            <v>001. SEGURO INTEGRAL DE SALUD</v>
          </cell>
          <cell r="F1458" t="str">
            <v>GNF</v>
          </cell>
          <cell r="G1458" t="str">
            <v>GNF-PP</v>
          </cell>
        </row>
        <row r="1459">
          <cell r="C1459">
            <v>1456</v>
          </cell>
          <cell r="D1459" t="str">
            <v>135. SEGURO INTEGRAL DE SALUD</v>
          </cell>
          <cell r="E1459" t="str">
            <v>001. SEGURO INTEGRAL DE SALUD</v>
          </cell>
          <cell r="F1459" t="str">
            <v>GNF</v>
          </cell>
          <cell r="G1459" t="str">
            <v>GNF-PP</v>
          </cell>
        </row>
        <row r="1460">
          <cell r="C1460">
            <v>1457</v>
          </cell>
          <cell r="D1460" t="str">
            <v>135. SEGURO INTEGRAL DE SALUD</v>
          </cell>
          <cell r="E1460" t="str">
            <v>001. SEGURO INTEGRAL DE SALUD</v>
          </cell>
          <cell r="F1460" t="str">
            <v>GNF</v>
          </cell>
          <cell r="G1460" t="str">
            <v>GNF-PP</v>
          </cell>
        </row>
        <row r="1461">
          <cell r="C1461">
            <v>1458</v>
          </cell>
          <cell r="D1461" t="str">
            <v>135. SEGURO INTEGRAL DE SALUD</v>
          </cell>
          <cell r="E1461" t="str">
            <v>001. SEGURO INTEGRAL DE SALUD</v>
          </cell>
          <cell r="F1461" t="str">
            <v>GNF</v>
          </cell>
          <cell r="G1461" t="str">
            <v>GNF-PP</v>
          </cell>
        </row>
        <row r="1462">
          <cell r="C1462">
            <v>1459</v>
          </cell>
          <cell r="D1462" t="str">
            <v>135. SEGURO INTEGRAL DE SALUD</v>
          </cell>
          <cell r="E1462" t="str">
            <v>001. SEGURO INTEGRAL DE SALUD</v>
          </cell>
          <cell r="F1462" t="str">
            <v>GNF</v>
          </cell>
          <cell r="G1462" t="str">
            <v>GNF-PP</v>
          </cell>
        </row>
        <row r="1463">
          <cell r="C1463">
            <v>1460</v>
          </cell>
          <cell r="D1463" t="str">
            <v>135. SEGURO INTEGRAL DE SALUD</v>
          </cell>
          <cell r="E1463" t="str">
            <v>001. SEGURO INTEGRAL DE SALUD</v>
          </cell>
          <cell r="F1463" t="str">
            <v>GNF</v>
          </cell>
          <cell r="G1463" t="str">
            <v>GNF-PP</v>
          </cell>
        </row>
        <row r="1464">
          <cell r="C1464">
            <v>1461</v>
          </cell>
          <cell r="D1464" t="str">
            <v>135. SEGURO INTEGRAL DE SALUD</v>
          </cell>
          <cell r="E1464" t="str">
            <v>001. SEGURO INTEGRAL DE SALUD</v>
          </cell>
          <cell r="F1464" t="str">
            <v>GNF</v>
          </cell>
          <cell r="G1464" t="str">
            <v>GNF-PP</v>
          </cell>
        </row>
        <row r="1465">
          <cell r="C1465">
            <v>1462</v>
          </cell>
          <cell r="D1465" t="str">
            <v>135. SEGURO INTEGRAL DE SALUD</v>
          </cell>
          <cell r="E1465" t="str">
            <v>001. SEGURO INTEGRAL DE SALUD</v>
          </cell>
          <cell r="F1465" t="str">
            <v>GNF</v>
          </cell>
          <cell r="G1465" t="str">
            <v>GNF-PP</v>
          </cell>
        </row>
        <row r="1466">
          <cell r="C1466">
            <v>1463</v>
          </cell>
          <cell r="D1466" t="str">
            <v>135. SEGURO INTEGRAL DE SALUD</v>
          </cell>
          <cell r="E1466" t="str">
            <v>001. SEGURO INTEGRAL DE SALUD</v>
          </cell>
          <cell r="F1466" t="str">
            <v>GNF</v>
          </cell>
          <cell r="G1466" t="str">
            <v>GNF-PP</v>
          </cell>
        </row>
        <row r="1467">
          <cell r="C1467">
            <v>1464</v>
          </cell>
          <cell r="D1467" t="str">
            <v>135. SEGURO INTEGRAL DE SALUD</v>
          </cell>
          <cell r="E1467" t="str">
            <v>001. SEGURO INTEGRAL DE SALUD</v>
          </cell>
          <cell r="F1467" t="str">
            <v>GNF</v>
          </cell>
          <cell r="G1467" t="str">
            <v>GNF-PP</v>
          </cell>
        </row>
        <row r="1468">
          <cell r="C1468">
            <v>1465</v>
          </cell>
          <cell r="D1468" t="str">
            <v>135. SEGURO INTEGRAL DE SALUD</v>
          </cell>
          <cell r="E1468" t="str">
            <v>001. SEGURO INTEGRAL DE SALUD</v>
          </cell>
          <cell r="F1468" t="str">
            <v>GNF</v>
          </cell>
          <cell r="G1468" t="str">
            <v>GNF-PP</v>
          </cell>
        </row>
        <row r="1469">
          <cell r="C1469">
            <v>1466</v>
          </cell>
          <cell r="D1469" t="str">
            <v>135. SEGURO INTEGRAL DE SALUD</v>
          </cell>
          <cell r="E1469" t="str">
            <v>001. SEGURO INTEGRAL DE SALUD</v>
          </cell>
          <cell r="F1469" t="str">
            <v>GNF</v>
          </cell>
          <cell r="G1469" t="str">
            <v>GNF-PP</v>
          </cell>
        </row>
        <row r="1470">
          <cell r="C1470">
            <v>1467</v>
          </cell>
          <cell r="D1470" t="str">
            <v>135. SEGURO INTEGRAL DE SALUD</v>
          </cell>
          <cell r="E1470" t="str">
            <v>001. SEGURO INTEGRAL DE SALUD</v>
          </cell>
          <cell r="F1470" t="str">
            <v>GNF</v>
          </cell>
          <cell r="G1470" t="str">
            <v>GNF-PP</v>
          </cell>
        </row>
        <row r="1471">
          <cell r="C1471">
            <v>1468</v>
          </cell>
          <cell r="D1471" t="str">
            <v>135. SEGURO INTEGRAL DE SALUD</v>
          </cell>
          <cell r="E1471" t="str">
            <v>001. SEGURO INTEGRAL DE SALUD</v>
          </cell>
          <cell r="F1471" t="str">
            <v>GNF</v>
          </cell>
          <cell r="G1471" t="str">
            <v>GNF-PP</v>
          </cell>
        </row>
        <row r="1472">
          <cell r="C1472">
            <v>1469</v>
          </cell>
          <cell r="D1472" t="str">
            <v>135. SEGURO INTEGRAL DE SALUD</v>
          </cell>
          <cell r="E1472" t="str">
            <v>001. SEGURO INTEGRAL DE SALUD</v>
          </cell>
          <cell r="F1472" t="str">
            <v>GNF</v>
          </cell>
          <cell r="G1472" t="str">
            <v>GNF-PP</v>
          </cell>
        </row>
        <row r="1473">
          <cell r="C1473">
            <v>1470</v>
          </cell>
          <cell r="D1473" t="str">
            <v>135. SEGURO INTEGRAL DE SALUD</v>
          </cell>
          <cell r="E1473" t="str">
            <v>001. SEGURO INTEGRAL DE SALUD</v>
          </cell>
          <cell r="F1473" t="str">
            <v>GNF</v>
          </cell>
          <cell r="G1473" t="str">
            <v>GNF-PP</v>
          </cell>
        </row>
        <row r="1474">
          <cell r="C1474">
            <v>1471</v>
          </cell>
          <cell r="D1474" t="str">
            <v>135. SEGURO INTEGRAL DE SALUD</v>
          </cell>
          <cell r="E1474" t="str">
            <v>001. SEGURO INTEGRAL DE SALUD</v>
          </cell>
          <cell r="F1474" t="str">
            <v>GNF</v>
          </cell>
          <cell r="G1474" t="str">
            <v>GNF-PP</v>
          </cell>
        </row>
        <row r="1475">
          <cell r="C1475">
            <v>1472</v>
          </cell>
          <cell r="D1475" t="str">
            <v>135. SEGURO INTEGRAL DE SALUD</v>
          </cell>
          <cell r="E1475" t="str">
            <v>001. SEGURO INTEGRAL DE SALUD</v>
          </cell>
          <cell r="F1475" t="str">
            <v>GNF</v>
          </cell>
          <cell r="G1475" t="str">
            <v>GNF-PP</v>
          </cell>
        </row>
        <row r="1476">
          <cell r="C1476">
            <v>1473</v>
          </cell>
          <cell r="D1476" t="str">
            <v>135. SEGURO INTEGRAL DE SALUD</v>
          </cell>
          <cell r="E1476" t="str">
            <v>001. SEGURO INTEGRAL DE SALUD</v>
          </cell>
          <cell r="F1476" t="str">
            <v>GNF</v>
          </cell>
          <cell r="G1476" t="str">
            <v>GNF-PP</v>
          </cell>
        </row>
        <row r="1477">
          <cell r="C1477">
            <v>1474</v>
          </cell>
          <cell r="D1477" t="str">
            <v>135. SEGURO INTEGRAL DE SALUD</v>
          </cell>
          <cell r="E1477" t="str">
            <v>001. SEGURO INTEGRAL DE SALUD</v>
          </cell>
          <cell r="F1477" t="str">
            <v>GNF</v>
          </cell>
          <cell r="G1477" t="str">
            <v>GNF-PP</v>
          </cell>
        </row>
        <row r="1478">
          <cell r="C1478">
            <v>1475</v>
          </cell>
          <cell r="D1478" t="str">
            <v>135. SEGURO INTEGRAL DE SALUD</v>
          </cell>
          <cell r="E1478" t="str">
            <v>001. SEGURO INTEGRAL DE SALUD</v>
          </cell>
          <cell r="F1478" t="str">
            <v>GNF</v>
          </cell>
          <cell r="G1478" t="str">
            <v>GNF-PP</v>
          </cell>
        </row>
        <row r="1479">
          <cell r="C1479">
            <v>1476</v>
          </cell>
          <cell r="D1479" t="str">
            <v>135. SEGURO INTEGRAL DE SALUD</v>
          </cell>
          <cell r="E1479" t="str">
            <v>001. SEGURO INTEGRAL DE SALUD</v>
          </cell>
          <cell r="F1479" t="str">
            <v>GNF</v>
          </cell>
          <cell r="G1479" t="str">
            <v>GNF-PP</v>
          </cell>
        </row>
        <row r="1480">
          <cell r="C1480">
            <v>1477</v>
          </cell>
          <cell r="D1480" t="str">
            <v>135. SEGURO INTEGRAL DE SALUD</v>
          </cell>
          <cell r="E1480" t="str">
            <v>001. SEGURO INTEGRAL DE SALUD</v>
          </cell>
          <cell r="F1480" t="str">
            <v>GNF</v>
          </cell>
          <cell r="G1480" t="str">
            <v>GNF-PP</v>
          </cell>
        </row>
        <row r="1481">
          <cell r="C1481">
            <v>1478</v>
          </cell>
          <cell r="D1481" t="str">
            <v>135. SEGURO INTEGRAL DE SALUD</v>
          </cell>
          <cell r="E1481" t="str">
            <v>001. SEGURO INTEGRAL DE SALUD</v>
          </cell>
          <cell r="F1481" t="str">
            <v>GNF</v>
          </cell>
          <cell r="G1481" t="str">
            <v>GNF-PP</v>
          </cell>
        </row>
        <row r="1482">
          <cell r="C1482">
            <v>1479</v>
          </cell>
          <cell r="D1482" t="str">
            <v>135. SEGURO INTEGRAL DE SALUD</v>
          </cell>
          <cell r="E1482" t="str">
            <v>001. SEGURO INTEGRAL DE SALUD</v>
          </cell>
          <cell r="F1482" t="str">
            <v>GNF</v>
          </cell>
          <cell r="G1482" t="str">
            <v>GNF-PP</v>
          </cell>
        </row>
        <row r="1483">
          <cell r="C1483">
            <v>1480</v>
          </cell>
          <cell r="D1483" t="str">
            <v>135. SEGURO INTEGRAL DE SALUD</v>
          </cell>
          <cell r="E1483" t="str">
            <v>001. SEGURO INTEGRAL DE SALUD</v>
          </cell>
          <cell r="F1483" t="str">
            <v>GNF</v>
          </cell>
          <cell r="G1483" t="str">
            <v>GNF-PP</v>
          </cell>
        </row>
        <row r="1484">
          <cell r="C1484">
            <v>1481</v>
          </cell>
          <cell r="D1484" t="str">
            <v>135. SEGURO INTEGRAL DE SALUD</v>
          </cell>
          <cell r="E1484" t="str">
            <v>001. SEGURO INTEGRAL DE SALUD</v>
          </cell>
          <cell r="F1484" t="str">
            <v>GNF</v>
          </cell>
          <cell r="G1484" t="str">
            <v>GNF-PP</v>
          </cell>
        </row>
        <row r="1485">
          <cell r="C1485">
            <v>1482</v>
          </cell>
          <cell r="D1485" t="str">
            <v>135. SEGURO INTEGRAL DE SALUD</v>
          </cell>
          <cell r="E1485" t="str">
            <v>001. SEGURO INTEGRAL DE SALUD</v>
          </cell>
          <cell r="F1485" t="str">
            <v>GNF</v>
          </cell>
          <cell r="G1485" t="str">
            <v>GNF-PP</v>
          </cell>
        </row>
        <row r="1486">
          <cell r="C1486">
            <v>1483</v>
          </cell>
          <cell r="D1486" t="str">
            <v>135. SEGURO INTEGRAL DE SALUD</v>
          </cell>
          <cell r="E1486" t="str">
            <v>001. SEGURO INTEGRAL DE SALUD</v>
          </cell>
          <cell r="F1486" t="str">
            <v>GNF</v>
          </cell>
          <cell r="G1486" t="str">
            <v>GNF-PP</v>
          </cell>
        </row>
        <row r="1487">
          <cell r="C1487">
            <v>1484</v>
          </cell>
          <cell r="D1487" t="str">
            <v>135. SEGURO INTEGRAL DE SALUD</v>
          </cell>
          <cell r="E1487" t="str">
            <v>001. SEGURO INTEGRAL DE SALUD</v>
          </cell>
          <cell r="F1487" t="str">
            <v>GNF</v>
          </cell>
          <cell r="G1487" t="str">
            <v>GNF-PP</v>
          </cell>
        </row>
        <row r="1488">
          <cell r="C1488">
            <v>1485</v>
          </cell>
          <cell r="D1488" t="str">
            <v>135. SEGURO INTEGRAL DE SALUD</v>
          </cell>
          <cell r="E1488" t="str">
            <v>001. SEGURO INTEGRAL DE SALUD</v>
          </cell>
          <cell r="F1488" t="str">
            <v>GNF</v>
          </cell>
          <cell r="G1488" t="str">
            <v>GNF-PP</v>
          </cell>
        </row>
        <row r="1489">
          <cell r="C1489">
            <v>1486</v>
          </cell>
          <cell r="D1489" t="str">
            <v>135. SEGURO INTEGRAL DE SALUD</v>
          </cell>
          <cell r="E1489" t="str">
            <v>001. SEGURO INTEGRAL DE SALUD</v>
          </cell>
          <cell r="F1489" t="str">
            <v>GNF</v>
          </cell>
          <cell r="G1489" t="str">
            <v>GNF-PP</v>
          </cell>
        </row>
        <row r="1490">
          <cell r="C1490">
            <v>1487</v>
          </cell>
          <cell r="D1490" t="str">
            <v>135. SEGURO INTEGRAL DE SALUD</v>
          </cell>
          <cell r="E1490" t="str">
            <v>001. SEGURO INTEGRAL DE SALUD</v>
          </cell>
          <cell r="F1490" t="str">
            <v>GNF</v>
          </cell>
          <cell r="G1490" t="str">
            <v>GNF-PP</v>
          </cell>
        </row>
        <row r="1491">
          <cell r="C1491">
            <v>1488</v>
          </cell>
          <cell r="D1491" t="str">
            <v>135. SEGURO INTEGRAL DE SALUD</v>
          </cell>
          <cell r="E1491" t="str">
            <v>001. SEGURO INTEGRAL DE SALUD</v>
          </cell>
          <cell r="F1491" t="str">
            <v>GNF</v>
          </cell>
          <cell r="G1491" t="str">
            <v>GNF-PP</v>
          </cell>
        </row>
        <row r="1492">
          <cell r="C1492">
            <v>1489</v>
          </cell>
          <cell r="D1492" t="str">
            <v>135. SEGURO INTEGRAL DE SALUD</v>
          </cell>
          <cell r="E1492" t="str">
            <v>001. SEGURO INTEGRAL DE SALUD</v>
          </cell>
          <cell r="F1492" t="str">
            <v>GNF</v>
          </cell>
          <cell r="G1492" t="str">
            <v>GNF-PP</v>
          </cell>
        </row>
        <row r="1493">
          <cell r="C1493">
            <v>1490</v>
          </cell>
          <cell r="D1493" t="str">
            <v>135. SEGURO INTEGRAL DE SALUD</v>
          </cell>
          <cell r="E1493" t="str">
            <v>001. SEGURO INTEGRAL DE SALUD</v>
          </cell>
          <cell r="F1493" t="str">
            <v>GNF</v>
          </cell>
          <cell r="G1493" t="str">
            <v>GNF-PP</v>
          </cell>
        </row>
        <row r="1494">
          <cell r="C1494">
            <v>1491</v>
          </cell>
          <cell r="D1494" t="str">
            <v>135. SEGURO INTEGRAL DE SALUD</v>
          </cell>
          <cell r="E1494" t="str">
            <v>001. SEGURO INTEGRAL DE SALUD</v>
          </cell>
          <cell r="F1494" t="str">
            <v>GNF</v>
          </cell>
          <cell r="G1494" t="str">
            <v>GNF-PP</v>
          </cell>
        </row>
        <row r="1495">
          <cell r="C1495">
            <v>1492</v>
          </cell>
          <cell r="D1495" t="str">
            <v>135. SEGURO INTEGRAL DE SALUD</v>
          </cell>
          <cell r="E1495" t="str">
            <v>001. SEGURO INTEGRAL DE SALUD</v>
          </cell>
          <cell r="F1495" t="str">
            <v>GNF</v>
          </cell>
          <cell r="G1495" t="str">
            <v>GNF-PP</v>
          </cell>
        </row>
        <row r="1496">
          <cell r="C1496">
            <v>1493</v>
          </cell>
          <cell r="D1496" t="str">
            <v>135. SEGURO INTEGRAL DE SALUD</v>
          </cell>
          <cell r="E1496" t="str">
            <v>001. SEGURO INTEGRAL DE SALUD</v>
          </cell>
          <cell r="F1496" t="str">
            <v>GNF</v>
          </cell>
          <cell r="G1496" t="str">
            <v>GNF-PP</v>
          </cell>
        </row>
        <row r="1497">
          <cell r="C1497">
            <v>1494</v>
          </cell>
          <cell r="D1497" t="str">
            <v>135. SEGURO INTEGRAL DE SALUD</v>
          </cell>
          <cell r="E1497" t="str">
            <v>001. SEGURO INTEGRAL DE SALUD</v>
          </cell>
          <cell r="F1497" t="str">
            <v>GNF</v>
          </cell>
          <cell r="G1497" t="str">
            <v>GNF-PP</v>
          </cell>
        </row>
        <row r="1498">
          <cell r="C1498">
            <v>1495</v>
          </cell>
          <cell r="D1498" t="str">
            <v>135. SEGURO INTEGRAL DE SALUD</v>
          </cell>
          <cell r="E1498" t="str">
            <v>001. SEGURO INTEGRAL DE SALUD</v>
          </cell>
          <cell r="F1498" t="str">
            <v>GNF</v>
          </cell>
          <cell r="G1498" t="str">
            <v>GNF-PP</v>
          </cell>
        </row>
        <row r="1499">
          <cell r="C1499">
            <v>1496</v>
          </cell>
          <cell r="D1499" t="str">
            <v>135. SEGURO INTEGRAL DE SALUD</v>
          </cell>
          <cell r="E1499" t="str">
            <v>001. SEGURO INTEGRAL DE SALUD</v>
          </cell>
          <cell r="F1499" t="str">
            <v>GNF</v>
          </cell>
          <cell r="G1499" t="str">
            <v>GNF-PP</v>
          </cell>
        </row>
        <row r="1500">
          <cell r="C1500">
            <v>1497</v>
          </cell>
          <cell r="D1500" t="str">
            <v>135. SEGURO INTEGRAL DE SALUD</v>
          </cell>
          <cell r="E1500" t="str">
            <v>001. SEGURO INTEGRAL DE SALUD</v>
          </cell>
          <cell r="F1500" t="str">
            <v>GNF</v>
          </cell>
          <cell r="G1500" t="str">
            <v>GNF-PP</v>
          </cell>
        </row>
        <row r="1501">
          <cell r="C1501">
            <v>1498</v>
          </cell>
          <cell r="D1501" t="str">
            <v>135. SEGURO INTEGRAL DE SALUD</v>
          </cell>
          <cell r="E1501" t="str">
            <v>001. SEGURO INTEGRAL DE SALUD</v>
          </cell>
          <cell r="F1501" t="str">
            <v>GNF</v>
          </cell>
          <cell r="G1501" t="str">
            <v>GNF-PP</v>
          </cell>
        </row>
        <row r="1502">
          <cell r="C1502">
            <v>1499</v>
          </cell>
          <cell r="D1502" t="str">
            <v>135. SEGURO INTEGRAL DE SALUD</v>
          </cell>
          <cell r="E1502" t="str">
            <v>001. SEGURO INTEGRAL DE SALUD</v>
          </cell>
          <cell r="F1502" t="str">
            <v>GNF</v>
          </cell>
          <cell r="G1502" t="str">
            <v>GNF-PP</v>
          </cell>
        </row>
        <row r="1503">
          <cell r="C1503">
            <v>1500</v>
          </cell>
          <cell r="D1503" t="str">
            <v>135. SEGURO INTEGRAL DE SALUD</v>
          </cell>
          <cell r="E1503" t="str">
            <v>001. SEGURO INTEGRAL DE SALUD</v>
          </cell>
          <cell r="F1503" t="str">
            <v>GNF</v>
          </cell>
          <cell r="G1503" t="str">
            <v>GNF-PP</v>
          </cell>
        </row>
        <row r="1504">
          <cell r="C1504">
            <v>1501</v>
          </cell>
          <cell r="D1504" t="str">
            <v>135. SEGURO INTEGRAL DE SALUD</v>
          </cell>
          <cell r="E1504" t="str">
            <v>001. SEGURO INTEGRAL DE SALUD</v>
          </cell>
          <cell r="F1504" t="str">
            <v>GNF</v>
          </cell>
          <cell r="G1504" t="str">
            <v>GNF-PP</v>
          </cell>
        </row>
        <row r="1505">
          <cell r="C1505">
            <v>1502</v>
          </cell>
          <cell r="D1505" t="str">
            <v>135. SEGURO INTEGRAL DE SALUD</v>
          </cell>
          <cell r="E1505" t="str">
            <v>001. SEGURO INTEGRAL DE SALUD</v>
          </cell>
          <cell r="F1505" t="str">
            <v>GNF</v>
          </cell>
          <cell r="G1505" t="str">
            <v>GNF-PP</v>
          </cell>
        </row>
        <row r="1506">
          <cell r="C1506">
            <v>1503</v>
          </cell>
          <cell r="D1506" t="str">
            <v>135. SEGURO INTEGRAL DE SALUD</v>
          </cell>
          <cell r="E1506" t="str">
            <v>001. SEGURO INTEGRAL DE SALUD</v>
          </cell>
          <cell r="F1506" t="str">
            <v>GNF</v>
          </cell>
          <cell r="G1506" t="str">
            <v>GNF-PP</v>
          </cell>
        </row>
        <row r="1507">
          <cell r="C1507">
            <v>1504</v>
          </cell>
          <cell r="D1507" t="str">
            <v>135. SEGURO INTEGRAL DE SALUD</v>
          </cell>
          <cell r="E1507" t="str">
            <v>001. SEGURO INTEGRAL DE SALUD</v>
          </cell>
          <cell r="F1507" t="str">
            <v>GNF</v>
          </cell>
          <cell r="G1507" t="str">
            <v>GNF-PP</v>
          </cell>
        </row>
        <row r="1508">
          <cell r="C1508">
            <v>1505</v>
          </cell>
          <cell r="D1508" t="str">
            <v>135. SEGURO INTEGRAL DE SALUD</v>
          </cell>
          <cell r="E1508" t="str">
            <v>001. SEGURO INTEGRAL DE SALUD</v>
          </cell>
          <cell r="F1508" t="str">
            <v>GNF</v>
          </cell>
          <cell r="G1508" t="str">
            <v>GNF-PP</v>
          </cell>
        </row>
        <row r="1509">
          <cell r="C1509">
            <v>1506</v>
          </cell>
          <cell r="D1509" t="str">
            <v>135. SEGURO INTEGRAL DE SALUD</v>
          </cell>
          <cell r="E1509" t="str">
            <v>001. SEGURO INTEGRAL DE SALUD</v>
          </cell>
          <cell r="F1509" t="str">
            <v>GNF</v>
          </cell>
          <cell r="G1509" t="str">
            <v>GNF-PP</v>
          </cell>
        </row>
        <row r="1510">
          <cell r="C1510">
            <v>1507</v>
          </cell>
          <cell r="D1510" t="str">
            <v>135. SEGURO INTEGRAL DE SALUD</v>
          </cell>
          <cell r="E1510" t="str">
            <v>001. SEGURO INTEGRAL DE SALUD</v>
          </cell>
          <cell r="F1510" t="str">
            <v>GNF</v>
          </cell>
          <cell r="G1510" t="str">
            <v>GNF-PP</v>
          </cell>
        </row>
        <row r="1511">
          <cell r="C1511">
            <v>1508</v>
          </cell>
          <cell r="D1511" t="str">
            <v>135. SEGURO INTEGRAL DE SALUD</v>
          </cell>
          <cell r="E1511" t="str">
            <v>001. SEGURO INTEGRAL DE SALUD</v>
          </cell>
          <cell r="F1511" t="str">
            <v>GNF</v>
          </cell>
          <cell r="G1511" t="str">
            <v>GNF-PP</v>
          </cell>
        </row>
        <row r="1512">
          <cell r="C1512">
            <v>1509</v>
          </cell>
          <cell r="D1512" t="str">
            <v>135. SEGURO INTEGRAL DE SALUD</v>
          </cell>
          <cell r="E1512" t="str">
            <v>001. SEGURO INTEGRAL DE SALUD</v>
          </cell>
          <cell r="F1512" t="str">
            <v>GNF</v>
          </cell>
          <cell r="G1512" t="str">
            <v>GNF-PP</v>
          </cell>
        </row>
        <row r="1513">
          <cell r="C1513">
            <v>1510</v>
          </cell>
          <cell r="D1513" t="str">
            <v>135. SEGURO INTEGRAL DE SALUD</v>
          </cell>
          <cell r="E1513" t="str">
            <v>001. SEGURO INTEGRAL DE SALUD</v>
          </cell>
          <cell r="F1513" t="str">
            <v>GNF</v>
          </cell>
          <cell r="G1513" t="str">
            <v>GNF-PP</v>
          </cell>
        </row>
        <row r="1514">
          <cell r="C1514">
            <v>1511</v>
          </cell>
          <cell r="D1514" t="str">
            <v>135. SEGURO INTEGRAL DE SALUD</v>
          </cell>
          <cell r="E1514" t="str">
            <v>001. SEGURO INTEGRAL DE SALUD</v>
          </cell>
          <cell r="F1514" t="str">
            <v>GNF</v>
          </cell>
          <cell r="G1514" t="str">
            <v>GNF-PP</v>
          </cell>
        </row>
        <row r="1515">
          <cell r="C1515">
            <v>1512</v>
          </cell>
          <cell r="D1515" t="str">
            <v>135. SEGURO INTEGRAL DE SALUD</v>
          </cell>
          <cell r="E1515" t="str">
            <v>001. SEGURO INTEGRAL DE SALUD</v>
          </cell>
          <cell r="F1515" t="str">
            <v>GNF</v>
          </cell>
          <cell r="G1515" t="str">
            <v>GNF-PP</v>
          </cell>
        </row>
        <row r="1516">
          <cell r="C1516">
            <v>1513</v>
          </cell>
          <cell r="D1516" t="str">
            <v>135. SEGURO INTEGRAL DE SALUD</v>
          </cell>
          <cell r="E1516" t="str">
            <v>001. SEGURO INTEGRAL DE SALUD</v>
          </cell>
          <cell r="F1516" t="str">
            <v>GNF</v>
          </cell>
          <cell r="G1516" t="str">
            <v>GNF-PP</v>
          </cell>
        </row>
        <row r="1517">
          <cell r="C1517">
            <v>1514</v>
          </cell>
          <cell r="D1517" t="str">
            <v>135. SEGURO INTEGRAL DE SALUD</v>
          </cell>
          <cell r="E1517" t="str">
            <v>001. SEGURO INTEGRAL DE SALUD</v>
          </cell>
          <cell r="F1517" t="str">
            <v>GNF</v>
          </cell>
          <cell r="G1517" t="str">
            <v>GNF-PP</v>
          </cell>
        </row>
        <row r="1518">
          <cell r="C1518">
            <v>1515</v>
          </cell>
          <cell r="D1518" t="str">
            <v>135. SEGURO INTEGRAL DE SALUD</v>
          </cell>
          <cell r="E1518" t="str">
            <v>001. SEGURO INTEGRAL DE SALUD</v>
          </cell>
          <cell r="F1518" t="str">
            <v>GNF</v>
          </cell>
          <cell r="G1518" t="str">
            <v>GNF-PP</v>
          </cell>
        </row>
        <row r="1519">
          <cell r="C1519">
            <v>1516</v>
          </cell>
          <cell r="D1519" t="str">
            <v>135. SEGURO INTEGRAL DE SALUD</v>
          </cell>
          <cell r="E1519" t="str">
            <v>001. SEGURO INTEGRAL DE SALUD</v>
          </cell>
          <cell r="F1519" t="str">
            <v>GNF</v>
          </cell>
          <cell r="G1519" t="str">
            <v>GNF-PP</v>
          </cell>
        </row>
        <row r="1520">
          <cell r="C1520">
            <v>1517</v>
          </cell>
          <cell r="D1520" t="str">
            <v>135. SEGURO INTEGRAL DE SALUD</v>
          </cell>
          <cell r="E1520" t="str">
            <v>001. SEGURO INTEGRAL DE SALUD</v>
          </cell>
          <cell r="F1520" t="str">
            <v>GNF</v>
          </cell>
          <cell r="G1520" t="str">
            <v>GNF-PP</v>
          </cell>
        </row>
        <row r="1521">
          <cell r="C1521">
            <v>1518</v>
          </cell>
          <cell r="D1521" t="str">
            <v>135. SEGURO INTEGRAL DE SALUD</v>
          </cell>
          <cell r="E1521" t="str">
            <v>001. SEGURO INTEGRAL DE SALUD</v>
          </cell>
          <cell r="F1521" t="str">
            <v>GNF</v>
          </cell>
          <cell r="G1521" t="str">
            <v>GNF-PP</v>
          </cell>
        </row>
        <row r="1522">
          <cell r="C1522">
            <v>1519</v>
          </cell>
          <cell r="D1522" t="str">
            <v>135. SEGURO INTEGRAL DE SALUD</v>
          </cell>
          <cell r="E1522" t="str">
            <v>001. SEGURO INTEGRAL DE SALUD</v>
          </cell>
          <cell r="F1522" t="str">
            <v>GNF</v>
          </cell>
          <cell r="G1522" t="str">
            <v>GNF-PP</v>
          </cell>
        </row>
        <row r="1523">
          <cell r="C1523">
            <v>1520</v>
          </cell>
          <cell r="D1523" t="str">
            <v>135. SEGURO INTEGRAL DE SALUD</v>
          </cell>
          <cell r="E1523" t="str">
            <v>001. SEGURO INTEGRAL DE SALUD</v>
          </cell>
          <cell r="F1523" t="str">
            <v>GNF</v>
          </cell>
          <cell r="G1523" t="str">
            <v>GNF-PP</v>
          </cell>
        </row>
        <row r="1524">
          <cell r="C1524">
            <v>1521</v>
          </cell>
          <cell r="D1524" t="str">
            <v>135. SEGURO INTEGRAL DE SALUD</v>
          </cell>
          <cell r="E1524" t="str">
            <v>001. SEGURO INTEGRAL DE SALUD</v>
          </cell>
          <cell r="F1524" t="str">
            <v>GNF</v>
          </cell>
          <cell r="G1524" t="str">
            <v>GNF-PP</v>
          </cell>
        </row>
        <row r="1525">
          <cell r="C1525">
            <v>1522</v>
          </cell>
          <cell r="D1525" t="str">
            <v>135. SEGURO INTEGRAL DE SALUD</v>
          </cell>
          <cell r="E1525" t="str">
            <v>001. SEGURO INTEGRAL DE SALUD</v>
          </cell>
          <cell r="F1525" t="str">
            <v>GNF</v>
          </cell>
          <cell r="G1525" t="str">
            <v>GNF-PP</v>
          </cell>
        </row>
        <row r="1526">
          <cell r="C1526">
            <v>1523</v>
          </cell>
          <cell r="D1526" t="str">
            <v>135. SEGURO INTEGRAL DE SALUD</v>
          </cell>
          <cell r="E1526" t="str">
            <v>001. SEGURO INTEGRAL DE SALUD</v>
          </cell>
          <cell r="F1526" t="str">
            <v>GNF</v>
          </cell>
          <cell r="G1526" t="str">
            <v>GNF-PP</v>
          </cell>
        </row>
        <row r="1527">
          <cell r="C1527">
            <v>1524</v>
          </cell>
          <cell r="D1527" t="str">
            <v>135. SEGURO INTEGRAL DE SALUD</v>
          </cell>
          <cell r="E1527" t="str">
            <v>001. SEGURO INTEGRAL DE SALUD</v>
          </cell>
          <cell r="F1527" t="str">
            <v>GNF</v>
          </cell>
          <cell r="G1527" t="str">
            <v>GNF-PP</v>
          </cell>
        </row>
        <row r="1528">
          <cell r="C1528">
            <v>1525</v>
          </cell>
          <cell r="D1528" t="str">
            <v>135. SEGURO INTEGRAL DE SALUD</v>
          </cell>
          <cell r="E1528" t="str">
            <v>001. SEGURO INTEGRAL DE SALUD</v>
          </cell>
          <cell r="F1528" t="str">
            <v>GNF</v>
          </cell>
          <cell r="G1528" t="str">
            <v>GNF-PP</v>
          </cell>
        </row>
        <row r="1529">
          <cell r="C1529">
            <v>1526</v>
          </cell>
          <cell r="D1529" t="str">
            <v>135. SEGURO INTEGRAL DE SALUD</v>
          </cell>
          <cell r="E1529" t="str">
            <v>001. SEGURO INTEGRAL DE SALUD</v>
          </cell>
          <cell r="F1529" t="str">
            <v>GNF</v>
          </cell>
          <cell r="G1529" t="str">
            <v>GNF-PP</v>
          </cell>
        </row>
        <row r="1530">
          <cell r="C1530">
            <v>1527</v>
          </cell>
          <cell r="D1530" t="str">
            <v>135. SEGURO INTEGRAL DE SALUD</v>
          </cell>
          <cell r="E1530" t="str">
            <v>001. SEGURO INTEGRAL DE SALUD</v>
          </cell>
          <cell r="F1530" t="str">
            <v>GNF</v>
          </cell>
          <cell r="G1530" t="str">
            <v>GNF-PP</v>
          </cell>
        </row>
        <row r="1531">
          <cell r="C1531">
            <v>1528</v>
          </cell>
          <cell r="D1531" t="str">
            <v>135. SEGURO INTEGRAL DE SALUD</v>
          </cell>
          <cell r="E1531" t="str">
            <v>001. SEGURO INTEGRAL DE SALUD</v>
          </cell>
          <cell r="F1531" t="str">
            <v>GNF</v>
          </cell>
          <cell r="G1531" t="str">
            <v>GNF-PP</v>
          </cell>
        </row>
        <row r="1532">
          <cell r="C1532">
            <v>1529</v>
          </cell>
          <cell r="D1532" t="str">
            <v>135. SEGURO INTEGRAL DE SALUD</v>
          </cell>
          <cell r="E1532" t="str">
            <v>001. SEGURO INTEGRAL DE SALUD</v>
          </cell>
          <cell r="F1532" t="str">
            <v>GNF</v>
          </cell>
          <cell r="G1532" t="str">
            <v>GNF-PP</v>
          </cell>
        </row>
        <row r="1533">
          <cell r="C1533">
            <v>1530</v>
          </cell>
          <cell r="D1533" t="str">
            <v>135. SEGURO INTEGRAL DE SALUD</v>
          </cell>
          <cell r="E1533" t="str">
            <v>001. SEGURO INTEGRAL DE SALUD</v>
          </cell>
          <cell r="F1533" t="str">
            <v>GNF</v>
          </cell>
          <cell r="G1533" t="str">
            <v>GNF-PP</v>
          </cell>
        </row>
        <row r="1534">
          <cell r="C1534">
            <v>1531</v>
          </cell>
          <cell r="D1534" t="str">
            <v>135. SEGURO INTEGRAL DE SALUD</v>
          </cell>
          <cell r="E1534" t="str">
            <v>001. SEGURO INTEGRAL DE SALUD</v>
          </cell>
          <cell r="F1534" t="str">
            <v>GNF</v>
          </cell>
          <cell r="G1534" t="str">
            <v>GNF-PP</v>
          </cell>
        </row>
        <row r="1535">
          <cell r="C1535">
            <v>1532</v>
          </cell>
          <cell r="D1535" t="str">
            <v>135. SEGURO INTEGRAL DE SALUD</v>
          </cell>
          <cell r="E1535" t="str">
            <v>001. SEGURO INTEGRAL DE SALUD</v>
          </cell>
          <cell r="F1535" t="str">
            <v>GNF</v>
          </cell>
          <cell r="G1535" t="str">
            <v>GNF-PP</v>
          </cell>
        </row>
        <row r="1536">
          <cell r="C1536">
            <v>1533</v>
          </cell>
          <cell r="D1536" t="str">
            <v>135. SEGURO INTEGRAL DE SALUD</v>
          </cell>
          <cell r="E1536" t="str">
            <v>001. SEGURO INTEGRAL DE SALUD</v>
          </cell>
          <cell r="F1536" t="str">
            <v>GNF</v>
          </cell>
          <cell r="G1536" t="str">
            <v>GNF-PP</v>
          </cell>
        </row>
        <row r="1537">
          <cell r="C1537">
            <v>1534</v>
          </cell>
          <cell r="D1537" t="str">
            <v>135. SEGURO INTEGRAL DE SALUD</v>
          </cell>
          <cell r="E1537" t="str">
            <v>001. SEGURO INTEGRAL DE SALUD</v>
          </cell>
          <cell r="F1537" t="str">
            <v>GNF</v>
          </cell>
          <cell r="G1537" t="str">
            <v>GNF-PP</v>
          </cell>
        </row>
        <row r="1538">
          <cell r="C1538">
            <v>1535</v>
          </cell>
          <cell r="D1538" t="str">
            <v>135. SEGURO INTEGRAL DE SALUD</v>
          </cell>
          <cell r="E1538" t="str">
            <v>001. SEGURO INTEGRAL DE SALUD</v>
          </cell>
          <cell r="F1538" t="str">
            <v>GNF</v>
          </cell>
          <cell r="G1538" t="str">
            <v>GNF-PP</v>
          </cell>
        </row>
        <row r="1539">
          <cell r="C1539">
            <v>1536</v>
          </cell>
          <cell r="D1539" t="str">
            <v>135. SEGURO INTEGRAL DE SALUD</v>
          </cell>
          <cell r="E1539" t="str">
            <v>001. SEGURO INTEGRAL DE SALUD</v>
          </cell>
          <cell r="F1539" t="str">
            <v>GNF</v>
          </cell>
          <cell r="G1539" t="str">
            <v>GNF-PP</v>
          </cell>
        </row>
        <row r="1540">
          <cell r="C1540">
            <v>1537</v>
          </cell>
          <cell r="D1540" t="str">
            <v>135. SEGURO INTEGRAL DE SALUD</v>
          </cell>
          <cell r="E1540" t="str">
            <v>001. SEGURO INTEGRAL DE SALUD</v>
          </cell>
          <cell r="F1540" t="str">
            <v>GNF</v>
          </cell>
          <cell r="G1540" t="str">
            <v>GNF-PP</v>
          </cell>
        </row>
        <row r="1541">
          <cell r="C1541">
            <v>1538</v>
          </cell>
          <cell r="D1541" t="str">
            <v>135. SEGURO INTEGRAL DE SALUD</v>
          </cell>
          <cell r="E1541" t="str">
            <v>001. SEGURO INTEGRAL DE SALUD</v>
          </cell>
          <cell r="F1541" t="str">
            <v>GNF</v>
          </cell>
          <cell r="G1541" t="str">
            <v>GNF-PP</v>
          </cell>
        </row>
        <row r="1542">
          <cell r="C1542">
            <v>1539</v>
          </cell>
          <cell r="D1542" t="str">
            <v>135. SEGURO INTEGRAL DE SALUD</v>
          </cell>
          <cell r="E1542" t="str">
            <v>001. SEGURO INTEGRAL DE SALUD</v>
          </cell>
          <cell r="F1542" t="str">
            <v>GNF</v>
          </cell>
          <cell r="G1542" t="str">
            <v>GNF-PP</v>
          </cell>
        </row>
        <row r="1543">
          <cell r="C1543">
            <v>1540</v>
          </cell>
          <cell r="D1543" t="str">
            <v>135. SEGURO INTEGRAL DE SALUD</v>
          </cell>
          <cell r="E1543" t="str">
            <v>001. SEGURO INTEGRAL DE SALUD</v>
          </cell>
          <cell r="F1543" t="str">
            <v>GNF</v>
          </cell>
          <cell r="G1543" t="str">
            <v>GNF-PP</v>
          </cell>
        </row>
        <row r="1544">
          <cell r="C1544">
            <v>1541</v>
          </cell>
          <cell r="D1544" t="str">
            <v>135. SEGURO INTEGRAL DE SALUD</v>
          </cell>
          <cell r="E1544" t="str">
            <v>001. SEGURO INTEGRAL DE SALUD</v>
          </cell>
          <cell r="F1544" t="str">
            <v>GNF</v>
          </cell>
          <cell r="G1544" t="str">
            <v>GNF-PP</v>
          </cell>
        </row>
        <row r="1545">
          <cell r="C1545">
            <v>1542</v>
          </cell>
          <cell r="D1545" t="str">
            <v>135. SEGURO INTEGRAL DE SALUD</v>
          </cell>
          <cell r="E1545" t="str">
            <v>001. SEGURO INTEGRAL DE SALUD</v>
          </cell>
          <cell r="F1545" t="str">
            <v>GNF</v>
          </cell>
          <cell r="G1545" t="str">
            <v>GNF-PP</v>
          </cell>
        </row>
        <row r="1546">
          <cell r="C1546">
            <v>1543</v>
          </cell>
          <cell r="D1546" t="str">
            <v>135. SEGURO INTEGRAL DE SALUD</v>
          </cell>
          <cell r="E1546" t="str">
            <v>001. SEGURO INTEGRAL DE SALUD</v>
          </cell>
          <cell r="F1546" t="str">
            <v>GNF</v>
          </cell>
          <cell r="G1546" t="str">
            <v>GNF-PP</v>
          </cell>
        </row>
        <row r="1547">
          <cell r="C1547">
            <v>1544</v>
          </cell>
          <cell r="D1547" t="str">
            <v>135. SEGURO INTEGRAL DE SALUD</v>
          </cell>
          <cell r="E1547" t="str">
            <v>001. SEGURO INTEGRAL DE SALUD</v>
          </cell>
          <cell r="F1547" t="str">
            <v>GNF</v>
          </cell>
          <cell r="G1547" t="str">
            <v>GNF-PP</v>
          </cell>
        </row>
        <row r="1548">
          <cell r="C1548">
            <v>1545</v>
          </cell>
          <cell r="D1548" t="str">
            <v>135. SEGURO INTEGRAL DE SALUD</v>
          </cell>
          <cell r="E1548" t="str">
            <v>001. SEGURO INTEGRAL DE SALUD</v>
          </cell>
          <cell r="F1548" t="str">
            <v>GNF</v>
          </cell>
          <cell r="G1548" t="str">
            <v>GNF-PP</v>
          </cell>
        </row>
        <row r="1549">
          <cell r="C1549">
            <v>1546</v>
          </cell>
          <cell r="D1549" t="str">
            <v>135. SEGURO INTEGRAL DE SALUD</v>
          </cell>
          <cell r="E1549" t="str">
            <v>001. SEGURO INTEGRAL DE SALUD</v>
          </cell>
          <cell r="F1549" t="str">
            <v>GNF</v>
          </cell>
          <cell r="G1549" t="str">
            <v>GNF-PP</v>
          </cell>
        </row>
        <row r="1550">
          <cell r="C1550">
            <v>1547</v>
          </cell>
          <cell r="D1550" t="str">
            <v>135. SEGURO INTEGRAL DE SALUD</v>
          </cell>
          <cell r="E1550" t="str">
            <v>001. SEGURO INTEGRAL DE SALUD</v>
          </cell>
          <cell r="F1550" t="str">
            <v>GNF</v>
          </cell>
          <cell r="G1550" t="str">
            <v>GNF-PP</v>
          </cell>
        </row>
        <row r="1551">
          <cell r="C1551">
            <v>1548</v>
          </cell>
          <cell r="D1551" t="str">
            <v>135. SEGURO INTEGRAL DE SALUD</v>
          </cell>
          <cell r="E1551" t="str">
            <v>001. SEGURO INTEGRAL DE SALUD</v>
          </cell>
          <cell r="F1551" t="str">
            <v>GNF</v>
          </cell>
          <cell r="G1551" t="str">
            <v>GNF-PP</v>
          </cell>
        </row>
        <row r="1552">
          <cell r="C1552">
            <v>1549</v>
          </cell>
          <cell r="D1552" t="str">
            <v>135. SEGURO INTEGRAL DE SALUD</v>
          </cell>
          <cell r="E1552" t="str">
            <v>001. SEGURO INTEGRAL DE SALUD</v>
          </cell>
          <cell r="F1552" t="str">
            <v>GNF</v>
          </cell>
          <cell r="G1552" t="str">
            <v>GNF-PP</v>
          </cell>
        </row>
        <row r="1553">
          <cell r="C1553">
            <v>1550</v>
          </cell>
          <cell r="D1553" t="str">
            <v>135. SEGURO INTEGRAL DE SALUD</v>
          </cell>
          <cell r="E1553" t="str">
            <v>001. SEGURO INTEGRAL DE SALUD</v>
          </cell>
          <cell r="F1553" t="str">
            <v>GNF</v>
          </cell>
          <cell r="G1553" t="str">
            <v>GNF-PP</v>
          </cell>
        </row>
        <row r="1554">
          <cell r="C1554">
            <v>1551</v>
          </cell>
          <cell r="D1554" t="str">
            <v>135. SEGURO INTEGRAL DE SALUD</v>
          </cell>
          <cell r="E1554" t="str">
            <v>001. SEGURO INTEGRAL DE SALUD</v>
          </cell>
          <cell r="F1554" t="str">
            <v>GNF</v>
          </cell>
          <cell r="G1554" t="str">
            <v>GNF-PP</v>
          </cell>
        </row>
        <row r="1555">
          <cell r="C1555">
            <v>1552</v>
          </cell>
          <cell r="D1555" t="str">
            <v>135. SEGURO INTEGRAL DE SALUD</v>
          </cell>
          <cell r="E1555" t="str">
            <v>001. SEGURO INTEGRAL DE SALUD</v>
          </cell>
          <cell r="F1555" t="str">
            <v>GNF</v>
          </cell>
          <cell r="G1555" t="str">
            <v>GNF-PP</v>
          </cell>
        </row>
        <row r="1556">
          <cell r="C1556">
            <v>1553</v>
          </cell>
          <cell r="D1556" t="str">
            <v>135. SEGURO INTEGRAL DE SALUD</v>
          </cell>
          <cell r="E1556" t="str">
            <v>001. SEGURO INTEGRAL DE SALUD</v>
          </cell>
          <cell r="F1556" t="str">
            <v>GNF</v>
          </cell>
          <cell r="G1556" t="str">
            <v>GNF-PP</v>
          </cell>
        </row>
        <row r="1557">
          <cell r="C1557">
            <v>1554</v>
          </cell>
          <cell r="D1557" t="str">
            <v>135. SEGURO INTEGRAL DE SALUD</v>
          </cell>
          <cell r="E1557" t="str">
            <v>001. SEGURO INTEGRAL DE SALUD</v>
          </cell>
          <cell r="F1557" t="str">
            <v>GNF</v>
          </cell>
          <cell r="G1557" t="str">
            <v>GNF-PP</v>
          </cell>
        </row>
        <row r="1558">
          <cell r="C1558">
            <v>1555</v>
          </cell>
          <cell r="D1558" t="str">
            <v>135. SEGURO INTEGRAL DE SALUD</v>
          </cell>
          <cell r="E1558" t="str">
            <v>001. SEGURO INTEGRAL DE SALUD</v>
          </cell>
          <cell r="F1558" t="str">
            <v>GNF</v>
          </cell>
          <cell r="G1558" t="str">
            <v>GNF-PP</v>
          </cell>
        </row>
        <row r="1559">
          <cell r="C1559">
            <v>1556</v>
          </cell>
          <cell r="D1559" t="str">
            <v>135. SEGURO INTEGRAL DE SALUD</v>
          </cell>
          <cell r="E1559" t="str">
            <v>001. SEGURO INTEGRAL DE SALUD</v>
          </cell>
          <cell r="F1559" t="str">
            <v>GNF</v>
          </cell>
          <cell r="G1559" t="str">
            <v>GNF-PP</v>
          </cell>
        </row>
        <row r="1560">
          <cell r="C1560">
            <v>1557</v>
          </cell>
          <cell r="D1560" t="str">
            <v>135. SEGURO INTEGRAL DE SALUD</v>
          </cell>
          <cell r="E1560" t="str">
            <v>001. SEGURO INTEGRAL DE SALUD</v>
          </cell>
          <cell r="F1560" t="str">
            <v>GNF</v>
          </cell>
          <cell r="G1560" t="str">
            <v>GNF-PP</v>
          </cell>
        </row>
        <row r="1561">
          <cell r="C1561">
            <v>1558</v>
          </cell>
          <cell r="D1561" t="str">
            <v>135. SEGURO INTEGRAL DE SALUD</v>
          </cell>
          <cell r="E1561" t="str">
            <v>001. SEGURO INTEGRAL DE SALUD</v>
          </cell>
          <cell r="F1561" t="str">
            <v>GNF</v>
          </cell>
          <cell r="G1561" t="str">
            <v>GNF-PP</v>
          </cell>
        </row>
        <row r="1562">
          <cell r="C1562">
            <v>1559</v>
          </cell>
          <cell r="D1562" t="str">
            <v>135. SEGURO INTEGRAL DE SALUD</v>
          </cell>
          <cell r="E1562" t="str">
            <v>001. SEGURO INTEGRAL DE SALUD</v>
          </cell>
          <cell r="F1562" t="str">
            <v>GNF</v>
          </cell>
          <cell r="G1562" t="str">
            <v>GNF-PP</v>
          </cell>
        </row>
        <row r="1563">
          <cell r="C1563">
            <v>1560</v>
          </cell>
          <cell r="D1563" t="str">
            <v>135. SEGURO INTEGRAL DE SALUD</v>
          </cell>
          <cell r="E1563" t="str">
            <v>001. SEGURO INTEGRAL DE SALUD</v>
          </cell>
          <cell r="F1563" t="str">
            <v>GNF</v>
          </cell>
          <cell r="G1563" t="str">
            <v>GNF-PP</v>
          </cell>
        </row>
        <row r="1564">
          <cell r="C1564">
            <v>1561</v>
          </cell>
          <cell r="D1564" t="str">
            <v>135. SEGURO INTEGRAL DE SALUD</v>
          </cell>
          <cell r="E1564" t="str">
            <v>001. SEGURO INTEGRAL DE SALUD</v>
          </cell>
          <cell r="F1564" t="str">
            <v>GNF</v>
          </cell>
          <cell r="G1564" t="str">
            <v>GNF-PP</v>
          </cell>
        </row>
        <row r="1565">
          <cell r="C1565">
            <v>1562</v>
          </cell>
          <cell r="D1565" t="str">
            <v>135. SEGURO INTEGRAL DE SALUD</v>
          </cell>
          <cell r="E1565" t="str">
            <v>001. SEGURO INTEGRAL DE SALUD</v>
          </cell>
          <cell r="F1565" t="str">
            <v>GNF</v>
          </cell>
          <cell r="G1565" t="str">
            <v>GNF-PP</v>
          </cell>
        </row>
        <row r="1566">
          <cell r="C1566">
            <v>1563</v>
          </cell>
          <cell r="D1566" t="str">
            <v>135. SEGURO INTEGRAL DE SALUD</v>
          </cell>
          <cell r="E1566" t="str">
            <v>001. SEGURO INTEGRAL DE SALUD</v>
          </cell>
          <cell r="F1566" t="str">
            <v>GNF</v>
          </cell>
          <cell r="G1566" t="str">
            <v>GNF-PP</v>
          </cell>
        </row>
        <row r="1567">
          <cell r="C1567">
            <v>1564</v>
          </cell>
          <cell r="D1567" t="str">
            <v>135. SEGURO INTEGRAL DE SALUD</v>
          </cell>
          <cell r="E1567" t="str">
            <v>001. SEGURO INTEGRAL DE SALUD</v>
          </cell>
          <cell r="F1567" t="str">
            <v>GNF</v>
          </cell>
          <cell r="G1567" t="str">
            <v>GNF-PP</v>
          </cell>
        </row>
        <row r="1568">
          <cell r="C1568">
            <v>1565</v>
          </cell>
          <cell r="D1568" t="str">
            <v>135. SEGURO INTEGRAL DE SALUD</v>
          </cell>
          <cell r="E1568" t="str">
            <v>001. SEGURO INTEGRAL DE SALUD</v>
          </cell>
          <cell r="F1568" t="str">
            <v>GNF</v>
          </cell>
          <cell r="G1568" t="str">
            <v>GNF-PP</v>
          </cell>
        </row>
        <row r="1569">
          <cell r="C1569">
            <v>1566</v>
          </cell>
          <cell r="D1569" t="str">
            <v>135. SEGURO INTEGRAL DE SALUD</v>
          </cell>
          <cell r="E1569" t="str">
            <v>001. SEGURO INTEGRAL DE SALUD</v>
          </cell>
          <cell r="F1569" t="str">
            <v>GNF</v>
          </cell>
          <cell r="G1569" t="str">
            <v>GNF-PP</v>
          </cell>
        </row>
        <row r="1570">
          <cell r="C1570">
            <v>1567</v>
          </cell>
          <cell r="D1570" t="str">
            <v>135. SEGURO INTEGRAL DE SALUD</v>
          </cell>
          <cell r="E1570" t="str">
            <v>001. SEGURO INTEGRAL DE SALUD</v>
          </cell>
          <cell r="F1570" t="str">
            <v>GNF</v>
          </cell>
          <cell r="G1570" t="str">
            <v>GNF-PP</v>
          </cell>
        </row>
        <row r="1571">
          <cell r="C1571">
            <v>1568</v>
          </cell>
          <cell r="D1571" t="str">
            <v>135. SEGURO INTEGRAL DE SALUD</v>
          </cell>
          <cell r="E1571" t="str">
            <v>001. SEGURO INTEGRAL DE SALUD</v>
          </cell>
          <cell r="F1571" t="str">
            <v>GNF</v>
          </cell>
          <cell r="G1571" t="str">
            <v>GNF-PP</v>
          </cell>
        </row>
        <row r="1572">
          <cell r="C1572">
            <v>1569</v>
          </cell>
          <cell r="D1572" t="str">
            <v>135. SEGURO INTEGRAL DE SALUD</v>
          </cell>
          <cell r="E1572" t="str">
            <v>001. SEGURO INTEGRAL DE SALUD</v>
          </cell>
          <cell r="F1572" t="str">
            <v>GNF</v>
          </cell>
          <cell r="G1572" t="str">
            <v>GNF-PP</v>
          </cell>
        </row>
        <row r="1573">
          <cell r="C1573">
            <v>1570</v>
          </cell>
          <cell r="D1573" t="str">
            <v>135. SEGURO INTEGRAL DE SALUD</v>
          </cell>
          <cell r="E1573" t="str">
            <v>001. SEGURO INTEGRAL DE SALUD</v>
          </cell>
          <cell r="F1573" t="str">
            <v>GNF</v>
          </cell>
          <cell r="G1573" t="str">
            <v>GNF-PP</v>
          </cell>
        </row>
        <row r="1574">
          <cell r="C1574">
            <v>1571</v>
          </cell>
          <cell r="D1574" t="str">
            <v>135. SEGURO INTEGRAL DE SALUD</v>
          </cell>
          <cell r="E1574" t="str">
            <v>001. SEGURO INTEGRAL DE SALUD</v>
          </cell>
          <cell r="F1574" t="str">
            <v>GNF</v>
          </cell>
          <cell r="G1574" t="str">
            <v>GNF-PP</v>
          </cell>
        </row>
        <row r="1575">
          <cell r="C1575">
            <v>1572</v>
          </cell>
          <cell r="D1575" t="str">
            <v>135. SEGURO INTEGRAL DE SALUD</v>
          </cell>
          <cell r="E1575" t="str">
            <v>001. SEGURO INTEGRAL DE SALUD</v>
          </cell>
          <cell r="F1575" t="str">
            <v>GNF</v>
          </cell>
          <cell r="G1575" t="str">
            <v>GNF-PP</v>
          </cell>
        </row>
        <row r="1576">
          <cell r="C1576">
            <v>1573</v>
          </cell>
          <cell r="D1576" t="str">
            <v>135. SEGURO INTEGRAL DE SALUD</v>
          </cell>
          <cell r="E1576" t="str">
            <v>001. SEGURO INTEGRAL DE SALUD</v>
          </cell>
          <cell r="F1576" t="str">
            <v>GNF</v>
          </cell>
          <cell r="G1576" t="str">
            <v>GNF-PP</v>
          </cell>
        </row>
        <row r="1577">
          <cell r="C1577">
            <v>1574</v>
          </cell>
          <cell r="D1577" t="str">
            <v>135. SEGURO INTEGRAL DE SALUD</v>
          </cell>
          <cell r="E1577" t="str">
            <v>001. SEGURO INTEGRAL DE SALUD</v>
          </cell>
          <cell r="F1577" t="str">
            <v>GNF</v>
          </cell>
          <cell r="G1577" t="str">
            <v>GNF-PP</v>
          </cell>
        </row>
        <row r="1578">
          <cell r="C1578">
            <v>1575</v>
          </cell>
          <cell r="D1578" t="str">
            <v>135. SEGURO INTEGRAL DE SALUD</v>
          </cell>
          <cell r="E1578" t="str">
            <v>001. SEGURO INTEGRAL DE SALUD</v>
          </cell>
          <cell r="F1578" t="str">
            <v>GNF</v>
          </cell>
          <cell r="G1578" t="str">
            <v>GNF-PP</v>
          </cell>
        </row>
        <row r="1579">
          <cell r="C1579">
            <v>1576</v>
          </cell>
          <cell r="D1579" t="str">
            <v>135. SEGURO INTEGRAL DE SALUD</v>
          </cell>
          <cell r="E1579" t="str">
            <v>001. SEGURO INTEGRAL DE SALUD</v>
          </cell>
          <cell r="F1579" t="str">
            <v>GNF</v>
          </cell>
          <cell r="G1579" t="str">
            <v>GNF-PP</v>
          </cell>
        </row>
        <row r="1580">
          <cell r="C1580">
            <v>1577</v>
          </cell>
          <cell r="D1580" t="str">
            <v>135. SEGURO INTEGRAL DE SALUD</v>
          </cell>
          <cell r="E1580" t="str">
            <v>001. SEGURO INTEGRAL DE SALUD</v>
          </cell>
          <cell r="F1580" t="str">
            <v>GNF</v>
          </cell>
          <cell r="G1580" t="str">
            <v>GNF-PP</v>
          </cell>
        </row>
        <row r="1581">
          <cell r="C1581">
            <v>1578</v>
          </cell>
          <cell r="D1581" t="str">
            <v>135. SEGURO INTEGRAL DE SALUD</v>
          </cell>
          <cell r="E1581" t="str">
            <v>001. SEGURO INTEGRAL DE SALUD</v>
          </cell>
          <cell r="F1581" t="str">
            <v>GNF</v>
          </cell>
          <cell r="G1581" t="str">
            <v>GNF-PP</v>
          </cell>
        </row>
        <row r="1582">
          <cell r="C1582">
            <v>1579</v>
          </cell>
          <cell r="D1582" t="str">
            <v>135. SEGURO INTEGRAL DE SALUD</v>
          </cell>
          <cell r="E1582" t="str">
            <v>001. SEGURO INTEGRAL DE SALUD</v>
          </cell>
          <cell r="F1582" t="str">
            <v>GNF</v>
          </cell>
          <cell r="G1582" t="str">
            <v>GNF-PP</v>
          </cell>
        </row>
        <row r="1583">
          <cell r="C1583">
            <v>1580</v>
          </cell>
          <cell r="D1583" t="str">
            <v>135. SEGURO INTEGRAL DE SALUD</v>
          </cell>
          <cell r="E1583" t="str">
            <v>001. SEGURO INTEGRAL DE SALUD</v>
          </cell>
          <cell r="F1583" t="str">
            <v>GNF</v>
          </cell>
          <cell r="G1583" t="str">
            <v>GNF-PP</v>
          </cell>
        </row>
        <row r="1584">
          <cell r="C1584">
            <v>1581</v>
          </cell>
          <cell r="D1584" t="str">
            <v>135. SEGURO INTEGRAL DE SALUD</v>
          </cell>
          <cell r="E1584" t="str">
            <v>001. SEGURO INTEGRAL DE SALUD</v>
          </cell>
          <cell r="F1584" t="str">
            <v>GNF</v>
          </cell>
          <cell r="G1584" t="str">
            <v>GNF-PP</v>
          </cell>
        </row>
        <row r="1585">
          <cell r="C1585">
            <v>1582</v>
          </cell>
          <cell r="D1585" t="str">
            <v>135. SEGURO INTEGRAL DE SALUD</v>
          </cell>
          <cell r="E1585" t="str">
            <v>001. SEGURO INTEGRAL DE SALUD</v>
          </cell>
          <cell r="F1585" t="str">
            <v>GNF</v>
          </cell>
          <cell r="G1585" t="str">
            <v>GNF-PP</v>
          </cell>
        </row>
        <row r="1586">
          <cell r="C1586">
            <v>1583</v>
          </cell>
          <cell r="D1586" t="str">
            <v>135. SEGURO INTEGRAL DE SALUD</v>
          </cell>
          <cell r="E1586" t="str">
            <v>001. SEGURO INTEGRAL DE SALUD</v>
          </cell>
          <cell r="F1586" t="str">
            <v>GNF</v>
          </cell>
          <cell r="G1586" t="str">
            <v>GNF-PP</v>
          </cell>
        </row>
        <row r="1587">
          <cell r="C1587">
            <v>1584</v>
          </cell>
          <cell r="D1587" t="str">
            <v>135. SEGURO INTEGRAL DE SALUD</v>
          </cell>
          <cell r="E1587" t="str">
            <v>001. SEGURO INTEGRAL DE SALUD</v>
          </cell>
          <cell r="F1587" t="str">
            <v>GNF</v>
          </cell>
          <cell r="G1587" t="str">
            <v>GNF-PP</v>
          </cell>
        </row>
        <row r="1588">
          <cell r="C1588">
            <v>1585</v>
          </cell>
          <cell r="D1588" t="str">
            <v>135. SEGURO INTEGRAL DE SALUD</v>
          </cell>
          <cell r="E1588" t="str">
            <v>001. SEGURO INTEGRAL DE SALUD</v>
          </cell>
          <cell r="F1588" t="str">
            <v>GNF</v>
          </cell>
          <cell r="G1588" t="str">
            <v>GNF-PP</v>
          </cell>
        </row>
        <row r="1589">
          <cell r="C1589">
            <v>1586</v>
          </cell>
          <cell r="D1589" t="str">
            <v>135. SEGURO INTEGRAL DE SALUD</v>
          </cell>
          <cell r="E1589" t="str">
            <v>001. SEGURO INTEGRAL DE SALUD</v>
          </cell>
          <cell r="F1589" t="str">
            <v>GNF</v>
          </cell>
          <cell r="G1589" t="str">
            <v>GNF-PP</v>
          </cell>
        </row>
        <row r="1590">
          <cell r="C1590">
            <v>1587</v>
          </cell>
          <cell r="D1590" t="str">
            <v>135. SEGURO INTEGRAL DE SALUD</v>
          </cell>
          <cell r="E1590" t="str">
            <v>001. SEGURO INTEGRAL DE SALUD</v>
          </cell>
          <cell r="F1590" t="str">
            <v>GNF</v>
          </cell>
          <cell r="G1590" t="str">
            <v>GNF-PP</v>
          </cell>
        </row>
        <row r="1591">
          <cell r="C1591">
            <v>1588</v>
          </cell>
          <cell r="D1591" t="str">
            <v>135. SEGURO INTEGRAL DE SALUD</v>
          </cell>
          <cell r="E1591" t="str">
            <v>001. SEGURO INTEGRAL DE SALUD</v>
          </cell>
          <cell r="F1591" t="str">
            <v>GNF</v>
          </cell>
          <cell r="G1591" t="str">
            <v>GNF-PP</v>
          </cell>
        </row>
        <row r="1592">
          <cell r="C1592">
            <v>1589</v>
          </cell>
          <cell r="D1592" t="str">
            <v>135. SEGURO INTEGRAL DE SALUD</v>
          </cell>
          <cell r="E1592" t="str">
            <v>001. SEGURO INTEGRAL DE SALUD</v>
          </cell>
          <cell r="F1592" t="str">
            <v>GNF</v>
          </cell>
          <cell r="G1592" t="str">
            <v>GNF-PP</v>
          </cell>
        </row>
        <row r="1593">
          <cell r="C1593">
            <v>1590</v>
          </cell>
          <cell r="D1593" t="str">
            <v>135. SEGURO INTEGRAL DE SALUD</v>
          </cell>
          <cell r="E1593" t="str">
            <v>001. SEGURO INTEGRAL DE SALUD</v>
          </cell>
          <cell r="F1593" t="str">
            <v>GNF</v>
          </cell>
          <cell r="G1593" t="str">
            <v>GNF-PP</v>
          </cell>
        </row>
        <row r="1594">
          <cell r="C1594">
            <v>1591</v>
          </cell>
          <cell r="D1594" t="str">
            <v>135. SEGURO INTEGRAL DE SALUD</v>
          </cell>
          <cell r="E1594" t="str">
            <v>001. SEGURO INTEGRAL DE SALUD</v>
          </cell>
          <cell r="F1594" t="str">
            <v>GNF</v>
          </cell>
          <cell r="G1594" t="str">
            <v>GNF-PP</v>
          </cell>
        </row>
        <row r="1595">
          <cell r="C1595">
            <v>1592</v>
          </cell>
          <cell r="D1595" t="str">
            <v>135. SEGURO INTEGRAL DE SALUD</v>
          </cell>
          <cell r="E1595" t="str">
            <v>001. SEGURO INTEGRAL DE SALUD</v>
          </cell>
          <cell r="F1595" t="str">
            <v>GNF</v>
          </cell>
          <cell r="G1595" t="str">
            <v>GNF-PP</v>
          </cell>
        </row>
        <row r="1596">
          <cell r="C1596">
            <v>1593</v>
          </cell>
          <cell r="D1596" t="str">
            <v>135. SEGURO INTEGRAL DE SALUD</v>
          </cell>
          <cell r="E1596" t="str">
            <v>001. SEGURO INTEGRAL DE SALUD</v>
          </cell>
          <cell r="F1596" t="str">
            <v>GNF</v>
          </cell>
          <cell r="G1596" t="str">
            <v>GNF-PP</v>
          </cell>
        </row>
        <row r="1597">
          <cell r="C1597">
            <v>1594</v>
          </cell>
          <cell r="D1597" t="str">
            <v>135. SEGURO INTEGRAL DE SALUD</v>
          </cell>
          <cell r="E1597" t="str">
            <v>001. SEGURO INTEGRAL DE SALUD</v>
          </cell>
          <cell r="F1597" t="str">
            <v>GNF</v>
          </cell>
          <cell r="G1597" t="str">
            <v>GNF-PP</v>
          </cell>
        </row>
        <row r="1598">
          <cell r="C1598">
            <v>1595</v>
          </cell>
          <cell r="D1598" t="str">
            <v>135. SEGURO INTEGRAL DE SALUD</v>
          </cell>
          <cell r="E1598" t="str">
            <v>001. SEGURO INTEGRAL DE SALUD</v>
          </cell>
          <cell r="F1598" t="str">
            <v>GNF</v>
          </cell>
          <cell r="G1598" t="str">
            <v>GNF-PP</v>
          </cell>
        </row>
        <row r="1599">
          <cell r="C1599">
            <v>1596</v>
          </cell>
          <cell r="D1599" t="str">
            <v>135. SEGURO INTEGRAL DE SALUD</v>
          </cell>
          <cell r="E1599" t="str">
            <v>001. SEGURO INTEGRAL DE SALUD</v>
          </cell>
          <cell r="F1599" t="str">
            <v>GNF</v>
          </cell>
          <cell r="G1599" t="str">
            <v>GNF-PP</v>
          </cell>
        </row>
        <row r="1600">
          <cell r="C1600">
            <v>1597</v>
          </cell>
          <cell r="D1600" t="str">
            <v>135. SEGURO INTEGRAL DE SALUD</v>
          </cell>
          <cell r="E1600" t="str">
            <v>001. SEGURO INTEGRAL DE SALUD</v>
          </cell>
          <cell r="F1600" t="str">
            <v>GNF</v>
          </cell>
          <cell r="G1600" t="str">
            <v>GNF-PP</v>
          </cell>
        </row>
        <row r="1601">
          <cell r="C1601">
            <v>1598</v>
          </cell>
          <cell r="D1601" t="str">
            <v>135. SEGURO INTEGRAL DE SALUD</v>
          </cell>
          <cell r="E1601" t="str">
            <v>001. SEGURO INTEGRAL DE SALUD</v>
          </cell>
          <cell r="F1601" t="str">
            <v>GNF</v>
          </cell>
          <cell r="G1601" t="str">
            <v>GNF-PP</v>
          </cell>
        </row>
        <row r="1602">
          <cell r="C1602">
            <v>1599</v>
          </cell>
          <cell r="D1602" t="str">
            <v>135. SEGURO INTEGRAL DE SALUD</v>
          </cell>
          <cell r="E1602" t="str">
            <v>001. SEGURO INTEGRAL DE SALUD</v>
          </cell>
          <cell r="F1602" t="str">
            <v>GNF</v>
          </cell>
          <cell r="G1602" t="str">
            <v>GNF-PP</v>
          </cell>
        </row>
        <row r="1603">
          <cell r="C1603">
            <v>1600</v>
          </cell>
          <cell r="D1603" t="str">
            <v>135. SEGURO INTEGRAL DE SALUD</v>
          </cell>
          <cell r="E1603" t="str">
            <v>001. SEGURO INTEGRAL DE SALUD</v>
          </cell>
          <cell r="F1603" t="str">
            <v>GNF</v>
          </cell>
          <cell r="G1603" t="str">
            <v>GNF-PP</v>
          </cell>
        </row>
        <row r="1604">
          <cell r="C1604">
            <v>1601</v>
          </cell>
          <cell r="D1604" t="str">
            <v>135. SEGURO INTEGRAL DE SALUD</v>
          </cell>
          <cell r="E1604" t="str">
            <v>001. SEGURO INTEGRAL DE SALUD</v>
          </cell>
          <cell r="F1604" t="str">
            <v>GNF</v>
          </cell>
          <cell r="G1604" t="str">
            <v>GNF-PP</v>
          </cell>
        </row>
        <row r="1605">
          <cell r="C1605">
            <v>1602</v>
          </cell>
          <cell r="D1605" t="str">
            <v>135. SEGURO INTEGRAL DE SALUD</v>
          </cell>
          <cell r="E1605" t="str">
            <v>001. SEGURO INTEGRAL DE SALUD</v>
          </cell>
          <cell r="F1605" t="str">
            <v>GNF</v>
          </cell>
          <cell r="G1605" t="str">
            <v>GNF-PP</v>
          </cell>
        </row>
        <row r="1606">
          <cell r="C1606">
            <v>1603</v>
          </cell>
          <cell r="D1606" t="str">
            <v>135. SEGURO INTEGRAL DE SALUD</v>
          </cell>
          <cell r="E1606" t="str">
            <v>001. SEGURO INTEGRAL DE SALUD</v>
          </cell>
          <cell r="F1606" t="str">
            <v>GNF</v>
          </cell>
          <cell r="G1606" t="str">
            <v>GNF-PP</v>
          </cell>
        </row>
        <row r="1607">
          <cell r="C1607">
            <v>1604</v>
          </cell>
          <cell r="D1607" t="str">
            <v>135. SEGURO INTEGRAL DE SALUD</v>
          </cell>
          <cell r="E1607" t="str">
            <v>001. SEGURO INTEGRAL DE SALUD</v>
          </cell>
          <cell r="F1607" t="str">
            <v>GNF</v>
          </cell>
          <cell r="G1607" t="str">
            <v>GNF-PP</v>
          </cell>
        </row>
        <row r="1608">
          <cell r="C1608">
            <v>1605</v>
          </cell>
          <cell r="D1608" t="str">
            <v>135. SEGURO INTEGRAL DE SALUD</v>
          </cell>
          <cell r="E1608" t="str">
            <v>001. SEGURO INTEGRAL DE SALUD</v>
          </cell>
          <cell r="F1608" t="str">
            <v>GNF</v>
          </cell>
          <cell r="G1608" t="str">
            <v>GNF-PP</v>
          </cell>
        </row>
        <row r="1609">
          <cell r="C1609">
            <v>1606</v>
          </cell>
          <cell r="D1609" t="str">
            <v>135. SEGURO INTEGRAL DE SALUD</v>
          </cell>
          <cell r="E1609" t="str">
            <v>001. SEGURO INTEGRAL DE SALUD</v>
          </cell>
          <cell r="F1609" t="str">
            <v>GNF</v>
          </cell>
          <cell r="G1609" t="str">
            <v>GNF-PP</v>
          </cell>
        </row>
        <row r="1610">
          <cell r="C1610">
            <v>1607</v>
          </cell>
          <cell r="D1610" t="str">
            <v>135. SEGURO INTEGRAL DE SALUD</v>
          </cell>
          <cell r="E1610" t="str">
            <v>001. SEGURO INTEGRAL DE SALUD</v>
          </cell>
          <cell r="F1610" t="str">
            <v>GNF</v>
          </cell>
          <cell r="G1610" t="str">
            <v>GNF-PP</v>
          </cell>
        </row>
        <row r="1611">
          <cell r="C1611">
            <v>1608</v>
          </cell>
          <cell r="D1611" t="str">
            <v>135. SEGURO INTEGRAL DE SALUD</v>
          </cell>
          <cell r="E1611" t="str">
            <v>001. SEGURO INTEGRAL DE SALUD</v>
          </cell>
          <cell r="F1611" t="str">
            <v>GNF</v>
          </cell>
          <cell r="G1611" t="str">
            <v>GNF-PP</v>
          </cell>
        </row>
        <row r="1612">
          <cell r="C1612">
            <v>1609</v>
          </cell>
          <cell r="D1612" t="str">
            <v>135. SEGURO INTEGRAL DE SALUD</v>
          </cell>
          <cell r="E1612" t="str">
            <v>001. SEGURO INTEGRAL DE SALUD</v>
          </cell>
          <cell r="F1612" t="str">
            <v>GNF</v>
          </cell>
          <cell r="G1612" t="str">
            <v>GNF-PP</v>
          </cell>
        </row>
        <row r="1613">
          <cell r="C1613">
            <v>1610</v>
          </cell>
          <cell r="D1613" t="str">
            <v>135. SEGURO INTEGRAL DE SALUD</v>
          </cell>
          <cell r="E1613" t="str">
            <v>001. SEGURO INTEGRAL DE SALUD</v>
          </cell>
          <cell r="F1613" t="str">
            <v>GNF</v>
          </cell>
          <cell r="G1613" t="str">
            <v>GNF-PP</v>
          </cell>
        </row>
        <row r="1614">
          <cell r="C1614">
            <v>1611</v>
          </cell>
          <cell r="D1614" t="str">
            <v>135. SEGURO INTEGRAL DE SALUD</v>
          </cell>
          <cell r="E1614" t="str">
            <v>001. SEGURO INTEGRAL DE SALUD</v>
          </cell>
          <cell r="F1614" t="str">
            <v>GNF</v>
          </cell>
          <cell r="G1614" t="str">
            <v>GNF-PP</v>
          </cell>
        </row>
        <row r="1615">
          <cell r="C1615">
            <v>1612</v>
          </cell>
          <cell r="D1615" t="str">
            <v>135. SEGURO INTEGRAL DE SALUD</v>
          </cell>
          <cell r="E1615" t="str">
            <v>001. SEGURO INTEGRAL DE SALUD</v>
          </cell>
          <cell r="F1615" t="str">
            <v>GNF</v>
          </cell>
          <cell r="G1615" t="str">
            <v>GNF-PP</v>
          </cell>
        </row>
        <row r="1616">
          <cell r="C1616">
            <v>1613</v>
          </cell>
          <cell r="D1616" t="str">
            <v>135. SEGURO INTEGRAL DE SALUD</v>
          </cell>
          <cell r="E1616" t="str">
            <v>001. SEGURO INTEGRAL DE SALUD</v>
          </cell>
          <cell r="F1616" t="str">
            <v>GNF</v>
          </cell>
          <cell r="G1616" t="str">
            <v>GNF-PP</v>
          </cell>
        </row>
        <row r="1617">
          <cell r="C1617">
            <v>1614</v>
          </cell>
          <cell r="D1617" t="str">
            <v>135. SEGURO INTEGRAL DE SALUD</v>
          </cell>
          <cell r="E1617" t="str">
            <v>001. SEGURO INTEGRAL DE SALUD</v>
          </cell>
          <cell r="F1617" t="str">
            <v>GNF</v>
          </cell>
          <cell r="G1617" t="str">
            <v>GNF-PP</v>
          </cell>
        </row>
        <row r="1618">
          <cell r="C1618">
            <v>1615</v>
          </cell>
          <cell r="D1618" t="str">
            <v>135. SEGURO INTEGRAL DE SALUD</v>
          </cell>
          <cell r="E1618" t="str">
            <v>001. SEGURO INTEGRAL DE SALUD</v>
          </cell>
          <cell r="F1618" t="str">
            <v>GNF</v>
          </cell>
          <cell r="G1618" t="str">
            <v>GNF-PP</v>
          </cell>
        </row>
        <row r="1619">
          <cell r="C1619">
            <v>1616</v>
          </cell>
          <cell r="D1619" t="str">
            <v>135. SEGURO INTEGRAL DE SALUD</v>
          </cell>
          <cell r="E1619" t="str">
            <v>001. SEGURO INTEGRAL DE SALUD</v>
          </cell>
          <cell r="F1619" t="str">
            <v>GNF</v>
          </cell>
          <cell r="G1619" t="str">
            <v>GNF-PP</v>
          </cell>
        </row>
        <row r="1620">
          <cell r="C1620">
            <v>1617</v>
          </cell>
          <cell r="D1620" t="str">
            <v>135. SEGURO INTEGRAL DE SALUD</v>
          </cell>
          <cell r="E1620" t="str">
            <v>001. SEGURO INTEGRAL DE SALUD</v>
          </cell>
          <cell r="F1620" t="str">
            <v>GNF</v>
          </cell>
          <cell r="G1620" t="str">
            <v>GNF-PP</v>
          </cell>
        </row>
        <row r="1621">
          <cell r="C1621">
            <v>1618</v>
          </cell>
          <cell r="D1621" t="str">
            <v>135. SEGURO INTEGRAL DE SALUD</v>
          </cell>
          <cell r="E1621" t="str">
            <v>001. SEGURO INTEGRAL DE SALUD</v>
          </cell>
          <cell r="F1621" t="str">
            <v>GNF</v>
          </cell>
          <cell r="G1621" t="str">
            <v>GNF-PP</v>
          </cell>
        </row>
        <row r="1622">
          <cell r="C1622">
            <v>1619</v>
          </cell>
          <cell r="D1622" t="str">
            <v>135. SEGURO INTEGRAL DE SALUD</v>
          </cell>
          <cell r="E1622" t="str">
            <v>001. SEGURO INTEGRAL DE SALUD</v>
          </cell>
          <cell r="F1622" t="str">
            <v>GNF</v>
          </cell>
          <cell r="G1622" t="str">
            <v>GNF-PP</v>
          </cell>
        </row>
        <row r="1623">
          <cell r="C1623">
            <v>1620</v>
          </cell>
          <cell r="D1623" t="str">
            <v>135. SEGURO INTEGRAL DE SALUD</v>
          </cell>
          <cell r="E1623" t="str">
            <v>001. SEGURO INTEGRAL DE SALUD</v>
          </cell>
          <cell r="F1623" t="str">
            <v>GNF</v>
          </cell>
          <cell r="G1623" t="str">
            <v>GNF-PP</v>
          </cell>
        </row>
        <row r="1624">
          <cell r="C1624">
            <v>1621</v>
          </cell>
          <cell r="D1624" t="str">
            <v>135. SEGURO INTEGRAL DE SALUD</v>
          </cell>
          <cell r="E1624" t="str">
            <v>001. SEGURO INTEGRAL DE SALUD</v>
          </cell>
          <cell r="F1624" t="str">
            <v>GNF</v>
          </cell>
          <cell r="G1624" t="str">
            <v>GNF-PP</v>
          </cell>
        </row>
        <row r="1625">
          <cell r="C1625">
            <v>1622</v>
          </cell>
          <cell r="D1625" t="str">
            <v>135. SEGURO INTEGRAL DE SALUD</v>
          </cell>
          <cell r="E1625" t="str">
            <v>001. SEGURO INTEGRAL DE SALUD</v>
          </cell>
          <cell r="F1625" t="str">
            <v>GNF</v>
          </cell>
          <cell r="G1625" t="str">
            <v>GNF-PP</v>
          </cell>
        </row>
        <row r="1626">
          <cell r="C1626">
            <v>1623</v>
          </cell>
          <cell r="D1626" t="str">
            <v>135. SEGURO INTEGRAL DE SALUD</v>
          </cell>
          <cell r="E1626" t="str">
            <v>001. SEGURO INTEGRAL DE SALUD</v>
          </cell>
          <cell r="F1626" t="str">
            <v>GNF</v>
          </cell>
          <cell r="G1626" t="str">
            <v>GNF-PP</v>
          </cell>
        </row>
        <row r="1627">
          <cell r="C1627">
            <v>1624</v>
          </cell>
          <cell r="D1627" t="str">
            <v>135. SEGURO INTEGRAL DE SALUD</v>
          </cell>
          <cell r="E1627" t="str">
            <v>001. SEGURO INTEGRAL DE SALUD</v>
          </cell>
          <cell r="F1627" t="str">
            <v>GNF</v>
          </cell>
          <cell r="G1627" t="str">
            <v>GNF-PP</v>
          </cell>
        </row>
        <row r="1628">
          <cell r="C1628">
            <v>1625</v>
          </cell>
          <cell r="D1628" t="str">
            <v>135. SEGURO INTEGRAL DE SALUD</v>
          </cell>
          <cell r="E1628" t="str">
            <v>001. SEGURO INTEGRAL DE SALUD</v>
          </cell>
          <cell r="F1628" t="str">
            <v>GNF</v>
          </cell>
          <cell r="G1628" t="str">
            <v>GNF-PP</v>
          </cell>
        </row>
        <row r="1629">
          <cell r="C1629">
            <v>1626</v>
          </cell>
          <cell r="D1629" t="str">
            <v>135. SEGURO INTEGRAL DE SALUD</v>
          </cell>
          <cell r="E1629" t="str">
            <v>001. SEGURO INTEGRAL DE SALUD</v>
          </cell>
          <cell r="F1629" t="str">
            <v>GNF</v>
          </cell>
          <cell r="G1629" t="str">
            <v>GNF-PP</v>
          </cell>
        </row>
        <row r="1630">
          <cell r="C1630">
            <v>1627</v>
          </cell>
          <cell r="D1630" t="str">
            <v>135. SEGURO INTEGRAL DE SALUD</v>
          </cell>
          <cell r="E1630" t="str">
            <v>001. SEGURO INTEGRAL DE SALUD</v>
          </cell>
          <cell r="F1630" t="str">
            <v>GNF</v>
          </cell>
          <cell r="G1630" t="str">
            <v>GNF-PP</v>
          </cell>
        </row>
        <row r="1631">
          <cell r="C1631">
            <v>1628</v>
          </cell>
          <cell r="D1631" t="str">
            <v>135. SEGURO INTEGRAL DE SALUD</v>
          </cell>
          <cell r="E1631" t="str">
            <v>001. SEGURO INTEGRAL DE SALUD</v>
          </cell>
          <cell r="F1631" t="str">
            <v>GNF</v>
          </cell>
          <cell r="G1631" t="str">
            <v>GNF-PP</v>
          </cell>
        </row>
        <row r="1632">
          <cell r="C1632">
            <v>1629</v>
          </cell>
          <cell r="D1632" t="str">
            <v>135. SEGURO INTEGRAL DE SALUD</v>
          </cell>
          <cell r="E1632" t="str">
            <v>001. SEGURO INTEGRAL DE SALUD</v>
          </cell>
          <cell r="F1632" t="str">
            <v>GNF</v>
          </cell>
          <cell r="G1632" t="str">
            <v>GNF-PP</v>
          </cell>
        </row>
        <row r="1633">
          <cell r="C1633">
            <v>1630</v>
          </cell>
          <cell r="D1633" t="str">
            <v>135. SEGURO INTEGRAL DE SALUD</v>
          </cell>
          <cell r="E1633" t="str">
            <v>001. SEGURO INTEGRAL DE SALUD</v>
          </cell>
          <cell r="F1633" t="str">
            <v>GNF</v>
          </cell>
          <cell r="G1633" t="str">
            <v>GNF-PP</v>
          </cell>
        </row>
        <row r="1634">
          <cell r="C1634">
            <v>1631</v>
          </cell>
          <cell r="D1634" t="str">
            <v>135. SEGURO INTEGRAL DE SALUD</v>
          </cell>
          <cell r="E1634" t="str">
            <v>001. SEGURO INTEGRAL DE SALUD</v>
          </cell>
          <cell r="F1634" t="str">
            <v>GNF</v>
          </cell>
          <cell r="G1634" t="str">
            <v>GNF-PP</v>
          </cell>
        </row>
        <row r="1635">
          <cell r="C1635">
            <v>1632</v>
          </cell>
          <cell r="D1635" t="str">
            <v>135. SEGURO INTEGRAL DE SALUD</v>
          </cell>
          <cell r="E1635" t="str">
            <v>001. SEGURO INTEGRAL DE SALUD</v>
          </cell>
          <cell r="F1635" t="str">
            <v>GNF</v>
          </cell>
          <cell r="G1635" t="str">
            <v>GNF-PP</v>
          </cell>
        </row>
        <row r="1636">
          <cell r="C1636">
            <v>1633</v>
          </cell>
          <cell r="D1636" t="str">
            <v>135. SEGURO INTEGRAL DE SALUD</v>
          </cell>
          <cell r="E1636" t="str">
            <v>001. SEGURO INTEGRAL DE SALUD</v>
          </cell>
          <cell r="F1636" t="str">
            <v>GNF</v>
          </cell>
          <cell r="G1636" t="str">
            <v>GNF-PP</v>
          </cell>
        </row>
        <row r="1637">
          <cell r="C1637">
            <v>1634</v>
          </cell>
          <cell r="D1637" t="str">
            <v>135. SEGURO INTEGRAL DE SALUD</v>
          </cell>
          <cell r="E1637" t="str">
            <v>001. SEGURO INTEGRAL DE SALUD</v>
          </cell>
          <cell r="F1637" t="str">
            <v>GNF</v>
          </cell>
          <cell r="G1637" t="str">
            <v>GNF-PP</v>
          </cell>
        </row>
        <row r="1638">
          <cell r="C1638">
            <v>1635</v>
          </cell>
          <cell r="D1638" t="str">
            <v>135. SEGURO INTEGRAL DE SALUD</v>
          </cell>
          <cell r="E1638" t="str">
            <v>001. SEGURO INTEGRAL DE SALUD</v>
          </cell>
          <cell r="F1638" t="str">
            <v>GNF</v>
          </cell>
          <cell r="G1638" t="str">
            <v>GNF-PP</v>
          </cell>
        </row>
        <row r="1639">
          <cell r="C1639">
            <v>1636</v>
          </cell>
          <cell r="D1639" t="str">
            <v>135. SEGURO INTEGRAL DE SALUD</v>
          </cell>
          <cell r="E1639" t="str">
            <v>001. SEGURO INTEGRAL DE SALUD</v>
          </cell>
          <cell r="F1639" t="str">
            <v>GNF</v>
          </cell>
          <cell r="G1639" t="str">
            <v>GNF-PP</v>
          </cell>
        </row>
        <row r="1640">
          <cell r="C1640">
            <v>1637</v>
          </cell>
          <cell r="D1640" t="str">
            <v>135. SEGURO INTEGRAL DE SALUD</v>
          </cell>
          <cell r="E1640" t="str">
            <v>001. SEGURO INTEGRAL DE SALUD</v>
          </cell>
          <cell r="F1640" t="str">
            <v>GNF</v>
          </cell>
          <cell r="G1640" t="str">
            <v>GNF-PP</v>
          </cell>
        </row>
        <row r="1641">
          <cell r="C1641">
            <v>1638</v>
          </cell>
          <cell r="D1641" t="str">
            <v>135. SEGURO INTEGRAL DE SALUD</v>
          </cell>
          <cell r="E1641" t="str">
            <v>001. SEGURO INTEGRAL DE SALUD</v>
          </cell>
          <cell r="F1641" t="str">
            <v>GNF</v>
          </cell>
          <cell r="G1641" t="str">
            <v>GNF-PP</v>
          </cell>
        </row>
        <row r="1642">
          <cell r="C1642">
            <v>1639</v>
          </cell>
          <cell r="D1642" t="str">
            <v>135. SEGURO INTEGRAL DE SALUD</v>
          </cell>
          <cell r="E1642" t="str">
            <v>001. SEGURO INTEGRAL DE SALUD</v>
          </cell>
          <cell r="F1642" t="str">
            <v>GNF</v>
          </cell>
          <cell r="G1642" t="str">
            <v>GNF-PP</v>
          </cell>
        </row>
        <row r="1643">
          <cell r="C1643">
            <v>1640</v>
          </cell>
          <cell r="D1643" t="str">
            <v>135. SEGURO INTEGRAL DE SALUD</v>
          </cell>
          <cell r="E1643" t="str">
            <v>001. SEGURO INTEGRAL DE SALUD</v>
          </cell>
          <cell r="F1643" t="str">
            <v>GNF</v>
          </cell>
          <cell r="G1643" t="str">
            <v>GNF-PP</v>
          </cell>
        </row>
        <row r="1644">
          <cell r="C1644">
            <v>1641</v>
          </cell>
          <cell r="D1644" t="str">
            <v>135. SEGURO INTEGRAL DE SALUD</v>
          </cell>
          <cell r="E1644" t="str">
            <v>001. SEGURO INTEGRAL DE SALUD</v>
          </cell>
          <cell r="F1644" t="str">
            <v>GNF</v>
          </cell>
          <cell r="G1644" t="str">
            <v>GNF-PP</v>
          </cell>
        </row>
        <row r="1645">
          <cell r="C1645">
            <v>1642</v>
          </cell>
          <cell r="D1645" t="str">
            <v>135. SEGURO INTEGRAL DE SALUD</v>
          </cell>
          <cell r="E1645" t="str">
            <v>001. SEGURO INTEGRAL DE SALUD</v>
          </cell>
          <cell r="F1645" t="str">
            <v>GNF</v>
          </cell>
          <cell r="G1645" t="str">
            <v>GNF-PP</v>
          </cell>
        </row>
        <row r="1646">
          <cell r="C1646">
            <v>1643</v>
          </cell>
          <cell r="D1646" t="str">
            <v>135. SEGURO INTEGRAL DE SALUD</v>
          </cell>
          <cell r="E1646" t="str">
            <v>001. SEGURO INTEGRAL DE SALUD</v>
          </cell>
          <cell r="F1646" t="str">
            <v>GNF</v>
          </cell>
          <cell r="G1646" t="str">
            <v>GNF-PP</v>
          </cell>
        </row>
        <row r="1647">
          <cell r="C1647">
            <v>1644</v>
          </cell>
          <cell r="D1647" t="str">
            <v>135. SEGURO INTEGRAL DE SALUD</v>
          </cell>
          <cell r="E1647" t="str">
            <v>001. SEGURO INTEGRAL DE SALUD</v>
          </cell>
          <cell r="F1647" t="str">
            <v>GNF</v>
          </cell>
          <cell r="G1647" t="str">
            <v>GNF-PP</v>
          </cell>
        </row>
        <row r="1648">
          <cell r="C1648">
            <v>1645</v>
          </cell>
          <cell r="D1648" t="str">
            <v>135. SEGURO INTEGRAL DE SALUD</v>
          </cell>
          <cell r="E1648" t="str">
            <v>001. SEGURO INTEGRAL DE SALUD</v>
          </cell>
          <cell r="F1648" t="str">
            <v>GNF</v>
          </cell>
          <cell r="G1648" t="str">
            <v>GNF-PP</v>
          </cell>
        </row>
        <row r="1649">
          <cell r="C1649">
            <v>1646</v>
          </cell>
          <cell r="D1649" t="str">
            <v>135. SEGURO INTEGRAL DE SALUD</v>
          </cell>
          <cell r="E1649" t="str">
            <v>001. SEGURO INTEGRAL DE SALUD</v>
          </cell>
          <cell r="F1649" t="str">
            <v>GNF</v>
          </cell>
          <cell r="G1649" t="str">
            <v>GNF-PP</v>
          </cell>
        </row>
        <row r="1650">
          <cell r="C1650">
            <v>1647</v>
          </cell>
          <cell r="D1650" t="str">
            <v>135. SEGURO INTEGRAL DE SALUD</v>
          </cell>
          <cell r="E1650" t="str">
            <v>001. SEGURO INTEGRAL DE SALUD</v>
          </cell>
          <cell r="F1650" t="str">
            <v>GNF</v>
          </cell>
          <cell r="G1650" t="str">
            <v>GNF-PP</v>
          </cell>
        </row>
        <row r="1651">
          <cell r="C1651">
            <v>1648</v>
          </cell>
          <cell r="D1651" t="str">
            <v>135. SEGURO INTEGRAL DE SALUD</v>
          </cell>
          <cell r="E1651" t="str">
            <v>001. SEGURO INTEGRAL DE SALUD</v>
          </cell>
          <cell r="F1651" t="str">
            <v>GNF</v>
          </cell>
          <cell r="G1651" t="str">
            <v>GNF-PP</v>
          </cell>
        </row>
        <row r="1652">
          <cell r="C1652">
            <v>1649</v>
          </cell>
          <cell r="D1652" t="str">
            <v>135. SEGURO INTEGRAL DE SALUD</v>
          </cell>
          <cell r="E1652" t="str">
            <v>001. SEGURO INTEGRAL DE SALUD</v>
          </cell>
          <cell r="F1652" t="str">
            <v>GNF</v>
          </cell>
          <cell r="G1652" t="str">
            <v>GNF-PP</v>
          </cell>
        </row>
        <row r="1653">
          <cell r="C1653">
            <v>1650</v>
          </cell>
          <cell r="D1653" t="str">
            <v>135. SEGURO INTEGRAL DE SALUD</v>
          </cell>
          <cell r="E1653" t="str">
            <v>001. SEGURO INTEGRAL DE SALUD</v>
          </cell>
          <cell r="F1653" t="str">
            <v>GNF</v>
          </cell>
          <cell r="G1653" t="str">
            <v>GNF-PP</v>
          </cell>
        </row>
        <row r="1654">
          <cell r="C1654">
            <v>1651</v>
          </cell>
          <cell r="D1654" t="str">
            <v>135. SEGURO INTEGRAL DE SALUD</v>
          </cell>
          <cell r="E1654" t="str">
            <v>001. SEGURO INTEGRAL DE SALUD</v>
          </cell>
          <cell r="F1654" t="str">
            <v>GNF</v>
          </cell>
          <cell r="G1654" t="str">
            <v>GNF-PP</v>
          </cell>
        </row>
        <row r="1655">
          <cell r="C1655">
            <v>1652</v>
          </cell>
          <cell r="D1655" t="str">
            <v>135. SEGURO INTEGRAL DE SALUD</v>
          </cell>
          <cell r="E1655" t="str">
            <v>001. SEGURO INTEGRAL DE SALUD</v>
          </cell>
          <cell r="F1655" t="str">
            <v>GNF</v>
          </cell>
          <cell r="G1655" t="str">
            <v>GNF-PP</v>
          </cell>
        </row>
        <row r="1656">
          <cell r="C1656">
            <v>1653</v>
          </cell>
          <cell r="D1656" t="str">
            <v>135. SEGURO INTEGRAL DE SALUD</v>
          </cell>
          <cell r="E1656" t="str">
            <v>001. SEGURO INTEGRAL DE SALUD</v>
          </cell>
          <cell r="F1656" t="str">
            <v>GNF</v>
          </cell>
          <cell r="G1656" t="str">
            <v>GNF-PP</v>
          </cell>
        </row>
        <row r="1657">
          <cell r="C1657">
            <v>1654</v>
          </cell>
          <cell r="D1657" t="str">
            <v>135. SEGURO INTEGRAL DE SALUD</v>
          </cell>
          <cell r="E1657" t="str">
            <v>001. SEGURO INTEGRAL DE SALUD</v>
          </cell>
          <cell r="F1657" t="str">
            <v>GNF</v>
          </cell>
          <cell r="G1657" t="str">
            <v>GNF-PP</v>
          </cell>
        </row>
        <row r="1658">
          <cell r="C1658">
            <v>1655</v>
          </cell>
          <cell r="D1658" t="str">
            <v>135. SEGURO INTEGRAL DE SALUD</v>
          </cell>
          <cell r="E1658" t="str">
            <v>001. SEGURO INTEGRAL DE SALUD</v>
          </cell>
          <cell r="F1658" t="str">
            <v>GNF</v>
          </cell>
          <cell r="G1658" t="str">
            <v>GNF-PP</v>
          </cell>
        </row>
        <row r="1659">
          <cell r="C1659">
            <v>1656</v>
          </cell>
          <cell r="D1659" t="str">
            <v>135. SEGURO INTEGRAL DE SALUD</v>
          </cell>
          <cell r="E1659" t="str">
            <v>001. SEGURO INTEGRAL DE SALUD</v>
          </cell>
          <cell r="F1659" t="str">
            <v>GNF</v>
          </cell>
          <cell r="G1659" t="str">
            <v>GNF-PP</v>
          </cell>
        </row>
        <row r="1660">
          <cell r="C1660">
            <v>1657</v>
          </cell>
          <cell r="D1660" t="str">
            <v>135. SEGURO INTEGRAL DE SALUD</v>
          </cell>
          <cell r="E1660" t="str">
            <v>001. SEGURO INTEGRAL DE SALUD</v>
          </cell>
          <cell r="F1660" t="str">
            <v>GNF</v>
          </cell>
          <cell r="G1660" t="str">
            <v>GNF-PP</v>
          </cell>
        </row>
        <row r="1661">
          <cell r="C1661">
            <v>1658</v>
          </cell>
          <cell r="D1661" t="str">
            <v>135. SEGURO INTEGRAL DE SALUD</v>
          </cell>
          <cell r="E1661" t="str">
            <v>001. SEGURO INTEGRAL DE SALUD</v>
          </cell>
          <cell r="F1661" t="str">
            <v>GNF</v>
          </cell>
          <cell r="G1661" t="str">
            <v>GNF-PP</v>
          </cell>
        </row>
        <row r="1662">
          <cell r="C1662">
            <v>1659</v>
          </cell>
          <cell r="D1662" t="str">
            <v>135. SEGURO INTEGRAL DE SALUD</v>
          </cell>
          <cell r="E1662" t="str">
            <v>001. SEGURO INTEGRAL DE SALUD</v>
          </cell>
          <cell r="F1662" t="str">
            <v>GNF</v>
          </cell>
          <cell r="G1662" t="str">
            <v>GNF-PP</v>
          </cell>
        </row>
        <row r="1663">
          <cell r="C1663">
            <v>1660</v>
          </cell>
          <cell r="D1663" t="str">
            <v>135. SEGURO INTEGRAL DE SALUD</v>
          </cell>
          <cell r="E1663" t="str">
            <v>001. SEGURO INTEGRAL DE SALUD</v>
          </cell>
          <cell r="F1663" t="str">
            <v>GNF</v>
          </cell>
          <cell r="G1663" t="str">
            <v>GNF-PP</v>
          </cell>
        </row>
        <row r="1664">
          <cell r="C1664">
            <v>1661</v>
          </cell>
          <cell r="D1664" t="str">
            <v>135. SEGURO INTEGRAL DE SALUD</v>
          </cell>
          <cell r="E1664" t="str">
            <v>001. SEGURO INTEGRAL DE SALUD</v>
          </cell>
          <cell r="F1664" t="str">
            <v>GNF</v>
          </cell>
          <cell r="G1664" t="str">
            <v>GNF-PP</v>
          </cell>
        </row>
        <row r="1665">
          <cell r="C1665">
            <v>1662</v>
          </cell>
          <cell r="D1665" t="str">
            <v>135. SEGURO INTEGRAL DE SALUD</v>
          </cell>
          <cell r="E1665" t="str">
            <v>001. SEGURO INTEGRAL DE SALUD</v>
          </cell>
          <cell r="F1665" t="str">
            <v>GNF</v>
          </cell>
          <cell r="G1665" t="str">
            <v>GNF-PP</v>
          </cell>
        </row>
        <row r="1666">
          <cell r="C1666">
            <v>1663</v>
          </cell>
          <cell r="D1666" t="str">
            <v>135. SEGURO INTEGRAL DE SALUD</v>
          </cell>
          <cell r="E1666" t="str">
            <v>001. SEGURO INTEGRAL DE SALUD</v>
          </cell>
          <cell r="F1666" t="str">
            <v>GNF</v>
          </cell>
          <cell r="G1666" t="str">
            <v>GNF-PP</v>
          </cell>
        </row>
        <row r="1667">
          <cell r="C1667">
            <v>1664</v>
          </cell>
          <cell r="D1667" t="str">
            <v>135. SEGURO INTEGRAL DE SALUD</v>
          </cell>
          <cell r="E1667" t="str">
            <v>001. SEGURO INTEGRAL DE SALUD</v>
          </cell>
          <cell r="F1667" t="str">
            <v>GNF</v>
          </cell>
          <cell r="G1667" t="str">
            <v>GNF-PP</v>
          </cell>
        </row>
        <row r="1668">
          <cell r="C1668">
            <v>1665</v>
          </cell>
          <cell r="D1668" t="str">
            <v>135. SEGURO INTEGRAL DE SALUD</v>
          </cell>
          <cell r="E1668" t="str">
            <v>001. SEGURO INTEGRAL DE SALUD</v>
          </cell>
          <cell r="F1668" t="str">
            <v>GNF</v>
          </cell>
          <cell r="G1668" t="str">
            <v>GNF-PP</v>
          </cell>
        </row>
        <row r="1669">
          <cell r="C1669">
            <v>1666</v>
          </cell>
          <cell r="D1669" t="str">
            <v>135. SEGURO INTEGRAL DE SALUD</v>
          </cell>
          <cell r="E1669" t="str">
            <v>001. SEGURO INTEGRAL DE SALUD</v>
          </cell>
          <cell r="F1669" t="str">
            <v>GNF</v>
          </cell>
          <cell r="G1669" t="str">
            <v>GNF-PP</v>
          </cell>
        </row>
        <row r="1670">
          <cell r="C1670">
            <v>1667</v>
          </cell>
          <cell r="D1670" t="str">
            <v>135. SEGURO INTEGRAL DE SALUD</v>
          </cell>
          <cell r="E1670" t="str">
            <v>001. SEGURO INTEGRAL DE SALUD</v>
          </cell>
          <cell r="F1670" t="str">
            <v>GNF</v>
          </cell>
          <cell r="G1670" t="str">
            <v>GNF-PP</v>
          </cell>
        </row>
        <row r="1671">
          <cell r="C1671">
            <v>1668</v>
          </cell>
          <cell r="D1671" t="str">
            <v>135. SEGURO INTEGRAL DE SALUD</v>
          </cell>
          <cell r="E1671" t="str">
            <v>001. SEGURO INTEGRAL DE SALUD</v>
          </cell>
          <cell r="F1671" t="str">
            <v>GNF</v>
          </cell>
          <cell r="G1671" t="str">
            <v>GNF-PP</v>
          </cell>
        </row>
        <row r="1672">
          <cell r="C1672">
            <v>1669</v>
          </cell>
          <cell r="D1672" t="str">
            <v>135. SEGURO INTEGRAL DE SALUD</v>
          </cell>
          <cell r="E1672" t="str">
            <v>001. SEGURO INTEGRAL DE SALUD</v>
          </cell>
          <cell r="F1672" t="str">
            <v>GNF</v>
          </cell>
          <cell r="G1672" t="str">
            <v>GNF-PP</v>
          </cell>
        </row>
        <row r="1673">
          <cell r="C1673">
            <v>1670</v>
          </cell>
          <cell r="D1673" t="str">
            <v>135. SEGURO INTEGRAL DE SALUD</v>
          </cell>
          <cell r="E1673" t="str">
            <v>001. SEGURO INTEGRAL DE SALUD</v>
          </cell>
          <cell r="F1673" t="str">
            <v>GNF</v>
          </cell>
          <cell r="G1673" t="str">
            <v>GNF-PP</v>
          </cell>
        </row>
        <row r="1674">
          <cell r="C1674">
            <v>1671</v>
          </cell>
          <cell r="D1674" t="str">
            <v>135. SEGURO INTEGRAL DE SALUD</v>
          </cell>
          <cell r="E1674" t="str">
            <v>001. SEGURO INTEGRAL DE SALUD</v>
          </cell>
          <cell r="F1674" t="str">
            <v>GNF</v>
          </cell>
          <cell r="G1674" t="str">
            <v>GNF-PP</v>
          </cell>
        </row>
        <row r="1675">
          <cell r="C1675">
            <v>1672</v>
          </cell>
          <cell r="D1675" t="str">
            <v>135. SEGURO INTEGRAL DE SALUD</v>
          </cell>
          <cell r="E1675" t="str">
            <v>001. SEGURO INTEGRAL DE SALUD</v>
          </cell>
          <cell r="F1675" t="str">
            <v>GNF</v>
          </cell>
          <cell r="G1675" t="str">
            <v>GNF-PP</v>
          </cell>
        </row>
        <row r="1676">
          <cell r="C1676">
            <v>1673</v>
          </cell>
          <cell r="D1676" t="str">
            <v>135. SEGURO INTEGRAL DE SALUD</v>
          </cell>
          <cell r="E1676" t="str">
            <v>001. SEGURO INTEGRAL DE SALUD</v>
          </cell>
          <cell r="F1676" t="str">
            <v>GNF</v>
          </cell>
          <cell r="G1676" t="str">
            <v>GNF-PP</v>
          </cell>
        </row>
        <row r="1677">
          <cell r="C1677">
            <v>1674</v>
          </cell>
          <cell r="D1677" t="str">
            <v>135. SEGURO INTEGRAL DE SALUD</v>
          </cell>
          <cell r="E1677" t="str">
            <v>001. SEGURO INTEGRAL DE SALUD</v>
          </cell>
          <cell r="F1677" t="str">
            <v>GNF</v>
          </cell>
          <cell r="G1677" t="str">
            <v>GNF-PP</v>
          </cell>
        </row>
        <row r="1678">
          <cell r="C1678">
            <v>1675</v>
          </cell>
          <cell r="D1678" t="str">
            <v>135. SEGURO INTEGRAL DE SALUD</v>
          </cell>
          <cell r="E1678" t="str">
            <v>001. SEGURO INTEGRAL DE SALUD</v>
          </cell>
          <cell r="F1678" t="str">
            <v>GNF</v>
          </cell>
          <cell r="G1678" t="str">
            <v>GNF-PP</v>
          </cell>
        </row>
        <row r="1679">
          <cell r="C1679">
            <v>1676</v>
          </cell>
          <cell r="D1679" t="str">
            <v>135. SEGURO INTEGRAL DE SALUD</v>
          </cell>
          <cell r="E1679" t="str">
            <v>001. SEGURO INTEGRAL DE SALUD</v>
          </cell>
          <cell r="F1679" t="str">
            <v>GNF</v>
          </cell>
          <cell r="G1679" t="str">
            <v>GNF-PP</v>
          </cell>
        </row>
        <row r="1680">
          <cell r="C1680">
            <v>1677</v>
          </cell>
          <cell r="D1680" t="str">
            <v>135. SEGURO INTEGRAL DE SALUD</v>
          </cell>
          <cell r="E1680" t="str">
            <v>001. SEGURO INTEGRAL DE SALUD</v>
          </cell>
          <cell r="F1680" t="str">
            <v>GNF</v>
          </cell>
          <cell r="G1680" t="str">
            <v>GNF-PP</v>
          </cell>
        </row>
        <row r="1681">
          <cell r="C1681">
            <v>1678</v>
          </cell>
          <cell r="D1681" t="str">
            <v>135. SEGURO INTEGRAL DE SALUD</v>
          </cell>
          <cell r="E1681" t="str">
            <v>001. SEGURO INTEGRAL DE SALUD</v>
          </cell>
          <cell r="F1681" t="str">
            <v>GNF</v>
          </cell>
          <cell r="G1681" t="str">
            <v>GNF-PP</v>
          </cell>
        </row>
        <row r="1682">
          <cell r="C1682">
            <v>1679</v>
          </cell>
          <cell r="D1682" t="str">
            <v>135. SEGURO INTEGRAL DE SALUD</v>
          </cell>
          <cell r="E1682" t="str">
            <v>001. SEGURO INTEGRAL DE SALUD</v>
          </cell>
          <cell r="F1682" t="str">
            <v>GNF</v>
          </cell>
          <cell r="G1682" t="str">
            <v>GNF-PP</v>
          </cell>
        </row>
        <row r="1683">
          <cell r="C1683">
            <v>1680</v>
          </cell>
          <cell r="D1683" t="str">
            <v>135. SEGURO INTEGRAL DE SALUD</v>
          </cell>
          <cell r="E1683" t="str">
            <v>001. SEGURO INTEGRAL DE SALUD</v>
          </cell>
          <cell r="F1683" t="str">
            <v>GNF</v>
          </cell>
          <cell r="G1683" t="str">
            <v>GNF-PP</v>
          </cell>
        </row>
        <row r="1684">
          <cell r="C1684">
            <v>1681</v>
          </cell>
          <cell r="D1684" t="str">
            <v>135. SEGURO INTEGRAL DE SALUD</v>
          </cell>
          <cell r="E1684" t="str">
            <v>001. SEGURO INTEGRAL DE SALUD</v>
          </cell>
          <cell r="F1684" t="str">
            <v>GNF</v>
          </cell>
          <cell r="G1684" t="str">
            <v>GNF-PP</v>
          </cell>
        </row>
        <row r="1685">
          <cell r="C1685">
            <v>1682</v>
          </cell>
          <cell r="D1685" t="str">
            <v>135. SEGURO INTEGRAL DE SALUD</v>
          </cell>
          <cell r="E1685" t="str">
            <v>001. SEGURO INTEGRAL DE SALUD</v>
          </cell>
          <cell r="F1685" t="str">
            <v>GNF</v>
          </cell>
          <cell r="G1685" t="str">
            <v>GNF-PP</v>
          </cell>
        </row>
        <row r="1686">
          <cell r="C1686">
            <v>1683</v>
          </cell>
          <cell r="D1686" t="str">
            <v>135. SEGURO INTEGRAL DE SALUD</v>
          </cell>
          <cell r="E1686" t="str">
            <v>001. SEGURO INTEGRAL DE SALUD</v>
          </cell>
          <cell r="F1686" t="str">
            <v>GNF</v>
          </cell>
          <cell r="G1686" t="str">
            <v>GNF-PP</v>
          </cell>
        </row>
        <row r="1687">
          <cell r="C1687">
            <v>1684</v>
          </cell>
          <cell r="D1687" t="str">
            <v>135. SEGURO INTEGRAL DE SALUD</v>
          </cell>
          <cell r="E1687" t="str">
            <v>001. SEGURO INTEGRAL DE SALUD</v>
          </cell>
          <cell r="F1687" t="str">
            <v>GNF</v>
          </cell>
          <cell r="G1687" t="str">
            <v>GNF-PP</v>
          </cell>
        </row>
        <row r="1688">
          <cell r="C1688">
            <v>1685</v>
          </cell>
          <cell r="D1688" t="str">
            <v>135. SEGURO INTEGRAL DE SALUD</v>
          </cell>
          <cell r="E1688" t="str">
            <v>001. SEGURO INTEGRAL DE SALUD</v>
          </cell>
          <cell r="F1688" t="str">
            <v>GNF</v>
          </cell>
          <cell r="G1688" t="str">
            <v>GNF-PP</v>
          </cell>
        </row>
        <row r="1689">
          <cell r="C1689">
            <v>1686</v>
          </cell>
          <cell r="D1689" t="str">
            <v>135. SEGURO INTEGRAL DE SALUD</v>
          </cell>
          <cell r="E1689" t="str">
            <v>001. SEGURO INTEGRAL DE SALUD</v>
          </cell>
          <cell r="F1689" t="str">
            <v>GNF</v>
          </cell>
          <cell r="G1689" t="str">
            <v>GNF-PP</v>
          </cell>
        </row>
        <row r="1690">
          <cell r="C1690">
            <v>1687</v>
          </cell>
          <cell r="D1690" t="str">
            <v>135. SEGURO INTEGRAL DE SALUD</v>
          </cell>
          <cell r="E1690" t="str">
            <v>001. SEGURO INTEGRAL DE SALUD</v>
          </cell>
          <cell r="F1690" t="str">
            <v>GNF</v>
          </cell>
          <cell r="G1690" t="str">
            <v>GNF-PP</v>
          </cell>
        </row>
        <row r="1691">
          <cell r="C1691">
            <v>1688</v>
          </cell>
          <cell r="D1691" t="str">
            <v>135. SEGURO INTEGRAL DE SALUD</v>
          </cell>
          <cell r="E1691" t="str">
            <v>001. SEGURO INTEGRAL DE SALUD</v>
          </cell>
          <cell r="F1691" t="str">
            <v>GNF</v>
          </cell>
          <cell r="G1691" t="str">
            <v>GNF-PP</v>
          </cell>
        </row>
        <row r="1692">
          <cell r="C1692">
            <v>1689</v>
          </cell>
          <cell r="D1692" t="str">
            <v>135. SEGURO INTEGRAL DE SALUD</v>
          </cell>
          <cell r="E1692" t="str">
            <v>001. SEGURO INTEGRAL DE SALUD</v>
          </cell>
          <cell r="F1692" t="str">
            <v>GNF</v>
          </cell>
          <cell r="G1692" t="str">
            <v>GNF-PP</v>
          </cell>
        </row>
        <row r="1693">
          <cell r="C1693">
            <v>1690</v>
          </cell>
          <cell r="D1693" t="str">
            <v>135. SEGURO INTEGRAL DE SALUD</v>
          </cell>
          <cell r="E1693" t="str">
            <v>001. SEGURO INTEGRAL DE SALUD</v>
          </cell>
          <cell r="F1693" t="str">
            <v>GNF</v>
          </cell>
          <cell r="G1693" t="str">
            <v>GNF-PP</v>
          </cell>
        </row>
        <row r="1694">
          <cell r="C1694">
            <v>1691</v>
          </cell>
          <cell r="D1694" t="str">
            <v>135. SEGURO INTEGRAL DE SALUD</v>
          </cell>
          <cell r="E1694" t="str">
            <v>001. SEGURO INTEGRAL DE SALUD</v>
          </cell>
          <cell r="F1694" t="str">
            <v>GNF</v>
          </cell>
          <cell r="G1694" t="str">
            <v>GNF-PP</v>
          </cell>
        </row>
        <row r="1695">
          <cell r="C1695">
            <v>1692</v>
          </cell>
          <cell r="D1695" t="str">
            <v>135. SEGURO INTEGRAL DE SALUD</v>
          </cell>
          <cell r="E1695" t="str">
            <v>001. SEGURO INTEGRAL DE SALUD</v>
          </cell>
          <cell r="F1695" t="str">
            <v>GNF</v>
          </cell>
          <cell r="G1695" t="str">
            <v>GNF-PP</v>
          </cell>
        </row>
        <row r="1696">
          <cell r="C1696">
            <v>1693</v>
          </cell>
          <cell r="D1696" t="str">
            <v>135. SEGURO INTEGRAL DE SALUD</v>
          </cell>
          <cell r="E1696" t="str">
            <v>001. SEGURO INTEGRAL DE SALUD</v>
          </cell>
          <cell r="F1696" t="str">
            <v>GNF</v>
          </cell>
          <cell r="G1696" t="str">
            <v>GNF-PP</v>
          </cell>
        </row>
        <row r="1697">
          <cell r="C1697">
            <v>1694</v>
          </cell>
          <cell r="D1697" t="str">
            <v>135. SEGURO INTEGRAL DE SALUD</v>
          </cell>
          <cell r="E1697" t="str">
            <v>001. SEGURO INTEGRAL DE SALUD</v>
          </cell>
          <cell r="F1697" t="str">
            <v>GNF</v>
          </cell>
          <cell r="G1697" t="str">
            <v>GNF-PP</v>
          </cell>
        </row>
        <row r="1698">
          <cell r="C1698">
            <v>1695</v>
          </cell>
          <cell r="D1698" t="str">
            <v>135. SEGURO INTEGRAL DE SALUD</v>
          </cell>
          <cell r="E1698" t="str">
            <v>001. SEGURO INTEGRAL DE SALUD</v>
          </cell>
          <cell r="F1698" t="str">
            <v>GNF</v>
          </cell>
          <cell r="G1698" t="str">
            <v>GNF-PP</v>
          </cell>
        </row>
        <row r="1699">
          <cell r="C1699">
            <v>1696</v>
          </cell>
          <cell r="D1699" t="str">
            <v>135. SEGURO INTEGRAL DE SALUD</v>
          </cell>
          <cell r="E1699" t="str">
            <v>001. SEGURO INTEGRAL DE SALUD</v>
          </cell>
          <cell r="F1699" t="str">
            <v>GNF</v>
          </cell>
          <cell r="G1699" t="str">
            <v>GNF-PP</v>
          </cell>
        </row>
        <row r="1700">
          <cell r="C1700">
            <v>1697</v>
          </cell>
          <cell r="D1700" t="str">
            <v>135. SEGURO INTEGRAL DE SALUD</v>
          </cell>
          <cell r="E1700" t="str">
            <v>001. SEGURO INTEGRAL DE SALUD</v>
          </cell>
          <cell r="F1700" t="str">
            <v>GNF</v>
          </cell>
          <cell r="G1700" t="str">
            <v>GNF-PP</v>
          </cell>
        </row>
        <row r="1701">
          <cell r="C1701">
            <v>1698</v>
          </cell>
          <cell r="D1701" t="str">
            <v>135. SEGURO INTEGRAL DE SALUD</v>
          </cell>
          <cell r="E1701" t="str">
            <v>001. SEGURO INTEGRAL DE SALUD</v>
          </cell>
          <cell r="F1701" t="str">
            <v>GNF</v>
          </cell>
          <cell r="G1701" t="str">
            <v>GNF-PP</v>
          </cell>
        </row>
        <row r="1702">
          <cell r="C1702">
            <v>1699</v>
          </cell>
          <cell r="D1702" t="str">
            <v>135. SEGURO INTEGRAL DE SALUD</v>
          </cell>
          <cell r="E1702" t="str">
            <v>001. SEGURO INTEGRAL DE SALUD</v>
          </cell>
          <cell r="F1702" t="str">
            <v>GNF</v>
          </cell>
          <cell r="G1702" t="str">
            <v>GNF-PP</v>
          </cell>
        </row>
        <row r="1703">
          <cell r="C1703">
            <v>1700</v>
          </cell>
          <cell r="D1703" t="str">
            <v>135. SEGURO INTEGRAL DE SALUD</v>
          </cell>
          <cell r="E1703" t="str">
            <v>001. SEGURO INTEGRAL DE SALUD</v>
          </cell>
          <cell r="F1703" t="str">
            <v>GNF</v>
          </cell>
          <cell r="G1703" t="str">
            <v>GNF-PP</v>
          </cell>
        </row>
        <row r="1704">
          <cell r="C1704">
            <v>1701</v>
          </cell>
          <cell r="D1704" t="str">
            <v>135. SEGURO INTEGRAL DE SALUD</v>
          </cell>
          <cell r="E1704" t="str">
            <v>001. SEGURO INTEGRAL DE SALUD</v>
          </cell>
          <cell r="F1704" t="str">
            <v>GNF</v>
          </cell>
          <cell r="G1704" t="str">
            <v>GNF-PP</v>
          </cell>
        </row>
        <row r="1705">
          <cell r="C1705">
            <v>1702</v>
          </cell>
          <cell r="D1705" t="str">
            <v>135. SEGURO INTEGRAL DE SALUD</v>
          </cell>
          <cell r="E1705" t="str">
            <v>001. SEGURO INTEGRAL DE SALUD</v>
          </cell>
          <cell r="F1705" t="str">
            <v>GNF</v>
          </cell>
          <cell r="G1705" t="str">
            <v>GNF-PP</v>
          </cell>
        </row>
        <row r="1706">
          <cell r="C1706">
            <v>1703</v>
          </cell>
          <cell r="D1706" t="str">
            <v>135. SEGURO INTEGRAL DE SALUD</v>
          </cell>
          <cell r="E1706" t="str">
            <v>001. SEGURO INTEGRAL DE SALUD</v>
          </cell>
          <cell r="F1706" t="str">
            <v>GNF</v>
          </cell>
          <cell r="G1706" t="str">
            <v>GNF-PP</v>
          </cell>
        </row>
        <row r="1707">
          <cell r="C1707">
            <v>1704</v>
          </cell>
          <cell r="D1707" t="str">
            <v>135. SEGURO INTEGRAL DE SALUD</v>
          </cell>
          <cell r="E1707" t="str">
            <v>001. SEGURO INTEGRAL DE SALUD</v>
          </cell>
          <cell r="F1707" t="str">
            <v>GNF</v>
          </cell>
          <cell r="G1707" t="str">
            <v>GNF-PP</v>
          </cell>
        </row>
        <row r="1708">
          <cell r="C1708">
            <v>1705</v>
          </cell>
          <cell r="D1708" t="str">
            <v>135. SEGURO INTEGRAL DE SALUD</v>
          </cell>
          <cell r="E1708" t="str">
            <v>001. SEGURO INTEGRAL DE SALUD</v>
          </cell>
          <cell r="F1708" t="str">
            <v>GNF</v>
          </cell>
          <cell r="G1708" t="str">
            <v>GNF-PP</v>
          </cell>
        </row>
        <row r="1709">
          <cell r="C1709">
            <v>1706</v>
          </cell>
          <cell r="D1709" t="str">
            <v>135. SEGURO INTEGRAL DE SALUD</v>
          </cell>
          <cell r="E1709" t="str">
            <v>001. SEGURO INTEGRAL DE SALUD</v>
          </cell>
          <cell r="F1709" t="str">
            <v>GNF</v>
          </cell>
          <cell r="G1709" t="str">
            <v>GNF-PP</v>
          </cell>
        </row>
        <row r="1710">
          <cell r="C1710">
            <v>1707</v>
          </cell>
          <cell r="D1710" t="str">
            <v>135. SEGURO INTEGRAL DE SALUD</v>
          </cell>
          <cell r="E1710" t="str">
            <v>001. SEGURO INTEGRAL DE SALUD</v>
          </cell>
          <cell r="F1710" t="str">
            <v>GNF</v>
          </cell>
          <cell r="G1710" t="str">
            <v>GNF-PP</v>
          </cell>
        </row>
        <row r="1711">
          <cell r="C1711">
            <v>1708</v>
          </cell>
          <cell r="D1711" t="str">
            <v>135. SEGURO INTEGRAL DE SALUD</v>
          </cell>
          <cell r="E1711" t="str">
            <v>001. SEGURO INTEGRAL DE SALUD</v>
          </cell>
          <cell r="F1711" t="str">
            <v>GNF</v>
          </cell>
          <cell r="G1711" t="str">
            <v>GNF-PP</v>
          </cell>
        </row>
        <row r="1712">
          <cell r="C1712">
            <v>1709</v>
          </cell>
          <cell r="D1712" t="str">
            <v>135. SEGURO INTEGRAL DE SALUD</v>
          </cell>
          <cell r="E1712" t="str">
            <v>001. SEGURO INTEGRAL DE SALUD</v>
          </cell>
          <cell r="F1712" t="str">
            <v>GNF</v>
          </cell>
          <cell r="G1712" t="str">
            <v>GNF-PP</v>
          </cell>
        </row>
        <row r="1713">
          <cell r="C1713">
            <v>1710</v>
          </cell>
          <cell r="D1713" t="str">
            <v>135. SEGURO INTEGRAL DE SALUD</v>
          </cell>
          <cell r="E1713" t="str">
            <v>001. SEGURO INTEGRAL DE SALUD</v>
          </cell>
          <cell r="F1713" t="str">
            <v>GNF</v>
          </cell>
          <cell r="G1713" t="str">
            <v>GNF-PP</v>
          </cell>
        </row>
        <row r="1714">
          <cell r="C1714">
            <v>1711</v>
          </cell>
          <cell r="D1714" t="str">
            <v>135. SEGURO INTEGRAL DE SALUD</v>
          </cell>
          <cell r="E1714" t="str">
            <v>001. SEGURO INTEGRAL DE SALUD</v>
          </cell>
          <cell r="F1714" t="str">
            <v>GNF</v>
          </cell>
          <cell r="G1714" t="str">
            <v>GNF-PP</v>
          </cell>
        </row>
        <row r="1715">
          <cell r="C1715">
            <v>1712</v>
          </cell>
          <cell r="D1715" t="str">
            <v>135. SEGURO INTEGRAL DE SALUD</v>
          </cell>
          <cell r="E1715" t="str">
            <v>001. SEGURO INTEGRAL DE SALUD</v>
          </cell>
          <cell r="F1715" t="str">
            <v>GNF</v>
          </cell>
          <cell r="G1715" t="str">
            <v>GNF-PP</v>
          </cell>
        </row>
        <row r="1716">
          <cell r="C1716">
            <v>1713</v>
          </cell>
          <cell r="D1716" t="str">
            <v>135. SEGURO INTEGRAL DE SALUD</v>
          </cell>
          <cell r="E1716" t="str">
            <v>001. SEGURO INTEGRAL DE SALUD</v>
          </cell>
          <cell r="F1716" t="str">
            <v>GNF</v>
          </cell>
          <cell r="G1716" t="str">
            <v>GNF-PP</v>
          </cell>
        </row>
        <row r="1717">
          <cell r="C1717">
            <v>1714</v>
          </cell>
          <cell r="D1717" t="str">
            <v>135. SEGURO INTEGRAL DE SALUD</v>
          </cell>
          <cell r="E1717" t="str">
            <v>001. SEGURO INTEGRAL DE SALUD</v>
          </cell>
          <cell r="F1717" t="str">
            <v>GNF</v>
          </cell>
          <cell r="G1717" t="str">
            <v>GNF-PP</v>
          </cell>
        </row>
        <row r="1718">
          <cell r="C1718">
            <v>1715</v>
          </cell>
          <cell r="D1718" t="str">
            <v>135. SEGURO INTEGRAL DE SALUD</v>
          </cell>
          <cell r="E1718" t="str">
            <v>001. SEGURO INTEGRAL DE SALUD</v>
          </cell>
          <cell r="F1718" t="str">
            <v>GNF</v>
          </cell>
          <cell r="G1718" t="str">
            <v>GNF-PP</v>
          </cell>
        </row>
        <row r="1719">
          <cell r="C1719">
            <v>1716</v>
          </cell>
          <cell r="D1719" t="str">
            <v>135. SEGURO INTEGRAL DE SALUD</v>
          </cell>
          <cell r="E1719" t="str">
            <v>001. SEGURO INTEGRAL DE SALUD</v>
          </cell>
          <cell r="F1719" t="str">
            <v>GNF</v>
          </cell>
          <cell r="G1719" t="str">
            <v>GNF-PP</v>
          </cell>
        </row>
        <row r="1720">
          <cell r="C1720">
            <v>1717</v>
          </cell>
          <cell r="D1720" t="str">
            <v>135. SEGURO INTEGRAL DE SALUD</v>
          </cell>
          <cell r="E1720" t="str">
            <v>001. SEGURO INTEGRAL DE SALUD</v>
          </cell>
          <cell r="F1720" t="str">
            <v>GNF</v>
          </cell>
          <cell r="G1720" t="str">
            <v>GNF-PP</v>
          </cell>
        </row>
        <row r="1721">
          <cell r="C1721">
            <v>1718</v>
          </cell>
          <cell r="D1721" t="str">
            <v>135. SEGURO INTEGRAL DE SALUD</v>
          </cell>
          <cell r="E1721" t="str">
            <v>001. SEGURO INTEGRAL DE SALUD</v>
          </cell>
          <cell r="F1721" t="str">
            <v>GNF</v>
          </cell>
          <cell r="G1721" t="str">
            <v>GNF-PP</v>
          </cell>
        </row>
        <row r="1722">
          <cell r="C1722">
            <v>1719</v>
          </cell>
          <cell r="D1722" t="str">
            <v>135. SEGURO INTEGRAL DE SALUD</v>
          </cell>
          <cell r="E1722" t="str">
            <v>001. SEGURO INTEGRAL DE SALUD</v>
          </cell>
          <cell r="F1722" t="str">
            <v>GNF</v>
          </cell>
          <cell r="G1722" t="str">
            <v>GNF-PP</v>
          </cell>
        </row>
        <row r="1723">
          <cell r="C1723">
            <v>1720</v>
          </cell>
          <cell r="D1723" t="str">
            <v>135. SEGURO INTEGRAL DE SALUD</v>
          </cell>
          <cell r="E1723" t="str">
            <v>001. SEGURO INTEGRAL DE SALUD</v>
          </cell>
          <cell r="F1723" t="str">
            <v>GNF</v>
          </cell>
          <cell r="G1723" t="str">
            <v>GNF-PP</v>
          </cell>
        </row>
        <row r="1724">
          <cell r="C1724">
            <v>1721</v>
          </cell>
          <cell r="D1724" t="str">
            <v>135. SEGURO INTEGRAL DE SALUD</v>
          </cell>
          <cell r="E1724" t="str">
            <v>001. SEGURO INTEGRAL DE SALUD</v>
          </cell>
          <cell r="F1724" t="str">
            <v>GNF</v>
          </cell>
          <cell r="G1724" t="str">
            <v>GNF-PP</v>
          </cell>
        </row>
        <row r="1725">
          <cell r="C1725">
            <v>1722</v>
          </cell>
          <cell r="D1725" t="str">
            <v>135. SEGURO INTEGRAL DE SALUD</v>
          </cell>
          <cell r="E1725" t="str">
            <v>001. SEGURO INTEGRAL DE SALUD</v>
          </cell>
          <cell r="F1725" t="str">
            <v>GNF</v>
          </cell>
          <cell r="G1725" t="str">
            <v>GNF-PP</v>
          </cell>
        </row>
        <row r="1726">
          <cell r="C1726">
            <v>1723</v>
          </cell>
          <cell r="D1726" t="str">
            <v>135. SEGURO INTEGRAL DE SALUD</v>
          </cell>
          <cell r="E1726" t="str">
            <v>001. SEGURO INTEGRAL DE SALUD</v>
          </cell>
          <cell r="F1726" t="str">
            <v>GNF</v>
          </cell>
          <cell r="G1726" t="str">
            <v>GNF-PP</v>
          </cell>
        </row>
        <row r="1727">
          <cell r="C1727">
            <v>1724</v>
          </cell>
          <cell r="D1727" t="str">
            <v>135. SEGURO INTEGRAL DE SALUD</v>
          </cell>
          <cell r="E1727" t="str">
            <v>001. SEGURO INTEGRAL DE SALUD</v>
          </cell>
          <cell r="F1727" t="str">
            <v>GNF</v>
          </cell>
          <cell r="G1727" t="str">
            <v>GNF-PP</v>
          </cell>
        </row>
        <row r="1728">
          <cell r="C1728">
            <v>1725</v>
          </cell>
          <cell r="D1728" t="str">
            <v>135. SEGURO INTEGRAL DE SALUD</v>
          </cell>
          <cell r="E1728" t="str">
            <v>001. SEGURO INTEGRAL DE SALUD</v>
          </cell>
          <cell r="F1728" t="str">
            <v>GNF</v>
          </cell>
          <cell r="G1728" t="str">
            <v>GNF-PP</v>
          </cell>
        </row>
        <row r="1729">
          <cell r="C1729">
            <v>1726</v>
          </cell>
          <cell r="D1729" t="str">
            <v>135. SEGURO INTEGRAL DE SALUD</v>
          </cell>
          <cell r="E1729" t="str">
            <v>001. SEGURO INTEGRAL DE SALUD</v>
          </cell>
          <cell r="F1729" t="str">
            <v>GNF</v>
          </cell>
          <cell r="G1729" t="str">
            <v>GNF-PP</v>
          </cell>
        </row>
        <row r="1730">
          <cell r="C1730">
            <v>1727</v>
          </cell>
          <cell r="D1730" t="str">
            <v>135. SEGURO INTEGRAL DE SALUD</v>
          </cell>
          <cell r="E1730" t="str">
            <v>001. SEGURO INTEGRAL DE SALUD</v>
          </cell>
          <cell r="F1730" t="str">
            <v>GNF</v>
          </cell>
          <cell r="G1730" t="str">
            <v>GNF-PP</v>
          </cell>
        </row>
        <row r="1731">
          <cell r="C1731">
            <v>1728</v>
          </cell>
          <cell r="D1731" t="str">
            <v>135. SEGURO INTEGRAL DE SALUD</v>
          </cell>
          <cell r="E1731" t="str">
            <v>001. SEGURO INTEGRAL DE SALUD</v>
          </cell>
          <cell r="F1731" t="str">
            <v>GNF</v>
          </cell>
          <cell r="G1731" t="str">
            <v>GNF-PP</v>
          </cell>
        </row>
        <row r="1732">
          <cell r="C1732">
            <v>1729</v>
          </cell>
          <cell r="D1732" t="str">
            <v>135. SEGURO INTEGRAL DE SALUD</v>
          </cell>
          <cell r="E1732" t="str">
            <v>001. SEGURO INTEGRAL DE SALUD</v>
          </cell>
          <cell r="F1732" t="str">
            <v>GNF</v>
          </cell>
          <cell r="G1732" t="str">
            <v>GNF-PP</v>
          </cell>
        </row>
        <row r="1733">
          <cell r="C1733">
            <v>1730</v>
          </cell>
          <cell r="D1733" t="str">
            <v>135. SEGURO INTEGRAL DE SALUD</v>
          </cell>
          <cell r="E1733" t="str">
            <v>001. SEGURO INTEGRAL DE SALUD</v>
          </cell>
          <cell r="F1733" t="str">
            <v>GNF</v>
          </cell>
          <cell r="G1733" t="str">
            <v>GNF-PP</v>
          </cell>
        </row>
        <row r="1734">
          <cell r="C1734">
            <v>1731</v>
          </cell>
          <cell r="D1734" t="str">
            <v>135. SEGURO INTEGRAL DE SALUD</v>
          </cell>
          <cell r="E1734" t="str">
            <v>001. SEGURO INTEGRAL DE SALUD</v>
          </cell>
          <cell r="F1734" t="str">
            <v>GNF</v>
          </cell>
          <cell r="G1734" t="str">
            <v>GNF-PP</v>
          </cell>
        </row>
        <row r="1735">
          <cell r="C1735">
            <v>1732</v>
          </cell>
          <cell r="D1735" t="str">
            <v>135. SEGURO INTEGRAL DE SALUD</v>
          </cell>
          <cell r="E1735" t="str">
            <v>001. SEGURO INTEGRAL DE SALUD</v>
          </cell>
          <cell r="F1735" t="str">
            <v>GNF</v>
          </cell>
          <cell r="G1735" t="str">
            <v>GNF-PP</v>
          </cell>
        </row>
        <row r="1736">
          <cell r="C1736">
            <v>1733</v>
          </cell>
          <cell r="D1736" t="str">
            <v>135. SEGURO INTEGRAL DE SALUD</v>
          </cell>
          <cell r="E1736" t="str">
            <v>001. SEGURO INTEGRAL DE SALUD</v>
          </cell>
          <cell r="F1736" t="str">
            <v>GNF</v>
          </cell>
          <cell r="G1736" t="str">
            <v>GNF-PP</v>
          </cell>
        </row>
        <row r="1737">
          <cell r="C1737">
            <v>1734</v>
          </cell>
          <cell r="D1737" t="str">
            <v>135. SEGURO INTEGRAL DE SALUD</v>
          </cell>
          <cell r="E1737" t="str">
            <v>001. SEGURO INTEGRAL DE SALUD</v>
          </cell>
          <cell r="F1737" t="str">
            <v>GNF</v>
          </cell>
          <cell r="G1737" t="str">
            <v>GNF-PP</v>
          </cell>
        </row>
        <row r="1738">
          <cell r="C1738">
            <v>1735</v>
          </cell>
          <cell r="D1738" t="str">
            <v>135. SEGURO INTEGRAL DE SALUD</v>
          </cell>
          <cell r="E1738" t="str">
            <v>001. SEGURO INTEGRAL DE SALUD</v>
          </cell>
          <cell r="F1738" t="str">
            <v>GNF</v>
          </cell>
          <cell r="G1738" t="str">
            <v>GNF-PP</v>
          </cell>
        </row>
        <row r="1739">
          <cell r="C1739">
            <v>1736</v>
          </cell>
          <cell r="D1739" t="str">
            <v>135. SEGURO INTEGRAL DE SALUD</v>
          </cell>
          <cell r="E1739" t="str">
            <v>001. SEGURO INTEGRAL DE SALUD</v>
          </cell>
          <cell r="F1739" t="str">
            <v>GNF</v>
          </cell>
          <cell r="G1739" t="str">
            <v>GNF-PP</v>
          </cell>
        </row>
        <row r="1740">
          <cell r="C1740">
            <v>1737</v>
          </cell>
          <cell r="D1740" t="str">
            <v>135. SEGURO INTEGRAL DE SALUD</v>
          </cell>
          <cell r="E1740" t="str">
            <v>001. SEGURO INTEGRAL DE SALUD</v>
          </cell>
          <cell r="F1740" t="str">
            <v>GNF</v>
          </cell>
          <cell r="G1740" t="str">
            <v>GNF-PP</v>
          </cell>
        </row>
        <row r="1741">
          <cell r="C1741">
            <v>1738</v>
          </cell>
          <cell r="D1741" t="str">
            <v>135. SEGURO INTEGRAL DE SALUD</v>
          </cell>
          <cell r="E1741" t="str">
            <v>001. SEGURO INTEGRAL DE SALUD</v>
          </cell>
          <cell r="F1741" t="str">
            <v>GNF</v>
          </cell>
          <cell r="G1741" t="str">
            <v>GNF-PP</v>
          </cell>
        </row>
        <row r="1742">
          <cell r="C1742">
            <v>1739</v>
          </cell>
          <cell r="D1742" t="str">
            <v>135. SEGURO INTEGRAL DE SALUD</v>
          </cell>
          <cell r="E1742" t="str">
            <v>001. SEGURO INTEGRAL DE SALUD</v>
          </cell>
          <cell r="F1742" t="str">
            <v>GNF</v>
          </cell>
          <cell r="G1742" t="str">
            <v>GNF-PP</v>
          </cell>
        </row>
        <row r="1743">
          <cell r="C1743">
            <v>1740</v>
          </cell>
          <cell r="D1743" t="str">
            <v>135. SEGURO INTEGRAL DE SALUD</v>
          </cell>
          <cell r="E1743" t="str">
            <v>001. SEGURO INTEGRAL DE SALUD</v>
          </cell>
          <cell r="F1743" t="str">
            <v>GNF</v>
          </cell>
          <cell r="G1743" t="str">
            <v>GNF-PP</v>
          </cell>
        </row>
        <row r="1744">
          <cell r="C1744">
            <v>1741</v>
          </cell>
          <cell r="D1744" t="str">
            <v>135. SEGURO INTEGRAL DE SALUD</v>
          </cell>
          <cell r="E1744" t="str">
            <v>001. SEGURO INTEGRAL DE SALUD</v>
          </cell>
          <cell r="F1744" t="str">
            <v>GNF</v>
          </cell>
          <cell r="G1744" t="str">
            <v>GNF-PP</v>
          </cell>
        </row>
        <row r="1745">
          <cell r="C1745">
            <v>1742</v>
          </cell>
          <cell r="D1745" t="str">
            <v>135. SEGURO INTEGRAL DE SALUD</v>
          </cell>
          <cell r="E1745" t="str">
            <v>001. SEGURO INTEGRAL DE SALUD</v>
          </cell>
          <cell r="F1745" t="str">
            <v>GNF</v>
          </cell>
          <cell r="G1745" t="str">
            <v>GNF-PP</v>
          </cell>
        </row>
        <row r="1746">
          <cell r="C1746">
            <v>1743</v>
          </cell>
          <cell r="D1746" t="str">
            <v>135. SEGURO INTEGRAL DE SALUD</v>
          </cell>
          <cell r="E1746" t="str">
            <v>001. SEGURO INTEGRAL DE SALUD</v>
          </cell>
          <cell r="F1746" t="str">
            <v>GNF</v>
          </cell>
          <cell r="G1746" t="str">
            <v>GNF-PP</v>
          </cell>
        </row>
        <row r="1747">
          <cell r="C1747">
            <v>1744</v>
          </cell>
          <cell r="D1747" t="str">
            <v>135. SEGURO INTEGRAL DE SALUD</v>
          </cell>
          <cell r="E1747" t="str">
            <v>001. SEGURO INTEGRAL DE SALUD</v>
          </cell>
          <cell r="F1747" t="str">
            <v>GNF</v>
          </cell>
          <cell r="G1747" t="str">
            <v>GNF-PP</v>
          </cell>
        </row>
        <row r="1748">
          <cell r="C1748">
            <v>1745</v>
          </cell>
          <cell r="D1748" t="str">
            <v>135. SEGURO INTEGRAL DE SALUD</v>
          </cell>
          <cell r="E1748" t="str">
            <v>001. SEGURO INTEGRAL DE SALUD</v>
          </cell>
          <cell r="F1748" t="str">
            <v>GNF</v>
          </cell>
          <cell r="G1748" t="str">
            <v>GNF-PP</v>
          </cell>
        </row>
        <row r="1749">
          <cell r="C1749">
            <v>1746</v>
          </cell>
          <cell r="D1749" t="str">
            <v>135. SEGURO INTEGRAL DE SALUD</v>
          </cell>
          <cell r="E1749" t="str">
            <v>001. SEGURO INTEGRAL DE SALUD</v>
          </cell>
          <cell r="F1749" t="str">
            <v>GNF</v>
          </cell>
          <cell r="G1749" t="str">
            <v>GNF-PP</v>
          </cell>
        </row>
        <row r="1750">
          <cell r="C1750">
            <v>1747</v>
          </cell>
          <cell r="D1750" t="str">
            <v>135. SEGURO INTEGRAL DE SALUD</v>
          </cell>
          <cell r="E1750" t="str">
            <v>001. SEGURO INTEGRAL DE SALUD</v>
          </cell>
          <cell r="F1750" t="str">
            <v>GNF</v>
          </cell>
          <cell r="G1750" t="str">
            <v>GNF-PP</v>
          </cell>
        </row>
        <row r="1751">
          <cell r="C1751">
            <v>1748</v>
          </cell>
          <cell r="D1751" t="str">
            <v>135. SEGURO INTEGRAL DE SALUD</v>
          </cell>
          <cell r="E1751" t="str">
            <v>001. SEGURO INTEGRAL DE SALUD</v>
          </cell>
          <cell r="F1751" t="str">
            <v>GNF</v>
          </cell>
          <cell r="G1751" t="str">
            <v>GNF-PP</v>
          </cell>
        </row>
        <row r="1752">
          <cell r="C1752">
            <v>1749</v>
          </cell>
          <cell r="D1752" t="str">
            <v>135. SEGURO INTEGRAL DE SALUD</v>
          </cell>
          <cell r="E1752" t="str">
            <v>001. SEGURO INTEGRAL DE SALUD</v>
          </cell>
          <cell r="F1752" t="str">
            <v>GNF</v>
          </cell>
          <cell r="G1752" t="str">
            <v>GNF-PP</v>
          </cell>
        </row>
        <row r="1753">
          <cell r="C1753">
            <v>1750</v>
          </cell>
          <cell r="D1753" t="str">
            <v>135. SEGURO INTEGRAL DE SALUD</v>
          </cell>
          <cell r="E1753" t="str">
            <v>001. SEGURO INTEGRAL DE SALUD</v>
          </cell>
          <cell r="F1753" t="str">
            <v>GNF</v>
          </cell>
          <cell r="G1753" t="str">
            <v>GNF-PP</v>
          </cell>
        </row>
        <row r="1754">
          <cell r="C1754">
            <v>1751</v>
          </cell>
          <cell r="D1754" t="str">
            <v>135. SEGURO INTEGRAL DE SALUD</v>
          </cell>
          <cell r="E1754" t="str">
            <v>001. SEGURO INTEGRAL DE SALUD</v>
          </cell>
          <cell r="F1754" t="str">
            <v>GNF</v>
          </cell>
          <cell r="G1754" t="str">
            <v>GNF-PP</v>
          </cell>
        </row>
        <row r="1755">
          <cell r="C1755">
            <v>1752</v>
          </cell>
          <cell r="D1755" t="str">
            <v>135. SEGURO INTEGRAL DE SALUD</v>
          </cell>
          <cell r="E1755" t="str">
            <v>001. SEGURO INTEGRAL DE SALUD</v>
          </cell>
          <cell r="F1755" t="str">
            <v>GNF</v>
          </cell>
          <cell r="G1755" t="str">
            <v>GNF-PP</v>
          </cell>
        </row>
        <row r="1756">
          <cell r="C1756">
            <v>1753</v>
          </cell>
          <cell r="D1756" t="str">
            <v>135. SEGURO INTEGRAL DE SALUD</v>
          </cell>
          <cell r="E1756" t="str">
            <v>001. SEGURO INTEGRAL DE SALUD</v>
          </cell>
          <cell r="F1756" t="str">
            <v>GNF</v>
          </cell>
          <cell r="G1756" t="str">
            <v>GNF-PP</v>
          </cell>
        </row>
        <row r="1757">
          <cell r="C1757">
            <v>1754</v>
          </cell>
          <cell r="D1757" t="str">
            <v>135. SEGURO INTEGRAL DE SALUD</v>
          </cell>
          <cell r="E1757" t="str">
            <v>001. SEGURO INTEGRAL DE SALUD</v>
          </cell>
          <cell r="F1757" t="str">
            <v>GNF</v>
          </cell>
          <cell r="G1757" t="str">
            <v>GNF-PP</v>
          </cell>
        </row>
        <row r="1758">
          <cell r="C1758">
            <v>1755</v>
          </cell>
          <cell r="D1758" t="str">
            <v>135. SEGURO INTEGRAL DE SALUD</v>
          </cell>
          <cell r="E1758" t="str">
            <v>001. SEGURO INTEGRAL DE SALUD</v>
          </cell>
          <cell r="F1758" t="str">
            <v>GNF</v>
          </cell>
          <cell r="G1758" t="str">
            <v>GNF-PP</v>
          </cell>
        </row>
        <row r="1759">
          <cell r="C1759">
            <v>1756</v>
          </cell>
          <cell r="D1759" t="str">
            <v>135. SEGURO INTEGRAL DE SALUD</v>
          </cell>
          <cell r="E1759" t="str">
            <v>001. SEGURO INTEGRAL DE SALUD</v>
          </cell>
          <cell r="F1759" t="str">
            <v>GNF</v>
          </cell>
          <cell r="G1759" t="str">
            <v>GNF-PP</v>
          </cell>
        </row>
        <row r="1760">
          <cell r="C1760">
            <v>1757</v>
          </cell>
          <cell r="D1760" t="str">
            <v>135. SEGURO INTEGRAL DE SALUD</v>
          </cell>
          <cell r="E1760" t="str">
            <v>001. SEGURO INTEGRAL DE SALUD</v>
          </cell>
          <cell r="F1760" t="str">
            <v>GNF</v>
          </cell>
          <cell r="G1760" t="str">
            <v>GNF-PP</v>
          </cell>
        </row>
        <row r="1761">
          <cell r="C1761">
            <v>1758</v>
          </cell>
          <cell r="D1761" t="str">
            <v>135. SEGURO INTEGRAL DE SALUD</v>
          </cell>
          <cell r="E1761" t="str">
            <v>001. SEGURO INTEGRAL DE SALUD</v>
          </cell>
          <cell r="F1761" t="str">
            <v>GNF</v>
          </cell>
          <cell r="G1761" t="str">
            <v>GNF-PP</v>
          </cell>
        </row>
        <row r="1762">
          <cell r="C1762">
            <v>1759</v>
          </cell>
          <cell r="D1762" t="str">
            <v>135. SEGURO INTEGRAL DE SALUD</v>
          </cell>
          <cell r="E1762" t="str">
            <v>001. SEGURO INTEGRAL DE SALUD</v>
          </cell>
          <cell r="F1762" t="str">
            <v>GNF</v>
          </cell>
          <cell r="G1762" t="str">
            <v>GNF-PP</v>
          </cell>
        </row>
        <row r="1763">
          <cell r="C1763">
            <v>1760</v>
          </cell>
          <cell r="D1763" t="str">
            <v>135. SEGURO INTEGRAL DE SALUD</v>
          </cell>
          <cell r="E1763" t="str">
            <v>001. SEGURO INTEGRAL DE SALUD</v>
          </cell>
          <cell r="F1763" t="str">
            <v>GNF</v>
          </cell>
          <cell r="G1763" t="str">
            <v>GNF-PP</v>
          </cell>
        </row>
        <row r="1764">
          <cell r="C1764">
            <v>1761</v>
          </cell>
          <cell r="D1764" t="str">
            <v>135. SEGURO INTEGRAL DE SALUD</v>
          </cell>
          <cell r="E1764" t="str">
            <v>001. SEGURO INTEGRAL DE SALUD</v>
          </cell>
          <cell r="F1764" t="str">
            <v>GNF</v>
          </cell>
          <cell r="G1764" t="str">
            <v>GNF-PP</v>
          </cell>
        </row>
        <row r="1765">
          <cell r="C1765">
            <v>1762</v>
          </cell>
          <cell r="D1765" t="str">
            <v>135. SEGURO INTEGRAL DE SALUD</v>
          </cell>
          <cell r="E1765" t="str">
            <v>001. SEGURO INTEGRAL DE SALUD</v>
          </cell>
          <cell r="F1765" t="str">
            <v>GNF</v>
          </cell>
          <cell r="G1765" t="str">
            <v>GNF-PP</v>
          </cell>
        </row>
        <row r="1766">
          <cell r="C1766">
            <v>1763</v>
          </cell>
          <cell r="D1766" t="str">
            <v>135. SEGURO INTEGRAL DE SALUD</v>
          </cell>
          <cell r="E1766" t="str">
            <v>001. SEGURO INTEGRAL DE SALUD</v>
          </cell>
          <cell r="F1766" t="str">
            <v>GNF</v>
          </cell>
          <cell r="G1766" t="str">
            <v>GNF-PP</v>
          </cell>
        </row>
        <row r="1767">
          <cell r="C1767">
            <v>1764</v>
          </cell>
          <cell r="D1767" t="str">
            <v>135. SEGURO INTEGRAL DE SALUD</v>
          </cell>
          <cell r="E1767" t="str">
            <v>001. SEGURO INTEGRAL DE SALUD</v>
          </cell>
          <cell r="F1767" t="str">
            <v>GNF</v>
          </cell>
          <cell r="G1767" t="str">
            <v>GNF-PP</v>
          </cell>
        </row>
        <row r="1768">
          <cell r="C1768">
            <v>1765</v>
          </cell>
          <cell r="D1768" t="str">
            <v>135. SEGURO INTEGRAL DE SALUD</v>
          </cell>
          <cell r="E1768" t="str">
            <v>001. SEGURO INTEGRAL DE SALUD</v>
          </cell>
          <cell r="F1768" t="str">
            <v>GNF</v>
          </cell>
          <cell r="G1768" t="str">
            <v>GNF-PP</v>
          </cell>
        </row>
        <row r="1769">
          <cell r="C1769">
            <v>1766</v>
          </cell>
          <cell r="D1769" t="str">
            <v>135. SEGURO INTEGRAL DE SALUD</v>
          </cell>
          <cell r="E1769" t="str">
            <v>001. SEGURO INTEGRAL DE SALUD</v>
          </cell>
          <cell r="F1769" t="str">
            <v>GNF</v>
          </cell>
          <cell r="G1769" t="str">
            <v>GNF-PP</v>
          </cell>
        </row>
        <row r="1770">
          <cell r="C1770">
            <v>1767</v>
          </cell>
          <cell r="D1770" t="str">
            <v>135. SEGURO INTEGRAL DE SALUD</v>
          </cell>
          <cell r="E1770" t="str">
            <v>001. SEGURO INTEGRAL DE SALUD</v>
          </cell>
          <cell r="F1770" t="str">
            <v>GNF</v>
          </cell>
          <cell r="G1770" t="str">
            <v>GNF-PP</v>
          </cell>
        </row>
        <row r="1771">
          <cell r="C1771">
            <v>1768</v>
          </cell>
          <cell r="D1771" t="str">
            <v>135. SEGURO INTEGRAL DE SALUD</v>
          </cell>
          <cell r="E1771" t="str">
            <v>001. SEGURO INTEGRAL DE SALUD</v>
          </cell>
          <cell r="F1771" t="str">
            <v>GNF</v>
          </cell>
          <cell r="G1771" t="str">
            <v>GNF-PP</v>
          </cell>
        </row>
        <row r="1772">
          <cell r="C1772">
            <v>1769</v>
          </cell>
          <cell r="D1772" t="str">
            <v>135. SEGURO INTEGRAL DE SALUD</v>
          </cell>
          <cell r="E1772" t="str">
            <v>001. SEGURO INTEGRAL DE SALUD</v>
          </cell>
          <cell r="F1772" t="str">
            <v>GNF</v>
          </cell>
          <cell r="G1772" t="str">
            <v>GNF-PP</v>
          </cell>
        </row>
        <row r="1773">
          <cell r="C1773">
            <v>1770</v>
          </cell>
          <cell r="D1773" t="str">
            <v>135. SEGURO INTEGRAL DE SALUD</v>
          </cell>
          <cell r="E1773" t="str">
            <v>001. SEGURO INTEGRAL DE SALUD</v>
          </cell>
          <cell r="F1773" t="str">
            <v>GNF</v>
          </cell>
          <cell r="G1773" t="str">
            <v>GNF-PP</v>
          </cell>
        </row>
        <row r="1774">
          <cell r="C1774">
            <v>1771</v>
          </cell>
          <cell r="D1774" t="str">
            <v>135. SEGURO INTEGRAL DE SALUD</v>
          </cell>
          <cell r="E1774" t="str">
            <v>001. SEGURO INTEGRAL DE SALUD</v>
          </cell>
          <cell r="F1774" t="str">
            <v>GNF</v>
          </cell>
          <cell r="G1774" t="str">
            <v>GNF-PP</v>
          </cell>
        </row>
        <row r="1775">
          <cell r="C1775">
            <v>1772</v>
          </cell>
          <cell r="D1775" t="str">
            <v>135. SEGURO INTEGRAL DE SALUD</v>
          </cell>
          <cell r="E1775" t="str">
            <v>001. SEGURO INTEGRAL DE SALUD</v>
          </cell>
          <cell r="F1775" t="str">
            <v>GNF</v>
          </cell>
          <cell r="G1775" t="str">
            <v>GNF-PP</v>
          </cell>
        </row>
        <row r="1776">
          <cell r="C1776">
            <v>1773</v>
          </cell>
          <cell r="D1776" t="str">
            <v>135. SEGURO INTEGRAL DE SALUD</v>
          </cell>
          <cell r="E1776" t="str">
            <v>001. SEGURO INTEGRAL DE SALUD</v>
          </cell>
          <cell r="F1776" t="str">
            <v>GNF</v>
          </cell>
          <cell r="G1776" t="str">
            <v>GNF-PP</v>
          </cell>
        </row>
        <row r="1777">
          <cell r="C1777">
            <v>1774</v>
          </cell>
          <cell r="D1777" t="str">
            <v>135. SEGURO INTEGRAL DE SALUD</v>
          </cell>
          <cell r="E1777" t="str">
            <v>001. SEGURO INTEGRAL DE SALUD</v>
          </cell>
          <cell r="F1777" t="str">
            <v>GNF</v>
          </cell>
          <cell r="G1777" t="str">
            <v>GNF-PP</v>
          </cell>
        </row>
        <row r="1778">
          <cell r="C1778">
            <v>1775</v>
          </cell>
          <cell r="D1778" t="str">
            <v>135. SEGURO INTEGRAL DE SALUD</v>
          </cell>
          <cell r="E1778" t="str">
            <v>001. SEGURO INTEGRAL DE SALUD</v>
          </cell>
          <cell r="F1778" t="str">
            <v>GNF</v>
          </cell>
          <cell r="G1778" t="str">
            <v>GNF-PP</v>
          </cell>
        </row>
        <row r="1779">
          <cell r="C1779">
            <v>1776</v>
          </cell>
          <cell r="D1779" t="str">
            <v>135. SEGURO INTEGRAL DE SALUD</v>
          </cell>
          <cell r="E1779" t="str">
            <v>001. SEGURO INTEGRAL DE SALUD</v>
          </cell>
          <cell r="F1779" t="str">
            <v>GNF</v>
          </cell>
          <cell r="G1779" t="str">
            <v>GNF-PP</v>
          </cell>
        </row>
        <row r="1780">
          <cell r="C1780">
            <v>1777</v>
          </cell>
          <cell r="D1780" t="str">
            <v>135. SEGURO INTEGRAL DE SALUD</v>
          </cell>
          <cell r="E1780" t="str">
            <v>001. SEGURO INTEGRAL DE SALUD</v>
          </cell>
          <cell r="F1780" t="str">
            <v>GNF</v>
          </cell>
          <cell r="G1780" t="str">
            <v>GNF-PP</v>
          </cell>
        </row>
        <row r="1781">
          <cell r="C1781">
            <v>1778</v>
          </cell>
          <cell r="D1781" t="str">
            <v>135. SEGURO INTEGRAL DE SALUD</v>
          </cell>
          <cell r="E1781" t="str">
            <v>001. SEGURO INTEGRAL DE SALUD</v>
          </cell>
          <cell r="F1781" t="str">
            <v>GNF</v>
          </cell>
          <cell r="G1781" t="str">
            <v>GNF-PP</v>
          </cell>
        </row>
        <row r="1782">
          <cell r="C1782">
            <v>1779</v>
          </cell>
          <cell r="D1782" t="str">
            <v>135. SEGURO INTEGRAL DE SALUD</v>
          </cell>
          <cell r="E1782" t="str">
            <v>001. SEGURO INTEGRAL DE SALUD</v>
          </cell>
          <cell r="F1782" t="str">
            <v>GNF</v>
          </cell>
          <cell r="G1782" t="str">
            <v>GNF-PP</v>
          </cell>
        </row>
        <row r="1783">
          <cell r="C1783">
            <v>1780</v>
          </cell>
          <cell r="D1783" t="str">
            <v>135. SEGURO INTEGRAL DE SALUD</v>
          </cell>
          <cell r="E1783" t="str">
            <v>001. SEGURO INTEGRAL DE SALUD</v>
          </cell>
          <cell r="F1783" t="str">
            <v>GNF</v>
          </cell>
          <cell r="G1783" t="str">
            <v>GNF-PP</v>
          </cell>
        </row>
        <row r="1784">
          <cell r="C1784">
            <v>1781</v>
          </cell>
          <cell r="D1784" t="str">
            <v>135. SEGURO INTEGRAL DE SALUD</v>
          </cell>
          <cell r="E1784" t="str">
            <v>001. SEGURO INTEGRAL DE SALUD</v>
          </cell>
          <cell r="F1784" t="str">
            <v>GNF</v>
          </cell>
          <cell r="G1784" t="str">
            <v>GNF-PP</v>
          </cell>
        </row>
        <row r="1785">
          <cell r="C1785">
            <v>1782</v>
          </cell>
          <cell r="D1785" t="str">
            <v>135. SEGURO INTEGRAL DE SALUD</v>
          </cell>
          <cell r="E1785" t="str">
            <v>001. SEGURO INTEGRAL DE SALUD</v>
          </cell>
          <cell r="F1785" t="str">
            <v>GNF</v>
          </cell>
          <cell r="G1785" t="str">
            <v>GNF-PP</v>
          </cell>
        </row>
        <row r="1786">
          <cell r="C1786">
            <v>1783</v>
          </cell>
          <cell r="D1786" t="str">
            <v>135. SEGURO INTEGRAL DE SALUD</v>
          </cell>
          <cell r="E1786" t="str">
            <v>001. SEGURO INTEGRAL DE SALUD</v>
          </cell>
          <cell r="F1786" t="str">
            <v>GNF</v>
          </cell>
          <cell r="G1786" t="str">
            <v>GNF-PP</v>
          </cell>
        </row>
        <row r="1787">
          <cell r="C1787">
            <v>1784</v>
          </cell>
          <cell r="D1787" t="str">
            <v>135. SEGURO INTEGRAL DE SALUD</v>
          </cell>
          <cell r="E1787" t="str">
            <v>001. SEGURO INTEGRAL DE SALUD</v>
          </cell>
          <cell r="F1787" t="str">
            <v>GNF</v>
          </cell>
          <cell r="G1787" t="str">
            <v>GNF-PP</v>
          </cell>
        </row>
        <row r="1788">
          <cell r="C1788">
            <v>1785</v>
          </cell>
          <cell r="D1788" t="str">
            <v>135. SEGURO INTEGRAL DE SALUD</v>
          </cell>
          <cell r="E1788" t="str">
            <v>001. SEGURO INTEGRAL DE SALUD</v>
          </cell>
          <cell r="F1788" t="str">
            <v>GNF</v>
          </cell>
          <cell r="G1788" t="str">
            <v>GNF-PP</v>
          </cell>
        </row>
        <row r="1789">
          <cell r="C1789">
            <v>1786</v>
          </cell>
          <cell r="D1789" t="str">
            <v>135. SEGURO INTEGRAL DE SALUD</v>
          </cell>
          <cell r="E1789" t="str">
            <v>001. SEGURO INTEGRAL DE SALUD</v>
          </cell>
          <cell r="F1789" t="str">
            <v>GNF</v>
          </cell>
          <cell r="G1789" t="str">
            <v>GNF-PP</v>
          </cell>
        </row>
        <row r="1790">
          <cell r="C1790">
            <v>1787</v>
          </cell>
          <cell r="D1790" t="str">
            <v>135. SEGURO INTEGRAL DE SALUD</v>
          </cell>
          <cell r="E1790" t="str">
            <v>001. SEGURO INTEGRAL DE SALUD</v>
          </cell>
          <cell r="F1790" t="str">
            <v>GNF</v>
          </cell>
          <cell r="G1790" t="str">
            <v>GNF-PP</v>
          </cell>
        </row>
        <row r="1791">
          <cell r="C1791">
            <v>1788</v>
          </cell>
          <cell r="D1791" t="str">
            <v>135. SEGURO INTEGRAL DE SALUD</v>
          </cell>
          <cell r="E1791" t="str">
            <v>001. SEGURO INTEGRAL DE SALUD</v>
          </cell>
          <cell r="F1791" t="str">
            <v>GNF</v>
          </cell>
          <cell r="G1791" t="str">
            <v>GNF-PP</v>
          </cell>
        </row>
        <row r="1792">
          <cell r="C1792">
            <v>1789</v>
          </cell>
          <cell r="D1792" t="str">
            <v>135. SEGURO INTEGRAL DE SALUD</v>
          </cell>
          <cell r="E1792" t="str">
            <v>001. SEGURO INTEGRAL DE SALUD</v>
          </cell>
          <cell r="F1792" t="str">
            <v>GNF</v>
          </cell>
          <cell r="G1792" t="str">
            <v>GNF-PP</v>
          </cell>
        </row>
        <row r="1793">
          <cell r="C1793">
            <v>1790</v>
          </cell>
          <cell r="D1793" t="str">
            <v>135. SEGURO INTEGRAL DE SALUD</v>
          </cell>
          <cell r="E1793" t="str">
            <v>001. SEGURO INTEGRAL DE SALUD</v>
          </cell>
          <cell r="F1793" t="str">
            <v>GNF</v>
          </cell>
          <cell r="G1793" t="str">
            <v>GNF-PP</v>
          </cell>
        </row>
        <row r="1794">
          <cell r="C1794">
            <v>1791</v>
          </cell>
          <cell r="D1794" t="str">
            <v>135. SEGURO INTEGRAL DE SALUD</v>
          </cell>
          <cell r="E1794" t="str">
            <v>001. SEGURO INTEGRAL DE SALUD</v>
          </cell>
          <cell r="F1794" t="str">
            <v>GNF</v>
          </cell>
          <cell r="G1794" t="str">
            <v>GNF-PP</v>
          </cell>
        </row>
        <row r="1795">
          <cell r="C1795">
            <v>1792</v>
          </cell>
          <cell r="D1795" t="str">
            <v>135. SEGURO INTEGRAL DE SALUD</v>
          </cell>
          <cell r="E1795" t="str">
            <v>001. SEGURO INTEGRAL DE SALUD</v>
          </cell>
          <cell r="F1795" t="str">
            <v>GNF</v>
          </cell>
          <cell r="G1795" t="str">
            <v>GNF-PP</v>
          </cell>
        </row>
        <row r="1796">
          <cell r="C1796">
            <v>1793</v>
          </cell>
          <cell r="D1796" t="str">
            <v>135. SEGURO INTEGRAL DE SALUD</v>
          </cell>
          <cell r="E1796" t="str">
            <v>001. SEGURO INTEGRAL DE SALUD</v>
          </cell>
          <cell r="F1796" t="str">
            <v>GNF</v>
          </cell>
          <cell r="G1796" t="str">
            <v>GNF-PP</v>
          </cell>
        </row>
        <row r="1797">
          <cell r="C1797">
            <v>1794</v>
          </cell>
          <cell r="D1797" t="str">
            <v>135. SEGURO INTEGRAL DE SALUD</v>
          </cell>
          <cell r="E1797" t="str">
            <v>001. SEGURO INTEGRAL DE SALUD</v>
          </cell>
          <cell r="F1797" t="str">
            <v>GNF</v>
          </cell>
          <cell r="G1797" t="str">
            <v>GNF-PP</v>
          </cell>
        </row>
        <row r="1798">
          <cell r="C1798">
            <v>1795</v>
          </cell>
          <cell r="D1798" t="str">
            <v>135. SEGURO INTEGRAL DE SALUD</v>
          </cell>
          <cell r="E1798" t="str">
            <v>001. SEGURO INTEGRAL DE SALUD</v>
          </cell>
          <cell r="F1798" t="str">
            <v>GNF</v>
          </cell>
          <cell r="G1798" t="str">
            <v>GNF-PP</v>
          </cell>
        </row>
        <row r="1799">
          <cell r="C1799">
            <v>1796</v>
          </cell>
          <cell r="D1799" t="str">
            <v>135. SEGURO INTEGRAL DE SALUD</v>
          </cell>
          <cell r="E1799" t="str">
            <v>001. SEGURO INTEGRAL DE SALUD</v>
          </cell>
          <cell r="F1799" t="str">
            <v>GNF</v>
          </cell>
          <cell r="G1799" t="str">
            <v>GNF-PP</v>
          </cell>
        </row>
        <row r="1800">
          <cell r="C1800">
            <v>1797</v>
          </cell>
          <cell r="D1800" t="str">
            <v>135. SEGURO INTEGRAL DE SALUD</v>
          </cell>
          <cell r="E1800" t="str">
            <v>001. SEGURO INTEGRAL DE SALUD</v>
          </cell>
          <cell r="F1800" t="str">
            <v>GNF</v>
          </cell>
          <cell r="G1800" t="str">
            <v>GNF-PP</v>
          </cell>
        </row>
        <row r="1801">
          <cell r="C1801">
            <v>1798</v>
          </cell>
          <cell r="D1801" t="str">
            <v>135. SEGURO INTEGRAL DE SALUD</v>
          </cell>
          <cell r="E1801" t="str">
            <v>001. SEGURO INTEGRAL DE SALUD</v>
          </cell>
          <cell r="F1801" t="str">
            <v>GNF</v>
          </cell>
          <cell r="G1801" t="str">
            <v>GNF-PP</v>
          </cell>
        </row>
        <row r="1802">
          <cell r="C1802">
            <v>1799</v>
          </cell>
          <cell r="D1802" t="str">
            <v>135. SEGURO INTEGRAL DE SALUD</v>
          </cell>
          <cell r="E1802" t="str">
            <v>001. SEGURO INTEGRAL DE SALUD</v>
          </cell>
          <cell r="F1802" t="str">
            <v>GNF</v>
          </cell>
          <cell r="G1802" t="str">
            <v>GNF-PP</v>
          </cell>
        </row>
        <row r="1803">
          <cell r="C1803">
            <v>1800</v>
          </cell>
          <cell r="D1803" t="str">
            <v>135. SEGURO INTEGRAL DE SALUD</v>
          </cell>
          <cell r="E1803" t="str">
            <v>001. SEGURO INTEGRAL DE SALUD</v>
          </cell>
          <cell r="F1803" t="str">
            <v>GNF</v>
          </cell>
          <cell r="G1803" t="str">
            <v>GNF-PP</v>
          </cell>
        </row>
        <row r="1804">
          <cell r="C1804">
            <v>1801</v>
          </cell>
          <cell r="D1804" t="str">
            <v>135. SEGURO INTEGRAL DE SALUD</v>
          </cell>
          <cell r="E1804" t="str">
            <v>001. SEGURO INTEGRAL DE SALUD</v>
          </cell>
          <cell r="F1804" t="str">
            <v>GNF</v>
          </cell>
          <cell r="G1804" t="str">
            <v>GNF-PP</v>
          </cell>
        </row>
        <row r="1805">
          <cell r="C1805">
            <v>1802</v>
          </cell>
          <cell r="D1805" t="str">
            <v>135. SEGURO INTEGRAL DE SALUD</v>
          </cell>
          <cell r="E1805" t="str">
            <v>001. SEGURO INTEGRAL DE SALUD</v>
          </cell>
          <cell r="F1805" t="str">
            <v>GNF</v>
          </cell>
          <cell r="G1805" t="str">
            <v>GNF-PP</v>
          </cell>
        </row>
        <row r="1806">
          <cell r="C1806">
            <v>1803</v>
          </cell>
          <cell r="D1806" t="str">
            <v>135. SEGURO INTEGRAL DE SALUD</v>
          </cell>
          <cell r="E1806" t="str">
            <v>001. SEGURO INTEGRAL DE SALUD</v>
          </cell>
          <cell r="F1806" t="str">
            <v>GNF</v>
          </cell>
          <cell r="G1806" t="str">
            <v>GNF-PP</v>
          </cell>
        </row>
        <row r="1807">
          <cell r="C1807">
            <v>1804</v>
          </cell>
          <cell r="D1807" t="str">
            <v>135. SEGURO INTEGRAL DE SALUD</v>
          </cell>
          <cell r="E1807" t="str">
            <v>001. SEGURO INTEGRAL DE SALUD</v>
          </cell>
          <cell r="F1807" t="str">
            <v>GNF</v>
          </cell>
          <cell r="G1807" t="str">
            <v>GNF-PP</v>
          </cell>
        </row>
        <row r="1808">
          <cell r="C1808">
            <v>1805</v>
          </cell>
          <cell r="D1808" t="str">
            <v>135. SEGURO INTEGRAL DE SALUD</v>
          </cell>
          <cell r="E1808" t="str">
            <v>001. SEGURO INTEGRAL DE SALUD</v>
          </cell>
          <cell r="F1808" t="str">
            <v>GNF</v>
          </cell>
          <cell r="G1808" t="str">
            <v>GNF-PP</v>
          </cell>
        </row>
        <row r="1809">
          <cell r="C1809">
            <v>1806</v>
          </cell>
          <cell r="D1809" t="str">
            <v>135. SEGURO INTEGRAL DE SALUD</v>
          </cell>
          <cell r="E1809" t="str">
            <v>001. SEGURO INTEGRAL DE SALUD</v>
          </cell>
          <cell r="F1809" t="str">
            <v>GNF</v>
          </cell>
          <cell r="G1809" t="str">
            <v>GNF-PP</v>
          </cell>
        </row>
        <row r="1810">
          <cell r="C1810">
            <v>1807</v>
          </cell>
          <cell r="D1810" t="str">
            <v>135. SEGURO INTEGRAL DE SALUD</v>
          </cell>
          <cell r="E1810" t="str">
            <v>001. SEGURO INTEGRAL DE SALUD</v>
          </cell>
          <cell r="F1810" t="str">
            <v>GNF</v>
          </cell>
          <cell r="G1810" t="str">
            <v>GNF-PP</v>
          </cell>
        </row>
        <row r="1811">
          <cell r="C1811">
            <v>1808</v>
          </cell>
          <cell r="D1811" t="str">
            <v>135. SEGURO INTEGRAL DE SALUD</v>
          </cell>
          <cell r="E1811" t="str">
            <v>001. SEGURO INTEGRAL DE SALUD</v>
          </cell>
          <cell r="F1811" t="str">
            <v>GNF</v>
          </cell>
          <cell r="G1811" t="str">
            <v>GNF-PP</v>
          </cell>
        </row>
        <row r="1812">
          <cell r="C1812">
            <v>1809</v>
          </cell>
          <cell r="D1812" t="str">
            <v>135. SEGURO INTEGRAL DE SALUD</v>
          </cell>
          <cell r="E1812" t="str">
            <v>001. SEGURO INTEGRAL DE SALUD</v>
          </cell>
          <cell r="F1812" t="str">
            <v>GNF</v>
          </cell>
          <cell r="G1812" t="str">
            <v>GNF-PP</v>
          </cell>
        </row>
        <row r="1813">
          <cell r="C1813">
            <v>1810</v>
          </cell>
          <cell r="D1813" t="str">
            <v>135. SEGURO INTEGRAL DE SALUD</v>
          </cell>
          <cell r="E1813" t="str">
            <v>001. SEGURO INTEGRAL DE SALUD</v>
          </cell>
          <cell r="F1813" t="str">
            <v>GNF</v>
          </cell>
          <cell r="G1813" t="str">
            <v>GNF-PP</v>
          </cell>
        </row>
        <row r="1814">
          <cell r="C1814">
            <v>1811</v>
          </cell>
          <cell r="D1814" t="str">
            <v>135. SEGURO INTEGRAL DE SALUD</v>
          </cell>
          <cell r="E1814" t="str">
            <v>001. SEGURO INTEGRAL DE SALUD</v>
          </cell>
          <cell r="F1814" t="str">
            <v>GNF</v>
          </cell>
          <cell r="G1814" t="str">
            <v>GNF-PP</v>
          </cell>
        </row>
        <row r="1815">
          <cell r="C1815">
            <v>1812</v>
          </cell>
          <cell r="D1815" t="str">
            <v>135. SEGURO INTEGRAL DE SALUD</v>
          </cell>
          <cell r="E1815" t="str">
            <v>001. SEGURO INTEGRAL DE SALUD</v>
          </cell>
          <cell r="F1815" t="str">
            <v>GNF</v>
          </cell>
          <cell r="G1815" t="str">
            <v>GNF-PP</v>
          </cell>
        </row>
        <row r="1816">
          <cell r="C1816">
            <v>1813</v>
          </cell>
          <cell r="D1816" t="str">
            <v>135. SEGURO INTEGRAL DE SALUD</v>
          </cell>
          <cell r="E1816" t="str">
            <v>001. SEGURO INTEGRAL DE SALUD</v>
          </cell>
          <cell r="F1816" t="str">
            <v>GNF</v>
          </cell>
          <cell r="G1816" t="str">
            <v>GNF-PP</v>
          </cell>
        </row>
        <row r="1817">
          <cell r="C1817">
            <v>1814</v>
          </cell>
          <cell r="D1817" t="str">
            <v>135. SEGURO INTEGRAL DE SALUD</v>
          </cell>
          <cell r="E1817" t="str">
            <v>001. SEGURO INTEGRAL DE SALUD</v>
          </cell>
          <cell r="F1817" t="str">
            <v>GNF</v>
          </cell>
          <cell r="G1817" t="str">
            <v>GNF-PP</v>
          </cell>
        </row>
        <row r="1818">
          <cell r="C1818">
            <v>1815</v>
          </cell>
          <cell r="D1818" t="str">
            <v>135. SEGURO INTEGRAL DE SALUD</v>
          </cell>
          <cell r="E1818" t="str">
            <v>001. SEGURO INTEGRAL DE SALUD</v>
          </cell>
          <cell r="F1818" t="str">
            <v>GNF</v>
          </cell>
          <cell r="G1818" t="str">
            <v>GNF-PP</v>
          </cell>
        </row>
        <row r="1819">
          <cell r="C1819">
            <v>1816</v>
          </cell>
          <cell r="D1819" t="str">
            <v>135. SEGURO INTEGRAL DE SALUD</v>
          </cell>
          <cell r="E1819" t="str">
            <v>001. SEGURO INTEGRAL DE SALUD</v>
          </cell>
          <cell r="F1819" t="str">
            <v>GNF</v>
          </cell>
          <cell r="G1819" t="str">
            <v>GNF-PP</v>
          </cell>
        </row>
        <row r="1820">
          <cell r="C1820">
            <v>1817</v>
          </cell>
          <cell r="D1820" t="str">
            <v>135. SEGURO INTEGRAL DE SALUD</v>
          </cell>
          <cell r="E1820" t="str">
            <v>001. SEGURO INTEGRAL DE SALUD</v>
          </cell>
          <cell r="F1820" t="str">
            <v>GNF</v>
          </cell>
          <cell r="G1820" t="str">
            <v>GNF-PP</v>
          </cell>
        </row>
        <row r="1821">
          <cell r="C1821">
            <v>1818</v>
          </cell>
          <cell r="D1821" t="str">
            <v>135. SEGURO INTEGRAL DE SALUD</v>
          </cell>
          <cell r="E1821" t="str">
            <v>001. SEGURO INTEGRAL DE SALUD</v>
          </cell>
          <cell r="F1821" t="str">
            <v>GNF</v>
          </cell>
          <cell r="G1821" t="str">
            <v>GNF-PP</v>
          </cell>
        </row>
        <row r="1822">
          <cell r="C1822">
            <v>1819</v>
          </cell>
          <cell r="D1822" t="str">
            <v>135. SEGURO INTEGRAL DE SALUD</v>
          </cell>
          <cell r="E1822" t="str">
            <v>001. SEGURO INTEGRAL DE SALUD</v>
          </cell>
          <cell r="F1822" t="str">
            <v>GNF</v>
          </cell>
          <cell r="G1822" t="str">
            <v>GNF-PP</v>
          </cell>
        </row>
        <row r="1823">
          <cell r="C1823">
            <v>1820</v>
          </cell>
          <cell r="D1823" t="str">
            <v>135. SEGURO INTEGRAL DE SALUD</v>
          </cell>
          <cell r="E1823" t="str">
            <v>001. SEGURO INTEGRAL DE SALUD</v>
          </cell>
          <cell r="F1823" t="str">
            <v>GNF</v>
          </cell>
          <cell r="G1823" t="str">
            <v>GNF-PP</v>
          </cell>
        </row>
        <row r="1824">
          <cell r="C1824">
            <v>1821</v>
          </cell>
          <cell r="D1824" t="str">
            <v>135. SEGURO INTEGRAL DE SALUD</v>
          </cell>
          <cell r="E1824" t="str">
            <v>001. SEGURO INTEGRAL DE SALUD</v>
          </cell>
          <cell r="F1824" t="str">
            <v>GNF</v>
          </cell>
          <cell r="G1824" t="str">
            <v>GNF-PP</v>
          </cell>
        </row>
        <row r="1825">
          <cell r="C1825">
            <v>1822</v>
          </cell>
          <cell r="D1825" t="str">
            <v>135. SEGURO INTEGRAL DE SALUD</v>
          </cell>
          <cell r="E1825" t="str">
            <v>001. SEGURO INTEGRAL DE SALUD</v>
          </cell>
          <cell r="F1825" t="str">
            <v>GNF</v>
          </cell>
          <cell r="G1825" t="str">
            <v>GNF-PP</v>
          </cell>
        </row>
        <row r="1826">
          <cell r="C1826">
            <v>1823</v>
          </cell>
          <cell r="D1826" t="str">
            <v>135. SEGURO INTEGRAL DE SALUD</v>
          </cell>
          <cell r="E1826" t="str">
            <v>001. SEGURO INTEGRAL DE SALUD</v>
          </cell>
          <cell r="F1826" t="str">
            <v>GNF</v>
          </cell>
          <cell r="G1826" t="str">
            <v>GNF-PP</v>
          </cell>
        </row>
        <row r="1827">
          <cell r="C1827">
            <v>1824</v>
          </cell>
          <cell r="D1827" t="str">
            <v>135. SEGURO INTEGRAL DE SALUD</v>
          </cell>
          <cell r="E1827" t="str">
            <v>001. SEGURO INTEGRAL DE SALUD</v>
          </cell>
          <cell r="F1827" t="str">
            <v>GNF</v>
          </cell>
          <cell r="G1827" t="str">
            <v>GNF-PP</v>
          </cell>
        </row>
        <row r="1828">
          <cell r="C1828">
            <v>1825</v>
          </cell>
          <cell r="D1828" t="str">
            <v>135. SEGURO INTEGRAL DE SALUD</v>
          </cell>
          <cell r="E1828" t="str">
            <v>001. SEGURO INTEGRAL DE SALUD</v>
          </cell>
          <cell r="F1828" t="str">
            <v>GNF</v>
          </cell>
          <cell r="G1828" t="str">
            <v>GNF-PP</v>
          </cell>
        </row>
        <row r="1829">
          <cell r="C1829">
            <v>1826</v>
          </cell>
          <cell r="D1829" t="str">
            <v>135. SEGURO INTEGRAL DE SALUD</v>
          </cell>
          <cell r="E1829" t="str">
            <v>001. SEGURO INTEGRAL DE SALUD</v>
          </cell>
          <cell r="F1829" t="str">
            <v>GNF</v>
          </cell>
          <cell r="G1829" t="str">
            <v>GNF-PP</v>
          </cell>
        </row>
        <row r="1830">
          <cell r="C1830">
            <v>1827</v>
          </cell>
          <cell r="D1830" t="str">
            <v>135. SEGURO INTEGRAL DE SALUD</v>
          </cell>
          <cell r="E1830" t="str">
            <v>001. SEGURO INTEGRAL DE SALUD</v>
          </cell>
          <cell r="F1830" t="str">
            <v>GNF</v>
          </cell>
          <cell r="G1830" t="str">
            <v>GNF-PP</v>
          </cell>
        </row>
        <row r="1831">
          <cell r="C1831">
            <v>1828</v>
          </cell>
          <cell r="D1831" t="str">
            <v>135. SEGURO INTEGRAL DE SALUD</v>
          </cell>
          <cell r="E1831" t="str">
            <v>001. SEGURO INTEGRAL DE SALUD</v>
          </cell>
          <cell r="F1831" t="str">
            <v>GNF</v>
          </cell>
          <cell r="G1831" t="str">
            <v>GNF-PP</v>
          </cell>
        </row>
        <row r="1832">
          <cell r="C1832">
            <v>1829</v>
          </cell>
          <cell r="D1832" t="str">
            <v>135. SEGURO INTEGRAL DE SALUD</v>
          </cell>
          <cell r="E1832" t="str">
            <v>001. SEGURO INTEGRAL DE SALUD</v>
          </cell>
          <cell r="F1832" t="str">
            <v>GNF</v>
          </cell>
          <cell r="G1832" t="str">
            <v>GNF-PP</v>
          </cell>
        </row>
        <row r="1833">
          <cell r="C1833">
            <v>1830</v>
          </cell>
          <cell r="D1833" t="str">
            <v>135. SEGURO INTEGRAL DE SALUD</v>
          </cell>
          <cell r="E1833" t="str">
            <v>001. SEGURO INTEGRAL DE SALUD</v>
          </cell>
          <cell r="F1833" t="str">
            <v>GNF</v>
          </cell>
          <cell r="G1833" t="str">
            <v>GNF-PP</v>
          </cell>
        </row>
        <row r="1834">
          <cell r="C1834">
            <v>1831</v>
          </cell>
          <cell r="D1834" t="str">
            <v>135. SEGURO INTEGRAL DE SALUD</v>
          </cell>
          <cell r="E1834" t="str">
            <v>001. SEGURO INTEGRAL DE SALUD</v>
          </cell>
          <cell r="F1834" t="str">
            <v>GNF</v>
          </cell>
          <cell r="G1834" t="str">
            <v>GNF-PP</v>
          </cell>
        </row>
        <row r="1835">
          <cell r="C1835">
            <v>1832</v>
          </cell>
          <cell r="D1835" t="str">
            <v>135. SEGURO INTEGRAL DE SALUD</v>
          </cell>
          <cell r="E1835" t="str">
            <v>001. SEGURO INTEGRAL DE SALUD</v>
          </cell>
          <cell r="F1835" t="str">
            <v>GNF</v>
          </cell>
          <cell r="G1835" t="str">
            <v>GNF-PP</v>
          </cell>
        </row>
        <row r="1836">
          <cell r="C1836">
            <v>1833</v>
          </cell>
          <cell r="D1836" t="str">
            <v>135. SEGURO INTEGRAL DE SALUD</v>
          </cell>
          <cell r="E1836" t="str">
            <v>001. SEGURO INTEGRAL DE SALUD</v>
          </cell>
          <cell r="F1836" t="str">
            <v>GNF</v>
          </cell>
          <cell r="G1836" t="str">
            <v>GNF-PP</v>
          </cell>
        </row>
        <row r="1837">
          <cell r="C1837">
            <v>1834</v>
          </cell>
          <cell r="D1837" t="str">
            <v>135. SEGURO INTEGRAL DE SALUD</v>
          </cell>
          <cell r="E1837" t="str">
            <v>001. SEGURO INTEGRAL DE SALUD</v>
          </cell>
          <cell r="F1837" t="str">
            <v>GNF</v>
          </cell>
          <cell r="G1837" t="str">
            <v>GNF-PP</v>
          </cell>
        </row>
        <row r="1838">
          <cell r="C1838">
            <v>1835</v>
          </cell>
          <cell r="D1838" t="str">
            <v>135. SEGURO INTEGRAL DE SALUD</v>
          </cell>
          <cell r="E1838" t="str">
            <v>001. SEGURO INTEGRAL DE SALUD</v>
          </cell>
          <cell r="F1838" t="str">
            <v>GNF</v>
          </cell>
          <cell r="G1838" t="str">
            <v>GNF-PP</v>
          </cell>
        </row>
        <row r="1839">
          <cell r="C1839">
            <v>1836</v>
          </cell>
          <cell r="D1839" t="str">
            <v>135. SEGURO INTEGRAL DE SALUD</v>
          </cell>
          <cell r="E1839" t="str">
            <v>001. SEGURO INTEGRAL DE SALUD</v>
          </cell>
          <cell r="F1839" t="str">
            <v>GNF</v>
          </cell>
          <cell r="G1839" t="str">
            <v>GNF-PP</v>
          </cell>
        </row>
        <row r="1840">
          <cell r="C1840">
            <v>1837</v>
          </cell>
          <cell r="D1840" t="str">
            <v>135. SEGURO INTEGRAL DE SALUD</v>
          </cell>
          <cell r="E1840" t="str">
            <v>001. SEGURO INTEGRAL DE SALUD</v>
          </cell>
          <cell r="F1840" t="str">
            <v>GNF</v>
          </cell>
          <cell r="G1840" t="str">
            <v>GNF-PP</v>
          </cell>
        </row>
        <row r="1841">
          <cell r="C1841">
            <v>1838</v>
          </cell>
          <cell r="D1841" t="str">
            <v>135. SEGURO INTEGRAL DE SALUD</v>
          </cell>
          <cell r="E1841" t="str">
            <v>001. SEGURO INTEGRAL DE SALUD</v>
          </cell>
          <cell r="F1841" t="str">
            <v>GNF</v>
          </cell>
          <cell r="G1841" t="str">
            <v>GNF-PP</v>
          </cell>
        </row>
        <row r="1842">
          <cell r="C1842">
            <v>1839</v>
          </cell>
          <cell r="D1842" t="str">
            <v>135. SEGURO INTEGRAL DE SALUD</v>
          </cell>
          <cell r="E1842" t="str">
            <v>001. SEGURO INTEGRAL DE SALUD</v>
          </cell>
          <cell r="F1842" t="str">
            <v>GNF</v>
          </cell>
          <cell r="G1842" t="str">
            <v>GNF-PP</v>
          </cell>
        </row>
        <row r="1843">
          <cell r="C1843">
            <v>1840</v>
          </cell>
          <cell r="D1843" t="str">
            <v>135. SEGURO INTEGRAL DE SALUD</v>
          </cell>
          <cell r="E1843" t="str">
            <v>001. SEGURO INTEGRAL DE SALUD</v>
          </cell>
          <cell r="F1843" t="str">
            <v>GNF</v>
          </cell>
          <cell r="G1843" t="str">
            <v>GNF-PP</v>
          </cell>
        </row>
        <row r="1844">
          <cell r="C1844">
            <v>1841</v>
          </cell>
          <cell r="D1844" t="str">
            <v>135. SEGURO INTEGRAL DE SALUD</v>
          </cell>
          <cell r="E1844" t="str">
            <v>001. SEGURO INTEGRAL DE SALUD</v>
          </cell>
          <cell r="F1844" t="str">
            <v>GNF</v>
          </cell>
          <cell r="G1844" t="str">
            <v>GNF-PP</v>
          </cell>
        </row>
        <row r="1845">
          <cell r="C1845">
            <v>1842</v>
          </cell>
          <cell r="D1845" t="str">
            <v>135. SEGURO INTEGRAL DE SALUD</v>
          </cell>
          <cell r="E1845" t="str">
            <v>001. SEGURO INTEGRAL DE SALUD</v>
          </cell>
          <cell r="F1845" t="str">
            <v>GNF</v>
          </cell>
          <cell r="G1845" t="str">
            <v>GNF-PP</v>
          </cell>
        </row>
        <row r="1846">
          <cell r="C1846">
            <v>1843</v>
          </cell>
          <cell r="D1846" t="str">
            <v>135. SEGURO INTEGRAL DE SALUD</v>
          </cell>
          <cell r="E1846" t="str">
            <v>001. SEGURO INTEGRAL DE SALUD</v>
          </cell>
          <cell r="F1846" t="str">
            <v>GNF</v>
          </cell>
          <cell r="G1846" t="str">
            <v>GNF-PP</v>
          </cell>
        </row>
        <row r="1847">
          <cell r="C1847">
            <v>1844</v>
          </cell>
          <cell r="D1847" t="str">
            <v>135. SEGURO INTEGRAL DE SALUD</v>
          </cell>
          <cell r="E1847" t="str">
            <v>001. SEGURO INTEGRAL DE SALUD</v>
          </cell>
          <cell r="F1847" t="str">
            <v>GNF</v>
          </cell>
          <cell r="G1847" t="str">
            <v>GNF-PP</v>
          </cell>
        </row>
        <row r="1848">
          <cell r="C1848">
            <v>1845</v>
          </cell>
          <cell r="D1848" t="str">
            <v>135. SEGURO INTEGRAL DE SALUD</v>
          </cell>
          <cell r="E1848" t="str">
            <v>001. SEGURO INTEGRAL DE SALUD</v>
          </cell>
          <cell r="F1848" t="str">
            <v>GNF</v>
          </cell>
          <cell r="G1848" t="str">
            <v>GNF-PP</v>
          </cell>
        </row>
        <row r="1849">
          <cell r="C1849">
            <v>1846</v>
          </cell>
          <cell r="D1849" t="str">
            <v>135. SEGURO INTEGRAL DE SALUD</v>
          </cell>
          <cell r="E1849" t="str">
            <v>001. SEGURO INTEGRAL DE SALUD</v>
          </cell>
          <cell r="F1849" t="str">
            <v>GNF</v>
          </cell>
          <cell r="G1849" t="str">
            <v>GNF-PP</v>
          </cell>
        </row>
        <row r="1850">
          <cell r="C1850">
            <v>1847</v>
          </cell>
          <cell r="D1850" t="str">
            <v>135. SEGURO INTEGRAL DE SALUD</v>
          </cell>
          <cell r="E1850" t="str">
            <v>001. SEGURO INTEGRAL DE SALUD</v>
          </cell>
          <cell r="F1850" t="str">
            <v>GNF</v>
          </cell>
          <cell r="G1850" t="str">
            <v>GNF-PP</v>
          </cell>
        </row>
        <row r="1851">
          <cell r="C1851">
            <v>1848</v>
          </cell>
          <cell r="D1851" t="str">
            <v>135. SEGURO INTEGRAL DE SALUD</v>
          </cell>
          <cell r="E1851" t="str">
            <v>001. SEGURO INTEGRAL DE SALUD</v>
          </cell>
          <cell r="F1851" t="str">
            <v>GNF</v>
          </cell>
          <cell r="G1851" t="str">
            <v>GNF-PP</v>
          </cell>
        </row>
        <row r="1852">
          <cell r="C1852">
            <v>1849</v>
          </cell>
          <cell r="D1852" t="str">
            <v>135. SEGURO INTEGRAL DE SALUD</v>
          </cell>
          <cell r="E1852" t="str">
            <v>001. SEGURO INTEGRAL DE SALUD</v>
          </cell>
          <cell r="F1852" t="str">
            <v>GNF</v>
          </cell>
          <cell r="G1852" t="str">
            <v>GNF-PP</v>
          </cell>
        </row>
        <row r="1853">
          <cell r="C1853">
            <v>1850</v>
          </cell>
          <cell r="D1853" t="str">
            <v>135. SEGURO INTEGRAL DE SALUD</v>
          </cell>
          <cell r="E1853" t="str">
            <v>001. SEGURO INTEGRAL DE SALUD</v>
          </cell>
          <cell r="F1853" t="str">
            <v>GNF</v>
          </cell>
          <cell r="G1853" t="str">
            <v>GNF-PP</v>
          </cell>
        </row>
        <row r="1854">
          <cell r="C1854">
            <v>1851</v>
          </cell>
          <cell r="D1854" t="str">
            <v>135. SEGURO INTEGRAL DE SALUD</v>
          </cell>
          <cell r="E1854" t="str">
            <v>001. SEGURO INTEGRAL DE SALUD</v>
          </cell>
          <cell r="F1854" t="str">
            <v>GNF</v>
          </cell>
          <cell r="G1854" t="str">
            <v>GNF-PP</v>
          </cell>
        </row>
        <row r="1855">
          <cell r="C1855">
            <v>1852</v>
          </cell>
          <cell r="D1855" t="str">
            <v>135. SEGURO INTEGRAL DE SALUD</v>
          </cell>
          <cell r="E1855" t="str">
            <v>001. SEGURO INTEGRAL DE SALUD</v>
          </cell>
          <cell r="F1855" t="str">
            <v>GNF</v>
          </cell>
          <cell r="G1855" t="str">
            <v>GNF-PP</v>
          </cell>
        </row>
        <row r="1856">
          <cell r="C1856">
            <v>1853</v>
          </cell>
          <cell r="D1856" t="str">
            <v>135. SEGURO INTEGRAL DE SALUD</v>
          </cell>
          <cell r="E1856" t="str">
            <v>001. SEGURO INTEGRAL DE SALUD</v>
          </cell>
          <cell r="F1856" t="str">
            <v>GNF</v>
          </cell>
          <cell r="G1856" t="str">
            <v>GNF-PP</v>
          </cell>
        </row>
        <row r="1857">
          <cell r="C1857">
            <v>1854</v>
          </cell>
          <cell r="D1857" t="str">
            <v>135. SEGURO INTEGRAL DE SALUD</v>
          </cell>
          <cell r="E1857" t="str">
            <v>001. SEGURO INTEGRAL DE SALUD</v>
          </cell>
          <cell r="F1857" t="str">
            <v>GNF</v>
          </cell>
          <cell r="G1857" t="str">
            <v>GNF-PP</v>
          </cell>
        </row>
        <row r="1858">
          <cell r="C1858">
            <v>1855</v>
          </cell>
          <cell r="D1858" t="str">
            <v>135. SEGURO INTEGRAL DE SALUD</v>
          </cell>
          <cell r="E1858" t="str">
            <v>001. SEGURO INTEGRAL DE SALUD</v>
          </cell>
          <cell r="F1858" t="str">
            <v>GNF</v>
          </cell>
          <cell r="G1858" t="str">
            <v>GNF-PP</v>
          </cell>
        </row>
        <row r="1859">
          <cell r="C1859">
            <v>1856</v>
          </cell>
          <cell r="D1859" t="str">
            <v>135. SEGURO INTEGRAL DE SALUD</v>
          </cell>
          <cell r="E1859" t="str">
            <v>001. SEGURO INTEGRAL DE SALUD</v>
          </cell>
          <cell r="F1859" t="str">
            <v>GNF</v>
          </cell>
          <cell r="G1859" t="str">
            <v>GNF-PP</v>
          </cell>
        </row>
        <row r="1860">
          <cell r="C1860">
            <v>1857</v>
          </cell>
          <cell r="D1860" t="str">
            <v>135. SEGURO INTEGRAL DE SALUD</v>
          </cell>
          <cell r="E1860" t="str">
            <v>001. SEGURO INTEGRAL DE SALUD</v>
          </cell>
          <cell r="F1860" t="str">
            <v>GNF</v>
          </cell>
          <cell r="G1860" t="str">
            <v>GNF-PP</v>
          </cell>
        </row>
        <row r="1861">
          <cell r="C1861">
            <v>1858</v>
          </cell>
          <cell r="D1861" t="str">
            <v>135. SEGURO INTEGRAL DE SALUD</v>
          </cell>
          <cell r="E1861" t="str">
            <v>001. SEGURO INTEGRAL DE SALUD</v>
          </cell>
          <cell r="F1861" t="str">
            <v>GNF</v>
          </cell>
          <cell r="G1861" t="str">
            <v>GNF-PP</v>
          </cell>
        </row>
        <row r="1862">
          <cell r="C1862">
            <v>1859</v>
          </cell>
          <cell r="D1862" t="str">
            <v>135. SEGURO INTEGRAL DE SALUD</v>
          </cell>
          <cell r="E1862" t="str">
            <v>001. SEGURO INTEGRAL DE SALUD</v>
          </cell>
          <cell r="F1862" t="str">
            <v>GNF</v>
          </cell>
          <cell r="G1862" t="str">
            <v>GNF-PP</v>
          </cell>
        </row>
        <row r="1863">
          <cell r="C1863">
            <v>1860</v>
          </cell>
          <cell r="D1863" t="str">
            <v>135. SEGURO INTEGRAL DE SALUD</v>
          </cell>
          <cell r="E1863" t="str">
            <v>001. SEGURO INTEGRAL DE SALUD</v>
          </cell>
          <cell r="F1863" t="str">
            <v>GNF</v>
          </cell>
          <cell r="G1863" t="str">
            <v>GNF-PP</v>
          </cell>
        </row>
        <row r="1864">
          <cell r="C1864">
            <v>1861</v>
          </cell>
          <cell r="D1864" t="str">
            <v>135. SEGURO INTEGRAL DE SALUD</v>
          </cell>
          <cell r="E1864" t="str">
            <v>001. SEGURO INTEGRAL DE SALUD</v>
          </cell>
          <cell r="F1864" t="str">
            <v>GNF</v>
          </cell>
          <cell r="G1864" t="str">
            <v>GNF-PP</v>
          </cell>
        </row>
        <row r="1865">
          <cell r="C1865">
            <v>1862</v>
          </cell>
          <cell r="D1865" t="str">
            <v>135. SEGURO INTEGRAL DE SALUD</v>
          </cell>
          <cell r="E1865" t="str">
            <v>001. SEGURO INTEGRAL DE SALUD</v>
          </cell>
          <cell r="F1865" t="str">
            <v>GNF</v>
          </cell>
          <cell r="G1865" t="str">
            <v>GNF-PP</v>
          </cell>
        </row>
        <row r="1866">
          <cell r="C1866">
            <v>1863</v>
          </cell>
          <cell r="D1866" t="str">
            <v>135. SEGURO INTEGRAL DE SALUD</v>
          </cell>
          <cell r="E1866" t="str">
            <v>001. SEGURO INTEGRAL DE SALUD</v>
          </cell>
          <cell r="F1866" t="str">
            <v>GNF</v>
          </cell>
          <cell r="G1866" t="str">
            <v>GNF-PP</v>
          </cell>
        </row>
        <row r="1867">
          <cell r="C1867">
            <v>1864</v>
          </cell>
          <cell r="D1867" t="str">
            <v>135. SEGURO INTEGRAL DE SALUD</v>
          </cell>
          <cell r="E1867" t="str">
            <v>001. SEGURO INTEGRAL DE SALUD</v>
          </cell>
          <cell r="F1867" t="str">
            <v>GNF</v>
          </cell>
          <cell r="G1867" t="str">
            <v>GNF-PP</v>
          </cell>
        </row>
        <row r="1868">
          <cell r="C1868">
            <v>1865</v>
          </cell>
          <cell r="D1868" t="str">
            <v>135. SEGURO INTEGRAL DE SALUD</v>
          </cell>
          <cell r="E1868" t="str">
            <v>001. SEGURO INTEGRAL DE SALUD</v>
          </cell>
          <cell r="F1868" t="str">
            <v>GNF</v>
          </cell>
          <cell r="G1868" t="str">
            <v>GNF-PP</v>
          </cell>
        </row>
        <row r="1869">
          <cell r="C1869">
            <v>1866</v>
          </cell>
          <cell r="D1869" t="str">
            <v>135. SEGURO INTEGRAL DE SALUD</v>
          </cell>
          <cell r="E1869" t="str">
            <v>001. SEGURO INTEGRAL DE SALUD</v>
          </cell>
          <cell r="F1869" t="str">
            <v>GNF</v>
          </cell>
          <cell r="G1869" t="str">
            <v>GNF-PP</v>
          </cell>
        </row>
        <row r="1870">
          <cell r="C1870">
            <v>1867</v>
          </cell>
          <cell r="D1870" t="str">
            <v>135. SEGURO INTEGRAL DE SALUD</v>
          </cell>
          <cell r="E1870" t="str">
            <v>001. SEGURO INTEGRAL DE SALUD</v>
          </cell>
          <cell r="F1870" t="str">
            <v>GNF</v>
          </cell>
          <cell r="G1870" t="str">
            <v>GNF-PP</v>
          </cell>
        </row>
        <row r="1871">
          <cell r="C1871">
            <v>1868</v>
          </cell>
          <cell r="D1871" t="str">
            <v>135. SEGURO INTEGRAL DE SALUD</v>
          </cell>
          <cell r="E1871" t="str">
            <v>001. SEGURO INTEGRAL DE SALUD</v>
          </cell>
          <cell r="F1871" t="str">
            <v>GNF</v>
          </cell>
          <cell r="G1871" t="str">
            <v>GNF-PP</v>
          </cell>
        </row>
        <row r="1872">
          <cell r="C1872">
            <v>1869</v>
          </cell>
          <cell r="D1872" t="str">
            <v>135. SEGURO INTEGRAL DE SALUD</v>
          </cell>
          <cell r="E1872" t="str">
            <v>001. SEGURO INTEGRAL DE SALUD</v>
          </cell>
          <cell r="F1872" t="str">
            <v>GNF</v>
          </cell>
          <cell r="G1872" t="str">
            <v>GNF-PP</v>
          </cell>
        </row>
        <row r="1873">
          <cell r="C1873">
            <v>1870</v>
          </cell>
          <cell r="D1873" t="str">
            <v>135. SEGURO INTEGRAL DE SALUD</v>
          </cell>
          <cell r="E1873" t="str">
            <v>001. SEGURO INTEGRAL DE SALUD</v>
          </cell>
          <cell r="F1873" t="str">
            <v>GNF</v>
          </cell>
          <cell r="G1873" t="str">
            <v>GNF-PP</v>
          </cell>
        </row>
        <row r="1874">
          <cell r="C1874">
            <v>1871</v>
          </cell>
          <cell r="D1874" t="str">
            <v>135. SEGURO INTEGRAL DE SALUD</v>
          </cell>
          <cell r="E1874" t="str">
            <v>001. SEGURO INTEGRAL DE SALUD</v>
          </cell>
          <cell r="F1874" t="str">
            <v>GNF</v>
          </cell>
          <cell r="G1874" t="str">
            <v>GNF-PP</v>
          </cell>
        </row>
        <row r="1875">
          <cell r="C1875">
            <v>1872</v>
          </cell>
          <cell r="D1875" t="str">
            <v>135. SEGURO INTEGRAL DE SALUD</v>
          </cell>
          <cell r="E1875" t="str">
            <v>001. SEGURO INTEGRAL DE SALUD</v>
          </cell>
          <cell r="F1875" t="str">
            <v>GNF</v>
          </cell>
          <cell r="G1875" t="str">
            <v>GNF-PP</v>
          </cell>
        </row>
        <row r="1876">
          <cell r="C1876">
            <v>1873</v>
          </cell>
          <cell r="D1876" t="str">
            <v>135. SEGURO INTEGRAL DE SALUD</v>
          </cell>
          <cell r="E1876" t="str">
            <v>001. SEGURO INTEGRAL DE SALUD</v>
          </cell>
          <cell r="F1876" t="str">
            <v>GNF</v>
          </cell>
          <cell r="G1876" t="str">
            <v>GNF-PP</v>
          </cell>
        </row>
        <row r="1877">
          <cell r="C1877">
            <v>1874</v>
          </cell>
          <cell r="D1877" t="str">
            <v>135. SEGURO INTEGRAL DE SALUD</v>
          </cell>
          <cell r="E1877" t="str">
            <v>001. SEGURO INTEGRAL DE SALUD</v>
          </cell>
          <cell r="F1877" t="str">
            <v>GNF</v>
          </cell>
          <cell r="G1877" t="str">
            <v>GNF-PP</v>
          </cell>
        </row>
        <row r="1878">
          <cell r="C1878">
            <v>1875</v>
          </cell>
          <cell r="D1878" t="str">
            <v>135. SEGURO INTEGRAL DE SALUD</v>
          </cell>
          <cell r="E1878" t="str">
            <v>001. SEGURO INTEGRAL DE SALUD</v>
          </cell>
          <cell r="F1878" t="str">
            <v>GNF</v>
          </cell>
          <cell r="G1878" t="str">
            <v>GNF-PP</v>
          </cell>
        </row>
        <row r="1879">
          <cell r="C1879">
            <v>1876</v>
          </cell>
          <cell r="D1879" t="str">
            <v>135. SEGURO INTEGRAL DE SALUD</v>
          </cell>
          <cell r="E1879" t="str">
            <v>001. SEGURO INTEGRAL DE SALUD</v>
          </cell>
          <cell r="F1879" t="str">
            <v>GNF</v>
          </cell>
          <cell r="G1879" t="str">
            <v>GNF-PP</v>
          </cell>
        </row>
        <row r="1880">
          <cell r="C1880">
            <v>1877</v>
          </cell>
          <cell r="D1880" t="str">
            <v>135. SEGURO INTEGRAL DE SALUD</v>
          </cell>
          <cell r="E1880" t="str">
            <v>001. SEGURO INTEGRAL DE SALUD</v>
          </cell>
          <cell r="F1880" t="str">
            <v>GNF</v>
          </cell>
          <cell r="G1880" t="str">
            <v>GNF-PP</v>
          </cell>
        </row>
        <row r="1881">
          <cell r="C1881">
            <v>1878</v>
          </cell>
          <cell r="D1881" t="str">
            <v>135. SEGURO INTEGRAL DE SALUD</v>
          </cell>
          <cell r="E1881" t="str">
            <v>001. SEGURO INTEGRAL DE SALUD</v>
          </cell>
          <cell r="F1881" t="str">
            <v>GNF</v>
          </cell>
          <cell r="G1881" t="str">
            <v>GNF-PP</v>
          </cell>
        </row>
        <row r="1882">
          <cell r="C1882">
            <v>1879</v>
          </cell>
          <cell r="D1882" t="str">
            <v>135. SEGURO INTEGRAL DE SALUD</v>
          </cell>
          <cell r="E1882" t="str">
            <v>001. SEGURO INTEGRAL DE SALUD</v>
          </cell>
          <cell r="F1882" t="str">
            <v>GNF</v>
          </cell>
          <cell r="G1882" t="str">
            <v>GNF-PP</v>
          </cell>
        </row>
        <row r="1883">
          <cell r="C1883">
            <v>1880</v>
          </cell>
          <cell r="D1883" t="str">
            <v>135. SEGURO INTEGRAL DE SALUD</v>
          </cell>
          <cell r="E1883" t="str">
            <v>001. SEGURO INTEGRAL DE SALUD</v>
          </cell>
          <cell r="F1883" t="str">
            <v>GNF</v>
          </cell>
          <cell r="G1883" t="str">
            <v>GNF-PP</v>
          </cell>
        </row>
        <row r="1884">
          <cell r="C1884">
            <v>1881</v>
          </cell>
          <cell r="D1884" t="str">
            <v>135. SEGURO INTEGRAL DE SALUD</v>
          </cell>
          <cell r="E1884" t="str">
            <v>001. SEGURO INTEGRAL DE SALUD</v>
          </cell>
          <cell r="F1884" t="str">
            <v>GNF</v>
          </cell>
          <cell r="G1884" t="str">
            <v>GNF-PP</v>
          </cell>
        </row>
        <row r="1885">
          <cell r="C1885">
            <v>1882</v>
          </cell>
          <cell r="D1885" t="str">
            <v>135. SEGURO INTEGRAL DE SALUD</v>
          </cell>
          <cell r="E1885" t="str">
            <v>001. SEGURO INTEGRAL DE SALUD</v>
          </cell>
          <cell r="F1885" t="str">
            <v>GNF</v>
          </cell>
          <cell r="G1885" t="str">
            <v>GNF-PP</v>
          </cell>
        </row>
        <row r="1886">
          <cell r="C1886">
            <v>1883</v>
          </cell>
          <cell r="D1886" t="str">
            <v>135. SEGURO INTEGRAL DE SALUD</v>
          </cell>
          <cell r="E1886" t="str">
            <v>001. SEGURO INTEGRAL DE SALUD</v>
          </cell>
          <cell r="F1886" t="str">
            <v>GNF</v>
          </cell>
          <cell r="G1886" t="str">
            <v>GNF-PP</v>
          </cell>
        </row>
        <row r="1887">
          <cell r="C1887">
            <v>1884</v>
          </cell>
          <cell r="D1887" t="str">
            <v>135. SEGURO INTEGRAL DE SALUD</v>
          </cell>
          <cell r="E1887" t="str">
            <v>001. SEGURO INTEGRAL DE SALUD</v>
          </cell>
          <cell r="F1887" t="str">
            <v>GNF</v>
          </cell>
          <cell r="G1887" t="str">
            <v>GNF-PP</v>
          </cell>
        </row>
        <row r="1888">
          <cell r="C1888">
            <v>1885</v>
          </cell>
          <cell r="D1888" t="str">
            <v>135. SEGURO INTEGRAL DE SALUD</v>
          </cell>
          <cell r="E1888" t="str">
            <v>001. SEGURO INTEGRAL DE SALUD</v>
          </cell>
          <cell r="F1888" t="str">
            <v>GNF</v>
          </cell>
          <cell r="G1888" t="str">
            <v>GNF-PP</v>
          </cell>
        </row>
        <row r="1889">
          <cell r="C1889">
            <v>1886</v>
          </cell>
          <cell r="D1889" t="str">
            <v>135. SEGURO INTEGRAL DE SALUD</v>
          </cell>
          <cell r="E1889" t="str">
            <v>001. SEGURO INTEGRAL DE SALUD</v>
          </cell>
          <cell r="F1889" t="str">
            <v>GNF</v>
          </cell>
          <cell r="G1889" t="str">
            <v>GNF-PP</v>
          </cell>
        </row>
        <row r="1890">
          <cell r="C1890">
            <v>1887</v>
          </cell>
          <cell r="D1890" t="str">
            <v>135. SEGURO INTEGRAL DE SALUD</v>
          </cell>
          <cell r="E1890" t="str">
            <v>001. SEGURO INTEGRAL DE SALUD</v>
          </cell>
          <cell r="F1890" t="str">
            <v>GNF</v>
          </cell>
          <cell r="G1890" t="str">
            <v>GNF-PP</v>
          </cell>
        </row>
        <row r="1891">
          <cell r="C1891">
            <v>1888</v>
          </cell>
          <cell r="D1891" t="str">
            <v>135. SEGURO INTEGRAL DE SALUD</v>
          </cell>
          <cell r="E1891" t="str">
            <v>001. SEGURO INTEGRAL DE SALUD</v>
          </cell>
          <cell r="F1891" t="str">
            <v>GNF</v>
          </cell>
          <cell r="G1891" t="str">
            <v>GNF-PP</v>
          </cell>
        </row>
        <row r="1892">
          <cell r="C1892">
            <v>1889</v>
          </cell>
          <cell r="D1892" t="str">
            <v>135. SEGURO INTEGRAL DE SALUD</v>
          </cell>
          <cell r="E1892" t="str">
            <v>001. SEGURO INTEGRAL DE SALUD</v>
          </cell>
          <cell r="F1892" t="str">
            <v>GNF</v>
          </cell>
          <cell r="G1892" t="str">
            <v>GNF-PP</v>
          </cell>
        </row>
        <row r="1893">
          <cell r="C1893">
            <v>1890</v>
          </cell>
          <cell r="D1893" t="str">
            <v>135. SEGURO INTEGRAL DE SALUD</v>
          </cell>
          <cell r="E1893" t="str">
            <v>001. SEGURO INTEGRAL DE SALUD</v>
          </cell>
          <cell r="F1893" t="str">
            <v>GNF</v>
          </cell>
          <cell r="G1893" t="str">
            <v>GNF-PP</v>
          </cell>
        </row>
        <row r="1894">
          <cell r="C1894">
            <v>1891</v>
          </cell>
          <cell r="D1894" t="str">
            <v>135. SEGURO INTEGRAL DE SALUD</v>
          </cell>
          <cell r="E1894" t="str">
            <v>001. SEGURO INTEGRAL DE SALUD</v>
          </cell>
          <cell r="F1894" t="str">
            <v>GNF</v>
          </cell>
          <cell r="G1894" t="str">
            <v>GNF-PP</v>
          </cell>
        </row>
        <row r="1895">
          <cell r="C1895">
            <v>1892</v>
          </cell>
          <cell r="D1895" t="str">
            <v>135. SEGURO INTEGRAL DE SALUD</v>
          </cell>
          <cell r="E1895" t="str">
            <v>001. SEGURO INTEGRAL DE SALUD</v>
          </cell>
          <cell r="F1895" t="str">
            <v>GNF</v>
          </cell>
          <cell r="G1895" t="str">
            <v>GNF-PP</v>
          </cell>
        </row>
        <row r="1896">
          <cell r="C1896">
            <v>1893</v>
          </cell>
          <cell r="D1896" t="str">
            <v>135. SEGURO INTEGRAL DE SALUD</v>
          </cell>
          <cell r="E1896" t="str">
            <v>001. SEGURO INTEGRAL DE SALUD</v>
          </cell>
          <cell r="F1896" t="str">
            <v>GNF</v>
          </cell>
          <cell r="G1896" t="str">
            <v>GNF-PP</v>
          </cell>
        </row>
        <row r="1897">
          <cell r="C1897">
            <v>1894</v>
          </cell>
          <cell r="D1897" t="str">
            <v>135. SEGURO INTEGRAL DE SALUD</v>
          </cell>
          <cell r="E1897" t="str">
            <v>001. SEGURO INTEGRAL DE SALUD</v>
          </cell>
          <cell r="F1897" t="str">
            <v>GNF</v>
          </cell>
          <cell r="G1897" t="str">
            <v>GNF-PP</v>
          </cell>
        </row>
        <row r="1898">
          <cell r="C1898">
            <v>1895</v>
          </cell>
          <cell r="D1898" t="str">
            <v>135. SEGURO INTEGRAL DE SALUD</v>
          </cell>
          <cell r="E1898" t="str">
            <v>001. SEGURO INTEGRAL DE SALUD</v>
          </cell>
          <cell r="F1898" t="str">
            <v>GNF</v>
          </cell>
          <cell r="G1898" t="str">
            <v>GNF-PP</v>
          </cell>
        </row>
        <row r="1899">
          <cell r="C1899">
            <v>1896</v>
          </cell>
          <cell r="D1899" t="str">
            <v>135. SEGURO INTEGRAL DE SALUD</v>
          </cell>
          <cell r="E1899" t="str">
            <v>001. SEGURO INTEGRAL DE SALUD</v>
          </cell>
          <cell r="F1899" t="str">
            <v>GNF</v>
          </cell>
          <cell r="G1899" t="str">
            <v>GNF-PP</v>
          </cell>
        </row>
        <row r="1900">
          <cell r="C1900">
            <v>1897</v>
          </cell>
          <cell r="D1900" t="str">
            <v>135. SEGURO INTEGRAL DE SALUD</v>
          </cell>
          <cell r="E1900" t="str">
            <v>001. SEGURO INTEGRAL DE SALUD</v>
          </cell>
          <cell r="F1900" t="str">
            <v>GNF</v>
          </cell>
          <cell r="G1900" t="str">
            <v>GNF-PP</v>
          </cell>
        </row>
        <row r="1901">
          <cell r="C1901">
            <v>1898</v>
          </cell>
          <cell r="D1901" t="str">
            <v>135. SEGURO INTEGRAL DE SALUD</v>
          </cell>
          <cell r="E1901" t="str">
            <v>001. SEGURO INTEGRAL DE SALUD</v>
          </cell>
          <cell r="F1901" t="str">
            <v>GNF</v>
          </cell>
          <cell r="G1901" t="str">
            <v>GNF-PP</v>
          </cell>
        </row>
        <row r="1902">
          <cell r="C1902">
            <v>1899</v>
          </cell>
          <cell r="D1902" t="str">
            <v>135. SEGURO INTEGRAL DE SALUD</v>
          </cell>
          <cell r="E1902" t="str">
            <v>001. SEGURO INTEGRAL DE SALUD</v>
          </cell>
          <cell r="F1902" t="str">
            <v>GNF</v>
          </cell>
          <cell r="G1902" t="str">
            <v>GNF-PP</v>
          </cell>
        </row>
        <row r="1903">
          <cell r="C1903">
            <v>1900</v>
          </cell>
          <cell r="D1903" t="str">
            <v>135. SEGURO INTEGRAL DE SALUD</v>
          </cell>
          <cell r="E1903" t="str">
            <v>001. SEGURO INTEGRAL DE SALUD</v>
          </cell>
          <cell r="F1903" t="str">
            <v>GNF</v>
          </cell>
          <cell r="G1903" t="str">
            <v>GNF-PP</v>
          </cell>
        </row>
        <row r="1904">
          <cell r="C1904">
            <v>1901</v>
          </cell>
          <cell r="D1904" t="str">
            <v>135. SEGURO INTEGRAL DE SALUD</v>
          </cell>
          <cell r="E1904" t="str">
            <v>001. SEGURO INTEGRAL DE SALUD</v>
          </cell>
          <cell r="F1904" t="str">
            <v>GNF</v>
          </cell>
          <cell r="G1904" t="str">
            <v>GNF-PP</v>
          </cell>
        </row>
        <row r="1905">
          <cell r="C1905">
            <v>1902</v>
          </cell>
          <cell r="D1905" t="str">
            <v>135. SEGURO INTEGRAL DE SALUD</v>
          </cell>
          <cell r="E1905" t="str">
            <v>001. SEGURO INTEGRAL DE SALUD</v>
          </cell>
          <cell r="F1905" t="str">
            <v>GNF</v>
          </cell>
          <cell r="G1905" t="str">
            <v>GNF-PP</v>
          </cell>
        </row>
        <row r="1906">
          <cell r="C1906">
            <v>1903</v>
          </cell>
          <cell r="D1906" t="str">
            <v>135. SEGURO INTEGRAL DE SALUD</v>
          </cell>
          <cell r="E1906" t="str">
            <v>001. SEGURO INTEGRAL DE SALUD</v>
          </cell>
          <cell r="F1906" t="str">
            <v>GNF</v>
          </cell>
          <cell r="G1906" t="str">
            <v>GNF-PP</v>
          </cell>
        </row>
        <row r="1907">
          <cell r="C1907">
            <v>1904</v>
          </cell>
          <cell r="D1907" t="str">
            <v>135. SEGURO INTEGRAL DE SALUD</v>
          </cell>
          <cell r="E1907" t="str">
            <v>001. SEGURO INTEGRAL DE SALUD</v>
          </cell>
          <cell r="F1907" t="str">
            <v>GNF</v>
          </cell>
          <cell r="G1907" t="str">
            <v>GNF-PP</v>
          </cell>
        </row>
        <row r="1908">
          <cell r="C1908">
            <v>1905</v>
          </cell>
          <cell r="D1908" t="str">
            <v>135. SEGURO INTEGRAL DE SALUD</v>
          </cell>
          <cell r="E1908" t="str">
            <v>001. SEGURO INTEGRAL DE SALUD</v>
          </cell>
          <cell r="F1908" t="str">
            <v>GNF</v>
          </cell>
          <cell r="G1908" t="str">
            <v>GNF-PP</v>
          </cell>
        </row>
        <row r="1909">
          <cell r="C1909">
            <v>1906</v>
          </cell>
          <cell r="D1909" t="str">
            <v>135. SEGURO INTEGRAL DE SALUD</v>
          </cell>
          <cell r="E1909" t="str">
            <v>001. SEGURO INTEGRAL DE SALUD</v>
          </cell>
          <cell r="F1909" t="str">
            <v>GNF</v>
          </cell>
          <cell r="G1909" t="str">
            <v>GNF-PP</v>
          </cell>
        </row>
        <row r="1910">
          <cell r="C1910">
            <v>1907</v>
          </cell>
          <cell r="D1910" t="str">
            <v>135. SEGURO INTEGRAL DE SALUD</v>
          </cell>
          <cell r="E1910" t="str">
            <v>001. SEGURO INTEGRAL DE SALUD</v>
          </cell>
          <cell r="F1910" t="str">
            <v>GNF</v>
          </cell>
          <cell r="G1910" t="str">
            <v>GNF-PP</v>
          </cell>
        </row>
        <row r="1911">
          <cell r="C1911">
            <v>1908</v>
          </cell>
          <cell r="D1911" t="str">
            <v>135. SEGURO INTEGRAL DE SALUD</v>
          </cell>
          <cell r="E1911" t="str">
            <v>001. SEGURO INTEGRAL DE SALUD</v>
          </cell>
          <cell r="F1911" t="str">
            <v>GNF</v>
          </cell>
          <cell r="G1911" t="str">
            <v>GNF-PP</v>
          </cell>
        </row>
        <row r="1912">
          <cell r="C1912">
            <v>1909</v>
          </cell>
          <cell r="D1912" t="str">
            <v>135. SEGURO INTEGRAL DE SALUD</v>
          </cell>
          <cell r="E1912" t="str">
            <v>001. SEGURO INTEGRAL DE SALUD</v>
          </cell>
          <cell r="F1912" t="str">
            <v>GNF</v>
          </cell>
          <cell r="G1912" t="str">
            <v>GNF-PP</v>
          </cell>
        </row>
        <row r="1913">
          <cell r="C1913">
            <v>1910</v>
          </cell>
          <cell r="D1913" t="str">
            <v>135. SEGURO INTEGRAL DE SALUD</v>
          </cell>
          <cell r="E1913" t="str">
            <v>001. SEGURO INTEGRAL DE SALUD</v>
          </cell>
          <cell r="F1913" t="str">
            <v>GNF</v>
          </cell>
          <cell r="G1913" t="str">
            <v>GNF-PP</v>
          </cell>
        </row>
        <row r="1914">
          <cell r="C1914">
            <v>1911</v>
          </cell>
          <cell r="D1914" t="str">
            <v>135. SEGURO INTEGRAL DE SALUD</v>
          </cell>
          <cell r="E1914" t="str">
            <v>001. SEGURO INTEGRAL DE SALUD</v>
          </cell>
          <cell r="F1914" t="str">
            <v>GNF</v>
          </cell>
          <cell r="G1914" t="str">
            <v>GNF-PP</v>
          </cell>
        </row>
        <row r="1915">
          <cell r="C1915">
            <v>1912</v>
          </cell>
          <cell r="D1915" t="str">
            <v>135. SEGURO INTEGRAL DE SALUD</v>
          </cell>
          <cell r="E1915" t="str">
            <v>001. SEGURO INTEGRAL DE SALUD</v>
          </cell>
          <cell r="F1915" t="str">
            <v>GNF</v>
          </cell>
          <cell r="G1915" t="str">
            <v>GNF-PP</v>
          </cell>
        </row>
        <row r="1916">
          <cell r="C1916">
            <v>1913</v>
          </cell>
          <cell r="D1916" t="str">
            <v>135. SEGURO INTEGRAL DE SALUD</v>
          </cell>
          <cell r="E1916" t="str">
            <v>001. SEGURO INTEGRAL DE SALUD</v>
          </cell>
          <cell r="F1916" t="str">
            <v>GNF</v>
          </cell>
          <cell r="G1916" t="str">
            <v>GNF-PP</v>
          </cell>
        </row>
        <row r="1917">
          <cell r="C1917">
            <v>1914</v>
          </cell>
          <cell r="D1917" t="str">
            <v>135. SEGURO INTEGRAL DE SALUD</v>
          </cell>
          <cell r="E1917" t="str">
            <v>001. SEGURO INTEGRAL DE SALUD</v>
          </cell>
          <cell r="F1917" t="str">
            <v>GNF</v>
          </cell>
          <cell r="G1917" t="str">
            <v>GNF-PP</v>
          </cell>
        </row>
        <row r="1918">
          <cell r="C1918">
            <v>1915</v>
          </cell>
          <cell r="D1918" t="str">
            <v>135. SEGURO INTEGRAL DE SALUD</v>
          </cell>
          <cell r="E1918" t="str">
            <v>001. SEGURO INTEGRAL DE SALUD</v>
          </cell>
          <cell r="F1918" t="str">
            <v>GNF</v>
          </cell>
          <cell r="G1918" t="str">
            <v>GNF-PP</v>
          </cell>
        </row>
        <row r="1919">
          <cell r="C1919">
            <v>1916</v>
          </cell>
          <cell r="D1919" t="str">
            <v>135. SEGURO INTEGRAL DE SALUD</v>
          </cell>
          <cell r="E1919" t="str">
            <v>001. SEGURO INTEGRAL DE SALUD</v>
          </cell>
          <cell r="F1919" t="str">
            <v>GNF</v>
          </cell>
          <cell r="G1919" t="str">
            <v>GNF-PP</v>
          </cell>
        </row>
        <row r="1920">
          <cell r="C1920">
            <v>1917</v>
          </cell>
          <cell r="D1920" t="str">
            <v>135. SEGURO INTEGRAL DE SALUD</v>
          </cell>
          <cell r="E1920" t="str">
            <v>001. SEGURO INTEGRAL DE SALUD</v>
          </cell>
          <cell r="F1920" t="str">
            <v>GNF</v>
          </cell>
          <cell r="G1920" t="str">
            <v>GNF-PP</v>
          </cell>
        </row>
        <row r="1921">
          <cell r="C1921">
            <v>1918</v>
          </cell>
          <cell r="D1921" t="str">
            <v>135. SEGURO INTEGRAL DE SALUD</v>
          </cell>
          <cell r="E1921" t="str">
            <v>001. SEGURO INTEGRAL DE SALUD</v>
          </cell>
          <cell r="F1921" t="str">
            <v>GNF</v>
          </cell>
          <cell r="G1921" t="str">
            <v>GNF-PP</v>
          </cell>
        </row>
        <row r="1922">
          <cell r="C1922">
            <v>1919</v>
          </cell>
          <cell r="D1922" t="str">
            <v>135. SEGURO INTEGRAL DE SALUD</v>
          </cell>
          <cell r="E1922" t="str">
            <v>001. SEGURO INTEGRAL DE SALUD</v>
          </cell>
          <cell r="F1922" t="str">
            <v>GNF</v>
          </cell>
          <cell r="G1922" t="str">
            <v>GNF-PP</v>
          </cell>
        </row>
        <row r="1923">
          <cell r="C1923">
            <v>1920</v>
          </cell>
          <cell r="D1923" t="str">
            <v>135. SEGURO INTEGRAL DE SALUD</v>
          </cell>
          <cell r="E1923" t="str">
            <v>001. SEGURO INTEGRAL DE SALUD</v>
          </cell>
          <cell r="F1923" t="str">
            <v>GNF</v>
          </cell>
          <cell r="G1923" t="str">
            <v>GNF-PP</v>
          </cell>
        </row>
        <row r="1924">
          <cell r="C1924">
            <v>1921</v>
          </cell>
          <cell r="D1924" t="str">
            <v>135. SEGURO INTEGRAL DE SALUD</v>
          </cell>
          <cell r="E1924" t="str">
            <v>001. SEGURO INTEGRAL DE SALUD</v>
          </cell>
          <cell r="F1924" t="str">
            <v>GNF</v>
          </cell>
          <cell r="G1924" t="str">
            <v>GNF-PP</v>
          </cell>
        </row>
        <row r="1925">
          <cell r="C1925">
            <v>1922</v>
          </cell>
          <cell r="D1925" t="str">
            <v>135. SEGURO INTEGRAL DE SALUD</v>
          </cell>
          <cell r="E1925" t="str">
            <v>001. SEGURO INTEGRAL DE SALUD</v>
          </cell>
          <cell r="F1925" t="str">
            <v>GNF</v>
          </cell>
          <cell r="G1925" t="str">
            <v>GNF-PP</v>
          </cell>
        </row>
        <row r="1926">
          <cell r="C1926">
            <v>1923</v>
          </cell>
          <cell r="D1926" t="str">
            <v>135. SEGURO INTEGRAL DE SALUD</v>
          </cell>
          <cell r="E1926" t="str">
            <v>001. SEGURO INTEGRAL DE SALUD</v>
          </cell>
          <cell r="F1926" t="str">
            <v>GNF</v>
          </cell>
          <cell r="G1926" t="str">
            <v>GNF-PP</v>
          </cell>
        </row>
        <row r="1927">
          <cell r="C1927">
            <v>1924</v>
          </cell>
          <cell r="D1927" t="str">
            <v>135. SEGURO INTEGRAL DE SALUD</v>
          </cell>
          <cell r="E1927" t="str">
            <v>001. SEGURO INTEGRAL DE SALUD</v>
          </cell>
          <cell r="F1927" t="str">
            <v>GNF</v>
          </cell>
          <cell r="G1927" t="str">
            <v>GNF-PP</v>
          </cell>
        </row>
        <row r="1928">
          <cell r="C1928">
            <v>1925</v>
          </cell>
          <cell r="D1928" t="str">
            <v>135. SEGURO INTEGRAL DE SALUD</v>
          </cell>
          <cell r="E1928" t="str">
            <v>001. SEGURO INTEGRAL DE SALUD</v>
          </cell>
          <cell r="F1928" t="str">
            <v>GNF</v>
          </cell>
          <cell r="G1928" t="str">
            <v>GNF-PP</v>
          </cell>
        </row>
        <row r="1929">
          <cell r="C1929">
            <v>1926</v>
          </cell>
          <cell r="D1929" t="str">
            <v>135. SEGURO INTEGRAL DE SALUD</v>
          </cell>
          <cell r="E1929" t="str">
            <v>001. SEGURO INTEGRAL DE SALUD</v>
          </cell>
          <cell r="F1929" t="str">
            <v>GNF</v>
          </cell>
          <cell r="G1929" t="str">
            <v>GNF-PP</v>
          </cell>
        </row>
        <row r="1930">
          <cell r="C1930">
            <v>1927</v>
          </cell>
          <cell r="D1930" t="str">
            <v>135. SEGURO INTEGRAL DE SALUD</v>
          </cell>
          <cell r="E1930" t="str">
            <v>001. SEGURO INTEGRAL DE SALUD</v>
          </cell>
          <cell r="F1930" t="str">
            <v>GNF</v>
          </cell>
          <cell r="G1930" t="str">
            <v>GNF-PP</v>
          </cell>
        </row>
        <row r="1931">
          <cell r="C1931">
            <v>1928</v>
          </cell>
          <cell r="D1931" t="str">
            <v>135. SEGURO INTEGRAL DE SALUD</v>
          </cell>
          <cell r="E1931" t="str">
            <v>001. SEGURO INTEGRAL DE SALUD</v>
          </cell>
          <cell r="F1931" t="str">
            <v>GNF</v>
          </cell>
          <cell r="G1931" t="str">
            <v>GNF-PP</v>
          </cell>
        </row>
        <row r="1932">
          <cell r="C1932">
            <v>1929</v>
          </cell>
          <cell r="D1932" t="str">
            <v>135. SEGURO INTEGRAL DE SALUD</v>
          </cell>
          <cell r="E1932" t="str">
            <v>001. SEGURO INTEGRAL DE SALUD</v>
          </cell>
          <cell r="F1932" t="str">
            <v>GNF</v>
          </cell>
          <cell r="G1932" t="str">
            <v>GNF-PP</v>
          </cell>
        </row>
        <row r="1933">
          <cell r="C1933">
            <v>1930</v>
          </cell>
          <cell r="D1933" t="str">
            <v>135. SEGURO INTEGRAL DE SALUD</v>
          </cell>
          <cell r="E1933" t="str">
            <v>001. SEGURO INTEGRAL DE SALUD</v>
          </cell>
          <cell r="F1933" t="str">
            <v>GNF</v>
          </cell>
          <cell r="G1933" t="str">
            <v>GNF-PP</v>
          </cell>
        </row>
        <row r="1934">
          <cell r="C1934">
            <v>1931</v>
          </cell>
          <cell r="D1934" t="str">
            <v>135. SEGURO INTEGRAL DE SALUD</v>
          </cell>
          <cell r="E1934" t="str">
            <v>001. SEGURO INTEGRAL DE SALUD</v>
          </cell>
          <cell r="F1934" t="str">
            <v>GNF</v>
          </cell>
          <cell r="G1934" t="str">
            <v>GNF-PP</v>
          </cell>
        </row>
        <row r="1935">
          <cell r="C1935">
            <v>1932</v>
          </cell>
          <cell r="D1935" t="str">
            <v>135. SEGURO INTEGRAL DE SALUD</v>
          </cell>
          <cell r="E1935" t="str">
            <v>001. SEGURO INTEGRAL DE SALUD</v>
          </cell>
          <cell r="F1935" t="str">
            <v>GNF</v>
          </cell>
          <cell r="G1935" t="str">
            <v>GNF-PP</v>
          </cell>
        </row>
        <row r="1936">
          <cell r="C1936">
            <v>1933</v>
          </cell>
          <cell r="D1936" t="str">
            <v>135. SEGURO INTEGRAL DE SALUD</v>
          </cell>
          <cell r="E1936" t="str">
            <v>001. SEGURO INTEGRAL DE SALUD</v>
          </cell>
          <cell r="F1936" t="str">
            <v>GNF</v>
          </cell>
          <cell r="G1936" t="str">
            <v>GNF-PP</v>
          </cell>
        </row>
        <row r="1937">
          <cell r="C1937">
            <v>1934</v>
          </cell>
          <cell r="D1937" t="str">
            <v>135. SEGURO INTEGRAL DE SALUD</v>
          </cell>
          <cell r="E1937" t="str">
            <v>001. SEGURO INTEGRAL DE SALUD</v>
          </cell>
          <cell r="F1937" t="str">
            <v>GNF</v>
          </cell>
          <cell r="G1937" t="str">
            <v>GNF-PP</v>
          </cell>
        </row>
        <row r="1938">
          <cell r="C1938">
            <v>1935</v>
          </cell>
          <cell r="D1938" t="str">
            <v>135. SEGURO INTEGRAL DE SALUD</v>
          </cell>
          <cell r="E1938" t="str">
            <v>001. SEGURO INTEGRAL DE SALUD</v>
          </cell>
          <cell r="F1938" t="str">
            <v>GNF</v>
          </cell>
          <cell r="G1938" t="str">
            <v>GNF-PP</v>
          </cell>
        </row>
        <row r="1939">
          <cell r="C1939">
            <v>1936</v>
          </cell>
          <cell r="D1939" t="str">
            <v>135. SEGURO INTEGRAL DE SALUD</v>
          </cell>
          <cell r="E1939" t="str">
            <v>001. SEGURO INTEGRAL DE SALUD</v>
          </cell>
          <cell r="F1939" t="str">
            <v>GNF</v>
          </cell>
          <cell r="G1939" t="str">
            <v>GNF-PP</v>
          </cell>
        </row>
        <row r="1940">
          <cell r="C1940">
            <v>1937</v>
          </cell>
          <cell r="D1940" t="str">
            <v>135. SEGURO INTEGRAL DE SALUD</v>
          </cell>
          <cell r="E1940" t="str">
            <v>001. SEGURO INTEGRAL DE SALUD</v>
          </cell>
          <cell r="F1940" t="str">
            <v>GNF</v>
          </cell>
          <cell r="G1940" t="str">
            <v>GNF-PP</v>
          </cell>
        </row>
        <row r="1941">
          <cell r="C1941">
            <v>1938</v>
          </cell>
          <cell r="D1941" t="str">
            <v>135. SEGURO INTEGRAL DE SALUD</v>
          </cell>
          <cell r="E1941" t="str">
            <v>001. SEGURO INTEGRAL DE SALUD</v>
          </cell>
          <cell r="F1941" t="str">
            <v>GNF</v>
          </cell>
          <cell r="G1941" t="str">
            <v>GNF-PP</v>
          </cell>
        </row>
        <row r="1942">
          <cell r="C1942">
            <v>1939</v>
          </cell>
          <cell r="D1942" t="str">
            <v>135. SEGURO INTEGRAL DE SALUD</v>
          </cell>
          <cell r="E1942" t="str">
            <v>001. SEGURO INTEGRAL DE SALUD</v>
          </cell>
          <cell r="F1942" t="str">
            <v>GNF</v>
          </cell>
          <cell r="G1942" t="str">
            <v>GNF-PP</v>
          </cell>
        </row>
        <row r="1943">
          <cell r="C1943">
            <v>1940</v>
          </cell>
          <cell r="D1943" t="str">
            <v>135. SEGURO INTEGRAL DE SALUD</v>
          </cell>
          <cell r="E1943" t="str">
            <v>001. SEGURO INTEGRAL DE SALUD</v>
          </cell>
          <cell r="F1943" t="str">
            <v>GNF</v>
          </cell>
          <cell r="G1943" t="str">
            <v>GNF-PP</v>
          </cell>
        </row>
        <row r="1944">
          <cell r="C1944">
            <v>1941</v>
          </cell>
          <cell r="D1944" t="str">
            <v>135. SEGURO INTEGRAL DE SALUD</v>
          </cell>
          <cell r="E1944" t="str">
            <v>001. SEGURO INTEGRAL DE SALUD</v>
          </cell>
          <cell r="F1944" t="str">
            <v>GNF</v>
          </cell>
          <cell r="G1944" t="str">
            <v>GNF-PP</v>
          </cell>
        </row>
        <row r="1945">
          <cell r="C1945">
            <v>1942</v>
          </cell>
          <cell r="D1945" t="str">
            <v>135. SEGURO INTEGRAL DE SALUD</v>
          </cell>
          <cell r="E1945" t="str">
            <v>001. SEGURO INTEGRAL DE SALUD</v>
          </cell>
          <cell r="F1945" t="str">
            <v>GNF</v>
          </cell>
          <cell r="G1945" t="str">
            <v>GNF-PP</v>
          </cell>
        </row>
        <row r="1946">
          <cell r="C1946">
            <v>1943</v>
          </cell>
          <cell r="D1946" t="str">
            <v>135. SEGURO INTEGRAL DE SALUD</v>
          </cell>
          <cell r="E1946" t="str">
            <v>001. SEGURO INTEGRAL DE SALUD</v>
          </cell>
          <cell r="F1946" t="str">
            <v>GNF</v>
          </cell>
          <cell r="G1946" t="str">
            <v>GNF-PP</v>
          </cell>
        </row>
        <row r="1947">
          <cell r="C1947">
            <v>1944</v>
          </cell>
          <cell r="D1947" t="str">
            <v>135. SEGURO INTEGRAL DE SALUD</v>
          </cell>
          <cell r="E1947" t="str">
            <v>001. SEGURO INTEGRAL DE SALUD</v>
          </cell>
          <cell r="F1947" t="str">
            <v>GNF</v>
          </cell>
          <cell r="G1947" t="str">
            <v>GNF-PP</v>
          </cell>
        </row>
        <row r="1948">
          <cell r="C1948">
            <v>1945</v>
          </cell>
          <cell r="D1948" t="str">
            <v>135. SEGURO INTEGRAL DE SALUD</v>
          </cell>
          <cell r="E1948" t="str">
            <v>001. SEGURO INTEGRAL DE SALUD</v>
          </cell>
          <cell r="F1948" t="str">
            <v>GNF</v>
          </cell>
          <cell r="G1948" t="str">
            <v>GNF-PP</v>
          </cell>
        </row>
        <row r="1949">
          <cell r="C1949">
            <v>1946</v>
          </cell>
          <cell r="D1949" t="str">
            <v>135. SEGURO INTEGRAL DE SALUD</v>
          </cell>
          <cell r="E1949" t="str">
            <v>001. SEGURO INTEGRAL DE SALUD</v>
          </cell>
          <cell r="F1949" t="str">
            <v>GNF</v>
          </cell>
          <cell r="G1949" t="str">
            <v>GNF-PP</v>
          </cell>
        </row>
        <row r="1950">
          <cell r="C1950">
            <v>1947</v>
          </cell>
          <cell r="D1950" t="str">
            <v>135. SEGURO INTEGRAL DE SALUD</v>
          </cell>
          <cell r="E1950" t="str">
            <v>001. SEGURO INTEGRAL DE SALUD</v>
          </cell>
          <cell r="F1950" t="str">
            <v>GNF</v>
          </cell>
          <cell r="G1950" t="str">
            <v>GNF-PP</v>
          </cell>
        </row>
        <row r="1951">
          <cell r="C1951">
            <v>1948</v>
          </cell>
          <cell r="D1951" t="str">
            <v>135. SEGURO INTEGRAL DE SALUD</v>
          </cell>
          <cell r="E1951" t="str">
            <v>001. SEGURO INTEGRAL DE SALUD</v>
          </cell>
          <cell r="F1951" t="str">
            <v>GNF</v>
          </cell>
          <cell r="G1951" t="str">
            <v>GNF-PP</v>
          </cell>
        </row>
        <row r="1952">
          <cell r="C1952">
            <v>1949</v>
          </cell>
          <cell r="D1952" t="str">
            <v>135. SEGURO INTEGRAL DE SALUD</v>
          </cell>
          <cell r="E1952" t="str">
            <v>001. SEGURO INTEGRAL DE SALUD</v>
          </cell>
          <cell r="F1952" t="str">
            <v>GNF</v>
          </cell>
          <cell r="G1952" t="str">
            <v>GNF-PP</v>
          </cell>
        </row>
        <row r="1953">
          <cell r="C1953">
            <v>1950</v>
          </cell>
          <cell r="D1953" t="str">
            <v>135. SEGURO INTEGRAL DE SALUD</v>
          </cell>
          <cell r="E1953" t="str">
            <v>001. SEGURO INTEGRAL DE SALUD</v>
          </cell>
          <cell r="F1953" t="str">
            <v>GNF</v>
          </cell>
          <cell r="G1953" t="str">
            <v>GNF-PP</v>
          </cell>
        </row>
        <row r="1954">
          <cell r="C1954">
            <v>1951</v>
          </cell>
          <cell r="D1954" t="str">
            <v>135. SEGURO INTEGRAL DE SALUD</v>
          </cell>
          <cell r="E1954" t="str">
            <v>001. SEGURO INTEGRAL DE SALUD</v>
          </cell>
          <cell r="F1954" t="str">
            <v>GNF</v>
          </cell>
          <cell r="G1954" t="str">
            <v>GNF-PP</v>
          </cell>
        </row>
        <row r="1955">
          <cell r="C1955">
            <v>1952</v>
          </cell>
          <cell r="D1955" t="str">
            <v>135. SEGURO INTEGRAL DE SALUD</v>
          </cell>
          <cell r="E1955" t="str">
            <v>001. SEGURO INTEGRAL DE SALUD</v>
          </cell>
          <cell r="F1955" t="str">
            <v>GNF</v>
          </cell>
          <cell r="G1955" t="str">
            <v>GNF-PP</v>
          </cell>
        </row>
        <row r="1956">
          <cell r="C1956">
            <v>1953</v>
          </cell>
          <cell r="D1956" t="str">
            <v>135. SEGURO INTEGRAL DE SALUD</v>
          </cell>
          <cell r="E1956" t="str">
            <v>001. SEGURO INTEGRAL DE SALUD</v>
          </cell>
          <cell r="F1956" t="str">
            <v>GNF</v>
          </cell>
          <cell r="G1956" t="str">
            <v>GNF-PP</v>
          </cell>
        </row>
        <row r="1957">
          <cell r="C1957">
            <v>1954</v>
          </cell>
          <cell r="D1957" t="str">
            <v>135. SEGURO INTEGRAL DE SALUD</v>
          </cell>
          <cell r="E1957" t="str">
            <v>001. SEGURO INTEGRAL DE SALUD</v>
          </cell>
          <cell r="F1957" t="str">
            <v>GNF</v>
          </cell>
          <cell r="G1957" t="str">
            <v>GNF-PP</v>
          </cell>
        </row>
        <row r="1958">
          <cell r="C1958">
            <v>1955</v>
          </cell>
          <cell r="D1958" t="str">
            <v>135. SEGURO INTEGRAL DE SALUD</v>
          </cell>
          <cell r="E1958" t="str">
            <v>001. SEGURO INTEGRAL DE SALUD</v>
          </cell>
          <cell r="F1958" t="str">
            <v>GNF</v>
          </cell>
          <cell r="G1958" t="str">
            <v>GNF-PP</v>
          </cell>
        </row>
        <row r="1959">
          <cell r="C1959">
            <v>1956</v>
          </cell>
          <cell r="D1959" t="str">
            <v>135. SEGURO INTEGRAL DE SALUD</v>
          </cell>
          <cell r="E1959" t="str">
            <v>001. SEGURO INTEGRAL DE SALUD</v>
          </cell>
          <cell r="F1959" t="str">
            <v>GNF</v>
          </cell>
          <cell r="G1959" t="str">
            <v>GNF-PP</v>
          </cell>
        </row>
        <row r="1960">
          <cell r="C1960">
            <v>1957</v>
          </cell>
          <cell r="D1960" t="str">
            <v>135. SEGURO INTEGRAL DE SALUD</v>
          </cell>
          <cell r="E1960" t="str">
            <v>001. SEGURO INTEGRAL DE SALUD</v>
          </cell>
          <cell r="F1960" t="str">
            <v>GNF</v>
          </cell>
          <cell r="G1960" t="str">
            <v>GNF-PP</v>
          </cell>
        </row>
        <row r="1961">
          <cell r="C1961">
            <v>1958</v>
          </cell>
          <cell r="D1961" t="str">
            <v>135. SEGURO INTEGRAL DE SALUD</v>
          </cell>
          <cell r="E1961" t="str">
            <v>001. SEGURO INTEGRAL DE SALUD</v>
          </cell>
          <cell r="F1961" t="str">
            <v>GNF</v>
          </cell>
          <cell r="G1961" t="str">
            <v>GNF-PP</v>
          </cell>
        </row>
        <row r="1962">
          <cell r="C1962">
            <v>1959</v>
          </cell>
          <cell r="D1962" t="str">
            <v>135. SEGURO INTEGRAL DE SALUD</v>
          </cell>
          <cell r="E1962" t="str">
            <v>001. SEGURO INTEGRAL DE SALUD</v>
          </cell>
          <cell r="F1962" t="str">
            <v>GNF</v>
          </cell>
          <cell r="G1962" t="str">
            <v>GNF-PP</v>
          </cell>
        </row>
        <row r="1963">
          <cell r="C1963">
            <v>1960</v>
          </cell>
          <cell r="D1963" t="str">
            <v>135. SEGURO INTEGRAL DE SALUD</v>
          </cell>
          <cell r="E1963" t="str">
            <v>001. SEGURO INTEGRAL DE SALUD</v>
          </cell>
          <cell r="F1963" t="str">
            <v>GNF</v>
          </cell>
          <cell r="G1963" t="str">
            <v>GNF-PP</v>
          </cell>
        </row>
        <row r="1964">
          <cell r="C1964">
            <v>1961</v>
          </cell>
          <cell r="D1964" t="str">
            <v>135. SEGURO INTEGRAL DE SALUD</v>
          </cell>
          <cell r="E1964" t="str">
            <v>001. SEGURO INTEGRAL DE SALUD</v>
          </cell>
          <cell r="F1964" t="str">
            <v>GNF</v>
          </cell>
          <cell r="G1964" t="str">
            <v>GNF-PP</v>
          </cell>
        </row>
        <row r="1965">
          <cell r="C1965">
            <v>1962</v>
          </cell>
          <cell r="D1965" t="str">
            <v>135. SEGURO INTEGRAL DE SALUD</v>
          </cell>
          <cell r="E1965" t="str">
            <v>001. SEGURO INTEGRAL DE SALUD</v>
          </cell>
          <cell r="F1965" t="str">
            <v>GNF</v>
          </cell>
          <cell r="G1965" t="str">
            <v>GNF-PP</v>
          </cell>
        </row>
        <row r="1966">
          <cell r="C1966">
            <v>1963</v>
          </cell>
          <cell r="D1966" t="str">
            <v>135. SEGURO INTEGRAL DE SALUD</v>
          </cell>
          <cell r="E1966" t="str">
            <v>001. SEGURO INTEGRAL DE SALUD</v>
          </cell>
          <cell r="F1966" t="str">
            <v>GNF</v>
          </cell>
          <cell r="G1966" t="str">
            <v>GNF-PP</v>
          </cell>
        </row>
        <row r="1967">
          <cell r="C1967">
            <v>1964</v>
          </cell>
          <cell r="D1967" t="str">
            <v>135. SEGURO INTEGRAL DE SALUD</v>
          </cell>
          <cell r="E1967" t="str">
            <v>001. SEGURO INTEGRAL DE SALUD</v>
          </cell>
          <cell r="F1967" t="str">
            <v>GNF</v>
          </cell>
          <cell r="G1967" t="str">
            <v>GNF-PP</v>
          </cell>
        </row>
        <row r="1968">
          <cell r="C1968">
            <v>1965</v>
          </cell>
          <cell r="D1968" t="str">
            <v>135. SEGURO INTEGRAL DE SALUD</v>
          </cell>
          <cell r="E1968" t="str">
            <v>001. SEGURO INTEGRAL DE SALUD</v>
          </cell>
          <cell r="F1968" t="str">
            <v>GNF</v>
          </cell>
          <cell r="G1968" t="str">
            <v>GNF-PP</v>
          </cell>
        </row>
        <row r="1969">
          <cell r="C1969">
            <v>1966</v>
          </cell>
          <cell r="D1969" t="str">
            <v>135. SEGURO INTEGRAL DE SALUD</v>
          </cell>
          <cell r="E1969" t="str">
            <v>001. SEGURO INTEGRAL DE SALUD</v>
          </cell>
          <cell r="F1969" t="str">
            <v>GNF</v>
          </cell>
          <cell r="G1969" t="str">
            <v>GNF-PP</v>
          </cell>
        </row>
        <row r="1970">
          <cell r="C1970">
            <v>1967</v>
          </cell>
          <cell r="D1970" t="str">
            <v>135. SEGURO INTEGRAL DE SALUD</v>
          </cell>
          <cell r="E1970" t="str">
            <v>001. SEGURO INTEGRAL DE SALUD</v>
          </cell>
          <cell r="F1970" t="str">
            <v>GNF</v>
          </cell>
          <cell r="G1970" t="str">
            <v>GNF-PP</v>
          </cell>
        </row>
        <row r="1971">
          <cell r="C1971">
            <v>1968</v>
          </cell>
          <cell r="D1971" t="str">
            <v>135. SEGURO INTEGRAL DE SALUD</v>
          </cell>
          <cell r="E1971" t="str">
            <v>001. SEGURO INTEGRAL DE SALUD</v>
          </cell>
          <cell r="F1971" t="str">
            <v>GNF</v>
          </cell>
          <cell r="G1971" t="str">
            <v>GNF-PP</v>
          </cell>
        </row>
        <row r="1972">
          <cell r="C1972">
            <v>1969</v>
          </cell>
          <cell r="D1972" t="str">
            <v>135. SEGURO INTEGRAL DE SALUD</v>
          </cell>
          <cell r="E1972" t="str">
            <v>001. SEGURO INTEGRAL DE SALUD</v>
          </cell>
          <cell r="F1972" t="str">
            <v>GNF</v>
          </cell>
          <cell r="G1972" t="str">
            <v>GNF-PP</v>
          </cell>
        </row>
        <row r="1973">
          <cell r="C1973">
            <v>1970</v>
          </cell>
          <cell r="D1973" t="str">
            <v>135. SEGURO INTEGRAL DE SALUD</v>
          </cell>
          <cell r="E1973" t="str">
            <v>001. SEGURO INTEGRAL DE SALUD</v>
          </cell>
          <cell r="F1973" t="str">
            <v>GNF</v>
          </cell>
          <cell r="G1973" t="str">
            <v>GNF-PP</v>
          </cell>
        </row>
        <row r="1974">
          <cell r="C1974">
            <v>1971</v>
          </cell>
          <cell r="D1974" t="str">
            <v>135. SEGURO INTEGRAL DE SALUD</v>
          </cell>
          <cell r="E1974" t="str">
            <v>001. SEGURO INTEGRAL DE SALUD</v>
          </cell>
          <cell r="F1974" t="str">
            <v>GNF</v>
          </cell>
          <cell r="G1974" t="str">
            <v>GNF-PP</v>
          </cell>
        </row>
        <row r="1975">
          <cell r="C1975">
            <v>1972</v>
          </cell>
          <cell r="D1975" t="str">
            <v>135. SEGURO INTEGRAL DE SALUD</v>
          </cell>
          <cell r="E1975" t="str">
            <v>001. SEGURO INTEGRAL DE SALUD</v>
          </cell>
          <cell r="F1975" t="str">
            <v>GNF</v>
          </cell>
          <cell r="G1975" t="str">
            <v>GNF-PP</v>
          </cell>
        </row>
        <row r="1976">
          <cell r="C1976">
            <v>1973</v>
          </cell>
          <cell r="D1976" t="str">
            <v>135. SEGURO INTEGRAL DE SALUD</v>
          </cell>
          <cell r="E1976" t="str">
            <v>001. SEGURO INTEGRAL DE SALUD</v>
          </cell>
          <cell r="F1976" t="str">
            <v>GNF</v>
          </cell>
          <cell r="G1976" t="str">
            <v>GNF-PP</v>
          </cell>
        </row>
        <row r="1977">
          <cell r="C1977">
            <v>1974</v>
          </cell>
          <cell r="D1977" t="str">
            <v>135. SEGURO INTEGRAL DE SALUD</v>
          </cell>
          <cell r="E1977" t="str">
            <v>001. SEGURO INTEGRAL DE SALUD</v>
          </cell>
          <cell r="F1977" t="str">
            <v>GNF</v>
          </cell>
          <cell r="G1977" t="str">
            <v>GNF-PP</v>
          </cell>
        </row>
        <row r="1978">
          <cell r="C1978">
            <v>1975</v>
          </cell>
          <cell r="D1978" t="str">
            <v>135. SEGURO INTEGRAL DE SALUD</v>
          </cell>
          <cell r="E1978" t="str">
            <v>001. SEGURO INTEGRAL DE SALUD</v>
          </cell>
          <cell r="F1978" t="str">
            <v>GNF</v>
          </cell>
          <cell r="G1978" t="str">
            <v>GNF-PP</v>
          </cell>
        </row>
        <row r="1979">
          <cell r="C1979">
            <v>1976</v>
          </cell>
          <cell r="D1979" t="str">
            <v>135. SEGURO INTEGRAL DE SALUD</v>
          </cell>
          <cell r="E1979" t="str">
            <v>001. SEGURO INTEGRAL DE SALUD</v>
          </cell>
          <cell r="F1979" t="str">
            <v>GNF</v>
          </cell>
          <cell r="G1979" t="str">
            <v>GNF-PP</v>
          </cell>
        </row>
        <row r="1980">
          <cell r="C1980">
            <v>1977</v>
          </cell>
          <cell r="D1980" t="str">
            <v>135. SEGURO INTEGRAL DE SALUD</v>
          </cell>
          <cell r="E1980" t="str">
            <v>001. SEGURO INTEGRAL DE SALUD</v>
          </cell>
          <cell r="F1980" t="str">
            <v>GNF</v>
          </cell>
          <cell r="G1980" t="str">
            <v>GNF-PP</v>
          </cell>
        </row>
        <row r="1981">
          <cell r="C1981">
            <v>1978</v>
          </cell>
          <cell r="D1981" t="str">
            <v>135. SEGURO INTEGRAL DE SALUD</v>
          </cell>
          <cell r="E1981" t="str">
            <v>001. SEGURO INTEGRAL DE SALUD</v>
          </cell>
          <cell r="F1981" t="str">
            <v>GNF</v>
          </cell>
          <cell r="G1981" t="str">
            <v>GNF-PP</v>
          </cell>
        </row>
        <row r="1982">
          <cell r="C1982">
            <v>1979</v>
          </cell>
          <cell r="D1982" t="str">
            <v>135. SEGURO INTEGRAL DE SALUD</v>
          </cell>
          <cell r="E1982" t="str">
            <v>001. SEGURO INTEGRAL DE SALUD</v>
          </cell>
          <cell r="F1982" t="str">
            <v>GNF</v>
          </cell>
          <cell r="G1982" t="str">
            <v>GNF-PP</v>
          </cell>
        </row>
        <row r="1983">
          <cell r="C1983">
            <v>1980</v>
          </cell>
          <cell r="D1983" t="str">
            <v>135. SEGURO INTEGRAL DE SALUD</v>
          </cell>
          <cell r="E1983" t="str">
            <v>001. SEGURO INTEGRAL DE SALUD</v>
          </cell>
          <cell r="F1983" t="str">
            <v>GNF</v>
          </cell>
          <cell r="G1983" t="str">
            <v>GNF-PP</v>
          </cell>
        </row>
        <row r="1984">
          <cell r="C1984">
            <v>1981</v>
          </cell>
          <cell r="D1984" t="str">
            <v>135. SEGURO INTEGRAL DE SALUD</v>
          </cell>
          <cell r="E1984" t="str">
            <v>001. SEGURO INTEGRAL DE SALUD</v>
          </cell>
          <cell r="F1984" t="str">
            <v>GNF</v>
          </cell>
          <cell r="G1984" t="str">
            <v>GNF-PP</v>
          </cell>
        </row>
        <row r="1985">
          <cell r="C1985">
            <v>1982</v>
          </cell>
          <cell r="D1985" t="str">
            <v>135. SEGURO INTEGRAL DE SALUD</v>
          </cell>
          <cell r="E1985" t="str">
            <v>001. SEGURO INTEGRAL DE SALUD</v>
          </cell>
          <cell r="F1985" t="str">
            <v>GNF</v>
          </cell>
          <cell r="G1985" t="str">
            <v>GNF-PP</v>
          </cell>
        </row>
        <row r="1986">
          <cell r="C1986">
            <v>1983</v>
          </cell>
          <cell r="D1986" t="str">
            <v>135. SEGURO INTEGRAL DE SALUD</v>
          </cell>
          <cell r="E1986" t="str">
            <v>001. SEGURO INTEGRAL DE SALUD</v>
          </cell>
          <cell r="F1986" t="str">
            <v>GNF</v>
          </cell>
          <cell r="G1986" t="str">
            <v>GNF-PP</v>
          </cell>
        </row>
        <row r="1987">
          <cell r="C1987">
            <v>1984</v>
          </cell>
          <cell r="D1987" t="str">
            <v>135. SEGURO INTEGRAL DE SALUD</v>
          </cell>
          <cell r="E1987" t="str">
            <v>001. SEGURO INTEGRAL DE SALUD</v>
          </cell>
          <cell r="F1987" t="str">
            <v>GNF</v>
          </cell>
          <cell r="G1987" t="str">
            <v>GNF-PP</v>
          </cell>
        </row>
        <row r="1988">
          <cell r="C1988">
            <v>1985</v>
          </cell>
          <cell r="D1988" t="str">
            <v>135. SEGURO INTEGRAL DE SALUD</v>
          </cell>
          <cell r="E1988" t="str">
            <v>001. SEGURO INTEGRAL DE SALUD</v>
          </cell>
          <cell r="F1988" t="str">
            <v>GNF</v>
          </cell>
          <cell r="G1988" t="str">
            <v>GNF-PP</v>
          </cell>
        </row>
        <row r="1989">
          <cell r="C1989">
            <v>1986</v>
          </cell>
          <cell r="D1989" t="str">
            <v>135. SEGURO INTEGRAL DE SALUD</v>
          </cell>
          <cell r="E1989" t="str">
            <v>001. SEGURO INTEGRAL DE SALUD</v>
          </cell>
          <cell r="F1989" t="str">
            <v>GNF</v>
          </cell>
          <cell r="G1989" t="str">
            <v>GNF-PP</v>
          </cell>
        </row>
        <row r="1990">
          <cell r="C1990">
            <v>1987</v>
          </cell>
          <cell r="D1990" t="str">
            <v>135. SEGURO INTEGRAL DE SALUD</v>
          </cell>
          <cell r="E1990" t="str">
            <v>001. SEGURO INTEGRAL DE SALUD</v>
          </cell>
          <cell r="F1990" t="str">
            <v>GNF</v>
          </cell>
          <cell r="G1990" t="str">
            <v>GNF-PP</v>
          </cell>
        </row>
        <row r="1991">
          <cell r="C1991">
            <v>1988</v>
          </cell>
          <cell r="D1991" t="str">
            <v>135. SEGURO INTEGRAL DE SALUD</v>
          </cell>
          <cell r="E1991" t="str">
            <v>001. SEGURO INTEGRAL DE SALUD</v>
          </cell>
          <cell r="F1991" t="str">
            <v>GNF</v>
          </cell>
          <cell r="G1991" t="str">
            <v>GNF-PP</v>
          </cell>
        </row>
        <row r="1992">
          <cell r="C1992">
            <v>1989</v>
          </cell>
          <cell r="D1992" t="str">
            <v>135. SEGURO INTEGRAL DE SALUD</v>
          </cell>
          <cell r="E1992" t="str">
            <v>001. SEGURO INTEGRAL DE SALUD</v>
          </cell>
          <cell r="F1992" t="str">
            <v>GNF</v>
          </cell>
          <cell r="G1992" t="str">
            <v>GNF-PP</v>
          </cell>
        </row>
        <row r="1993">
          <cell r="C1993">
            <v>1990</v>
          </cell>
          <cell r="D1993" t="str">
            <v>135. SEGURO INTEGRAL DE SALUD</v>
          </cell>
          <cell r="E1993" t="str">
            <v>001. SEGURO INTEGRAL DE SALUD</v>
          </cell>
          <cell r="F1993" t="str">
            <v>GNF</v>
          </cell>
          <cell r="G1993" t="str">
            <v>GNF-PP</v>
          </cell>
        </row>
        <row r="1994">
          <cell r="C1994">
            <v>1991</v>
          </cell>
          <cell r="D1994" t="str">
            <v>135. SEGURO INTEGRAL DE SALUD</v>
          </cell>
          <cell r="E1994" t="str">
            <v>001. SEGURO INTEGRAL DE SALUD</v>
          </cell>
          <cell r="F1994" t="str">
            <v>GNF</v>
          </cell>
          <cell r="G1994" t="str">
            <v>GNF-PP</v>
          </cell>
        </row>
        <row r="1995">
          <cell r="C1995">
            <v>1992</v>
          </cell>
          <cell r="D1995" t="str">
            <v>135. SEGURO INTEGRAL DE SALUD</v>
          </cell>
          <cell r="E1995" t="str">
            <v>001. SEGURO INTEGRAL DE SALUD</v>
          </cell>
          <cell r="F1995" t="str">
            <v>GNF</v>
          </cell>
          <cell r="G1995" t="str">
            <v>GNF-PP</v>
          </cell>
        </row>
        <row r="1996">
          <cell r="C1996">
            <v>1993</v>
          </cell>
          <cell r="D1996" t="str">
            <v>135. SEGURO INTEGRAL DE SALUD</v>
          </cell>
          <cell r="E1996" t="str">
            <v>001. SEGURO INTEGRAL DE SALUD</v>
          </cell>
          <cell r="F1996" t="str">
            <v>GNF</v>
          </cell>
          <cell r="G1996" t="str">
            <v>GNF-PP</v>
          </cell>
        </row>
        <row r="1997">
          <cell r="C1997">
            <v>1994</v>
          </cell>
          <cell r="D1997" t="str">
            <v>135. SEGURO INTEGRAL DE SALUD</v>
          </cell>
          <cell r="E1997" t="str">
            <v>001. SEGURO INTEGRAL DE SALUD</v>
          </cell>
          <cell r="F1997" t="str">
            <v>GNF</v>
          </cell>
          <cell r="G1997" t="str">
            <v>GNF-PP</v>
          </cell>
        </row>
        <row r="1998">
          <cell r="C1998">
            <v>1995</v>
          </cell>
          <cell r="D1998" t="str">
            <v>135. SEGURO INTEGRAL DE SALUD</v>
          </cell>
          <cell r="E1998" t="str">
            <v>001. SEGURO INTEGRAL DE SALUD</v>
          </cell>
          <cell r="F1998" t="str">
            <v>GNF</v>
          </cell>
          <cell r="G1998" t="str">
            <v>GNF-PP</v>
          </cell>
        </row>
        <row r="1999">
          <cell r="C1999">
            <v>1996</v>
          </cell>
          <cell r="D1999" t="str">
            <v>135. SEGURO INTEGRAL DE SALUD</v>
          </cell>
          <cell r="E1999" t="str">
            <v>001. SEGURO INTEGRAL DE SALUD</v>
          </cell>
          <cell r="F1999" t="str">
            <v>GNF</v>
          </cell>
          <cell r="G1999" t="str">
            <v>GNF-PP</v>
          </cell>
        </row>
        <row r="2000">
          <cell r="C2000">
            <v>1997</v>
          </cell>
          <cell r="D2000" t="str">
            <v>135. SEGURO INTEGRAL DE SALUD</v>
          </cell>
          <cell r="E2000" t="str">
            <v>001. SEGURO INTEGRAL DE SALUD</v>
          </cell>
          <cell r="F2000" t="str">
            <v>GNF</v>
          </cell>
          <cell r="G2000" t="str">
            <v>GNF-PP</v>
          </cell>
        </row>
        <row r="2001">
          <cell r="C2001">
            <v>1998</v>
          </cell>
          <cell r="D2001" t="str">
            <v>135. SEGURO INTEGRAL DE SALUD</v>
          </cell>
          <cell r="E2001" t="str">
            <v>001. SEGURO INTEGRAL DE SALUD</v>
          </cell>
          <cell r="F2001" t="str">
            <v>GNF</v>
          </cell>
          <cell r="G2001" t="str">
            <v>GNF-PP</v>
          </cell>
        </row>
        <row r="2002">
          <cell r="C2002">
            <v>1999</v>
          </cell>
          <cell r="D2002" t="str">
            <v>135. SEGURO INTEGRAL DE SALUD</v>
          </cell>
          <cell r="E2002" t="str">
            <v>001. SEGURO INTEGRAL DE SALUD</v>
          </cell>
          <cell r="F2002" t="str">
            <v>GNF</v>
          </cell>
          <cell r="G2002" t="str">
            <v>GNF-PP</v>
          </cell>
        </row>
        <row r="2003">
          <cell r="C2003">
            <v>2000</v>
          </cell>
          <cell r="D2003" t="str">
            <v>135. SEGURO INTEGRAL DE SALUD</v>
          </cell>
          <cell r="E2003" t="str">
            <v>001. SEGURO INTEGRAL DE SALUD</v>
          </cell>
          <cell r="F2003" t="str">
            <v>GNF</v>
          </cell>
          <cell r="G2003" t="str">
            <v>GNF-PP</v>
          </cell>
        </row>
        <row r="2004">
          <cell r="C2004">
            <v>2001</v>
          </cell>
          <cell r="D2004" t="str">
            <v>135. SEGURO INTEGRAL DE SALUD</v>
          </cell>
          <cell r="E2004" t="str">
            <v>001. SEGURO INTEGRAL DE SALUD</v>
          </cell>
          <cell r="F2004" t="str">
            <v>GNF</v>
          </cell>
          <cell r="G2004" t="str">
            <v>GNF-PP</v>
          </cell>
        </row>
        <row r="2005">
          <cell r="C2005">
            <v>2002</v>
          </cell>
          <cell r="D2005" t="str">
            <v>135. SEGURO INTEGRAL DE SALUD</v>
          </cell>
          <cell r="E2005" t="str">
            <v>001. SEGURO INTEGRAL DE SALUD</v>
          </cell>
          <cell r="F2005" t="str">
            <v>GNF</v>
          </cell>
          <cell r="G2005" t="str">
            <v>GNF-PP</v>
          </cell>
        </row>
        <row r="2006">
          <cell r="C2006">
            <v>2003</v>
          </cell>
          <cell r="D2006" t="str">
            <v>135. SEGURO INTEGRAL DE SALUD</v>
          </cell>
          <cell r="E2006" t="str">
            <v>001. SEGURO INTEGRAL DE SALUD</v>
          </cell>
          <cell r="F2006" t="str">
            <v>GNF</v>
          </cell>
          <cell r="G2006" t="str">
            <v>GNF-PP</v>
          </cell>
        </row>
        <row r="2007">
          <cell r="C2007">
            <v>2004</v>
          </cell>
          <cell r="D2007" t="str">
            <v>135. SEGURO INTEGRAL DE SALUD</v>
          </cell>
          <cell r="E2007" t="str">
            <v>001. SEGURO INTEGRAL DE SALUD</v>
          </cell>
          <cell r="F2007" t="str">
            <v>GNF</v>
          </cell>
          <cell r="G2007" t="str">
            <v>GNF-PP</v>
          </cell>
        </row>
        <row r="2008">
          <cell r="C2008">
            <v>2005</v>
          </cell>
          <cell r="D2008" t="str">
            <v>135. SEGURO INTEGRAL DE SALUD</v>
          </cell>
          <cell r="E2008" t="str">
            <v>001. SEGURO INTEGRAL DE SALUD</v>
          </cell>
          <cell r="F2008" t="str">
            <v>GNF</v>
          </cell>
          <cell r="G2008" t="str">
            <v>GNF-PP</v>
          </cell>
        </row>
        <row r="2009">
          <cell r="C2009">
            <v>2006</v>
          </cell>
          <cell r="D2009" t="str">
            <v>135. SEGURO INTEGRAL DE SALUD</v>
          </cell>
          <cell r="E2009" t="str">
            <v>001. SEGURO INTEGRAL DE SALUD</v>
          </cell>
          <cell r="F2009" t="str">
            <v>GNF</v>
          </cell>
          <cell r="G2009" t="str">
            <v>GNF-PP</v>
          </cell>
        </row>
        <row r="2010">
          <cell r="C2010">
            <v>2007</v>
          </cell>
          <cell r="D2010" t="str">
            <v>135. SEGURO INTEGRAL DE SALUD</v>
          </cell>
          <cell r="E2010" t="str">
            <v>001. SEGURO INTEGRAL DE SALUD</v>
          </cell>
          <cell r="F2010" t="str">
            <v>GNF</v>
          </cell>
          <cell r="G2010" t="str">
            <v>GNF-PP</v>
          </cell>
        </row>
        <row r="2011">
          <cell r="C2011">
            <v>2008</v>
          </cell>
          <cell r="D2011" t="str">
            <v>135. SEGURO INTEGRAL DE SALUD</v>
          </cell>
          <cell r="E2011" t="str">
            <v>001. SEGURO INTEGRAL DE SALUD</v>
          </cell>
          <cell r="F2011" t="str">
            <v>GNF</v>
          </cell>
          <cell r="G2011" t="str">
            <v>GNF-PP</v>
          </cell>
        </row>
        <row r="2012">
          <cell r="C2012">
            <v>2009</v>
          </cell>
          <cell r="D2012" t="str">
            <v>135. SEGURO INTEGRAL DE SALUD</v>
          </cell>
          <cell r="E2012" t="str">
            <v>001. SEGURO INTEGRAL DE SALUD</v>
          </cell>
          <cell r="F2012" t="str">
            <v>GNF</v>
          </cell>
          <cell r="G2012" t="str">
            <v>GNF-PP</v>
          </cell>
        </row>
        <row r="2013">
          <cell r="C2013">
            <v>2010</v>
          </cell>
          <cell r="D2013" t="str">
            <v>135. SEGURO INTEGRAL DE SALUD</v>
          </cell>
          <cell r="E2013" t="str">
            <v>001. SEGURO INTEGRAL DE SALUD</v>
          </cell>
          <cell r="F2013" t="str">
            <v>GNF</v>
          </cell>
          <cell r="G2013" t="str">
            <v>GNF-PP</v>
          </cell>
        </row>
        <row r="2014">
          <cell r="C2014">
            <v>2011</v>
          </cell>
          <cell r="D2014" t="str">
            <v>135. SEGURO INTEGRAL DE SALUD</v>
          </cell>
          <cell r="E2014" t="str">
            <v>001. SEGURO INTEGRAL DE SALUD</v>
          </cell>
          <cell r="F2014" t="str">
            <v>GNF</v>
          </cell>
          <cell r="G2014" t="str">
            <v>GNF-PP</v>
          </cell>
        </row>
        <row r="2015">
          <cell r="C2015">
            <v>2012</v>
          </cell>
          <cell r="D2015" t="str">
            <v>135. SEGURO INTEGRAL DE SALUD</v>
          </cell>
          <cell r="E2015" t="str">
            <v>001. SEGURO INTEGRAL DE SALUD</v>
          </cell>
          <cell r="F2015" t="str">
            <v>GNF</v>
          </cell>
          <cell r="G2015" t="str">
            <v>GNF-PP</v>
          </cell>
        </row>
        <row r="2016">
          <cell r="C2016">
            <v>2013</v>
          </cell>
          <cell r="D2016" t="str">
            <v>135. SEGURO INTEGRAL DE SALUD</v>
          </cell>
          <cell r="E2016" t="str">
            <v>001. SEGURO INTEGRAL DE SALUD</v>
          </cell>
          <cell r="F2016" t="str">
            <v>GNF</v>
          </cell>
          <cell r="G2016" t="str">
            <v>GNF-PP</v>
          </cell>
        </row>
        <row r="2017">
          <cell r="C2017">
            <v>2014</v>
          </cell>
          <cell r="D2017" t="str">
            <v>135. SEGURO INTEGRAL DE SALUD</v>
          </cell>
          <cell r="E2017" t="str">
            <v>001. SEGURO INTEGRAL DE SALUD</v>
          </cell>
          <cell r="F2017" t="str">
            <v>GNF</v>
          </cell>
          <cell r="G2017" t="str">
            <v>GNF-PP</v>
          </cell>
        </row>
        <row r="2018">
          <cell r="C2018">
            <v>2015</v>
          </cell>
          <cell r="D2018" t="str">
            <v>135. SEGURO INTEGRAL DE SALUD</v>
          </cell>
          <cell r="E2018" t="str">
            <v>001. SEGURO INTEGRAL DE SALUD</v>
          </cell>
          <cell r="F2018" t="str">
            <v>GNF</v>
          </cell>
          <cell r="G2018" t="str">
            <v>GNF-PP</v>
          </cell>
        </row>
        <row r="2019">
          <cell r="C2019">
            <v>2016</v>
          </cell>
          <cell r="D2019" t="str">
            <v>135. SEGURO INTEGRAL DE SALUD</v>
          </cell>
          <cell r="E2019" t="str">
            <v>001. SEGURO INTEGRAL DE SALUD</v>
          </cell>
          <cell r="F2019" t="str">
            <v>GNF</v>
          </cell>
          <cell r="G2019" t="str">
            <v>GNF-PP</v>
          </cell>
        </row>
        <row r="2020">
          <cell r="C2020">
            <v>2017</v>
          </cell>
          <cell r="D2020" t="str">
            <v>135. SEGURO INTEGRAL DE SALUD</v>
          </cell>
          <cell r="E2020" t="str">
            <v>001. SEGURO INTEGRAL DE SALUD</v>
          </cell>
          <cell r="F2020" t="str">
            <v>GNF</v>
          </cell>
          <cell r="G2020" t="str">
            <v>GNF-PP</v>
          </cell>
        </row>
        <row r="2021">
          <cell r="C2021">
            <v>2018</v>
          </cell>
          <cell r="D2021" t="str">
            <v>135. SEGURO INTEGRAL DE SALUD</v>
          </cell>
          <cell r="E2021" t="str">
            <v>001. SEGURO INTEGRAL DE SALUD</v>
          </cell>
          <cell r="F2021" t="str">
            <v>GNF</v>
          </cell>
          <cell r="G2021" t="str">
            <v>GNF-PP</v>
          </cell>
        </row>
        <row r="2022">
          <cell r="C2022">
            <v>2019</v>
          </cell>
          <cell r="D2022" t="str">
            <v>135. SEGURO INTEGRAL DE SALUD</v>
          </cell>
          <cell r="E2022" t="str">
            <v>001. SEGURO INTEGRAL DE SALUD</v>
          </cell>
          <cell r="F2022" t="str">
            <v>GNF</v>
          </cell>
          <cell r="G2022" t="str">
            <v>GNF-PP</v>
          </cell>
        </row>
        <row r="2023">
          <cell r="C2023">
            <v>2020</v>
          </cell>
          <cell r="D2023" t="str">
            <v>135. SEGURO INTEGRAL DE SALUD</v>
          </cell>
          <cell r="E2023" t="str">
            <v>001. SEGURO INTEGRAL DE SALUD</v>
          </cell>
          <cell r="F2023" t="str">
            <v>GNF</v>
          </cell>
          <cell r="G2023" t="str">
            <v>GNF-PP</v>
          </cell>
        </row>
        <row r="2024">
          <cell r="C2024">
            <v>2021</v>
          </cell>
          <cell r="D2024" t="str">
            <v>135. SEGURO INTEGRAL DE SALUD</v>
          </cell>
          <cell r="E2024" t="str">
            <v>001. SEGURO INTEGRAL DE SALUD</v>
          </cell>
          <cell r="F2024" t="str">
            <v>GNF</v>
          </cell>
          <cell r="G2024" t="str">
            <v>GNF-PP</v>
          </cell>
        </row>
        <row r="2025">
          <cell r="C2025">
            <v>2022</v>
          </cell>
          <cell r="D2025" t="str">
            <v>135. SEGURO INTEGRAL DE SALUD</v>
          </cell>
          <cell r="E2025" t="str">
            <v>001. SEGURO INTEGRAL DE SALUD</v>
          </cell>
          <cell r="F2025" t="str">
            <v>GNF</v>
          </cell>
          <cell r="G2025" t="str">
            <v>GNF-PP</v>
          </cell>
        </row>
        <row r="2026">
          <cell r="C2026">
            <v>2023</v>
          </cell>
          <cell r="D2026" t="str">
            <v>135. SEGURO INTEGRAL DE SALUD</v>
          </cell>
          <cell r="E2026" t="str">
            <v>001. SEGURO INTEGRAL DE SALUD</v>
          </cell>
          <cell r="F2026" t="str">
            <v>GNF</v>
          </cell>
          <cell r="G2026" t="str">
            <v>GNF-PP</v>
          </cell>
        </row>
        <row r="2027">
          <cell r="C2027">
            <v>2024</v>
          </cell>
          <cell r="D2027" t="str">
            <v>135. SEGURO INTEGRAL DE SALUD</v>
          </cell>
          <cell r="E2027" t="str">
            <v>001. SEGURO INTEGRAL DE SALUD</v>
          </cell>
          <cell r="F2027" t="str">
            <v>GNF</v>
          </cell>
          <cell r="G2027" t="str">
            <v>GNF-PP</v>
          </cell>
        </row>
        <row r="2028">
          <cell r="C2028">
            <v>2025</v>
          </cell>
          <cell r="D2028" t="str">
            <v>135. SEGURO INTEGRAL DE SALUD</v>
          </cell>
          <cell r="E2028" t="str">
            <v>001. SEGURO INTEGRAL DE SALUD</v>
          </cell>
          <cell r="F2028" t="str">
            <v>GNF</v>
          </cell>
          <cell r="G2028" t="str">
            <v>GNF-PP</v>
          </cell>
        </row>
        <row r="2029">
          <cell r="C2029">
            <v>2026</v>
          </cell>
          <cell r="D2029" t="str">
            <v>135. SEGURO INTEGRAL DE SALUD</v>
          </cell>
          <cell r="E2029" t="str">
            <v>001. SEGURO INTEGRAL DE SALUD</v>
          </cell>
          <cell r="F2029" t="str">
            <v>GNF</v>
          </cell>
          <cell r="G2029" t="str">
            <v>GNF-PP</v>
          </cell>
        </row>
        <row r="2030">
          <cell r="C2030">
            <v>2027</v>
          </cell>
          <cell r="D2030" t="str">
            <v>135. SEGURO INTEGRAL DE SALUD</v>
          </cell>
          <cell r="E2030" t="str">
            <v>001. SEGURO INTEGRAL DE SALUD</v>
          </cell>
          <cell r="F2030" t="str">
            <v>GNF</v>
          </cell>
          <cell r="G2030" t="str">
            <v>GNF-PP</v>
          </cell>
        </row>
        <row r="2031">
          <cell r="C2031">
            <v>2028</v>
          </cell>
          <cell r="D2031" t="str">
            <v>135. SEGURO INTEGRAL DE SALUD</v>
          </cell>
          <cell r="E2031" t="str">
            <v>001. SEGURO INTEGRAL DE SALUD</v>
          </cell>
          <cell r="F2031" t="str">
            <v>GNF</v>
          </cell>
          <cell r="G2031" t="str">
            <v>GNF-PP</v>
          </cell>
        </row>
        <row r="2032">
          <cell r="C2032">
            <v>2029</v>
          </cell>
          <cell r="D2032" t="str">
            <v>135. SEGURO INTEGRAL DE SALUD</v>
          </cell>
          <cell r="E2032" t="str">
            <v>001. SEGURO INTEGRAL DE SALUD</v>
          </cell>
          <cell r="F2032" t="str">
            <v>GNF</v>
          </cell>
          <cell r="G2032" t="str">
            <v>GNF-PP</v>
          </cell>
        </row>
        <row r="2033">
          <cell r="C2033">
            <v>2030</v>
          </cell>
          <cell r="D2033" t="str">
            <v>135. SEGURO INTEGRAL DE SALUD</v>
          </cell>
          <cell r="E2033" t="str">
            <v>001. SEGURO INTEGRAL DE SALUD</v>
          </cell>
          <cell r="F2033" t="str">
            <v>GNF</v>
          </cell>
          <cell r="G2033" t="str">
            <v>GNF-PP</v>
          </cell>
        </row>
        <row r="2034">
          <cell r="C2034">
            <v>2031</v>
          </cell>
          <cell r="D2034" t="str">
            <v>135. SEGURO INTEGRAL DE SALUD</v>
          </cell>
          <cell r="E2034" t="str">
            <v>001. SEGURO INTEGRAL DE SALUD</v>
          </cell>
          <cell r="F2034" t="str">
            <v>GNF</v>
          </cell>
          <cell r="G2034" t="str">
            <v>GNF-PP</v>
          </cell>
        </row>
        <row r="2035">
          <cell r="C2035">
            <v>2032</v>
          </cell>
          <cell r="D2035" t="str">
            <v>135. SEGURO INTEGRAL DE SALUD</v>
          </cell>
          <cell r="E2035" t="str">
            <v>001. SEGURO INTEGRAL DE SALUD</v>
          </cell>
          <cell r="F2035" t="str">
            <v>GNF</v>
          </cell>
          <cell r="G2035" t="str">
            <v>GNF-PP</v>
          </cell>
        </row>
        <row r="2036">
          <cell r="C2036">
            <v>2033</v>
          </cell>
          <cell r="D2036" t="str">
            <v>135. SEGURO INTEGRAL DE SALUD</v>
          </cell>
          <cell r="E2036" t="str">
            <v>001. SEGURO INTEGRAL DE SALUD</v>
          </cell>
          <cell r="F2036" t="str">
            <v>GNF</v>
          </cell>
          <cell r="G2036" t="str">
            <v>GNF-PP</v>
          </cell>
        </row>
        <row r="2037">
          <cell r="C2037">
            <v>2034</v>
          </cell>
          <cell r="D2037" t="str">
            <v>135. SEGURO INTEGRAL DE SALUD</v>
          </cell>
          <cell r="E2037" t="str">
            <v>001. SEGURO INTEGRAL DE SALUD</v>
          </cell>
          <cell r="F2037" t="str">
            <v>GNF</v>
          </cell>
          <cell r="G2037" t="str">
            <v>GNF-PP</v>
          </cell>
        </row>
        <row r="2038">
          <cell r="C2038">
            <v>2035</v>
          </cell>
          <cell r="D2038" t="str">
            <v>135. SEGURO INTEGRAL DE SALUD</v>
          </cell>
          <cell r="E2038" t="str">
            <v>001. SEGURO INTEGRAL DE SALUD</v>
          </cell>
          <cell r="F2038" t="str">
            <v>GNF</v>
          </cell>
          <cell r="G2038" t="str">
            <v>GNF-PP</v>
          </cell>
        </row>
        <row r="2039">
          <cell r="C2039">
            <v>2036</v>
          </cell>
          <cell r="D2039" t="str">
            <v>135. SEGURO INTEGRAL DE SALUD</v>
          </cell>
          <cell r="E2039" t="str">
            <v>001. SEGURO INTEGRAL DE SALUD</v>
          </cell>
          <cell r="F2039" t="str">
            <v>GNF</v>
          </cell>
          <cell r="G2039" t="str">
            <v>GNF-PP</v>
          </cell>
        </row>
        <row r="2040">
          <cell r="C2040">
            <v>2037</v>
          </cell>
          <cell r="D2040" t="str">
            <v>135. SEGURO INTEGRAL DE SALUD</v>
          </cell>
          <cell r="E2040" t="str">
            <v>001. SEGURO INTEGRAL DE SALUD</v>
          </cell>
          <cell r="F2040" t="str">
            <v>GNF</v>
          </cell>
          <cell r="G2040" t="str">
            <v>GNF-PP</v>
          </cell>
        </row>
        <row r="2041">
          <cell r="C2041">
            <v>2038</v>
          </cell>
          <cell r="D2041" t="str">
            <v>135. SEGURO INTEGRAL DE SALUD</v>
          </cell>
          <cell r="E2041" t="str">
            <v>001. SEGURO INTEGRAL DE SALUD</v>
          </cell>
          <cell r="F2041" t="str">
            <v>GNF</v>
          </cell>
          <cell r="G2041" t="str">
            <v>GNF-PP</v>
          </cell>
        </row>
        <row r="2042">
          <cell r="C2042">
            <v>2039</v>
          </cell>
          <cell r="D2042" t="str">
            <v>135. SEGURO INTEGRAL DE SALUD</v>
          </cell>
          <cell r="E2042" t="str">
            <v>001. SEGURO INTEGRAL DE SALUD</v>
          </cell>
          <cell r="F2042" t="str">
            <v>GNF</v>
          </cell>
          <cell r="G2042" t="str">
            <v>GNF-PP</v>
          </cell>
        </row>
        <row r="2043">
          <cell r="C2043">
            <v>2040</v>
          </cell>
          <cell r="D2043" t="str">
            <v>135. SEGURO INTEGRAL DE SALUD</v>
          </cell>
          <cell r="E2043" t="str">
            <v>001. SEGURO INTEGRAL DE SALUD</v>
          </cell>
          <cell r="F2043" t="str">
            <v>GNF</v>
          </cell>
          <cell r="G2043" t="str">
            <v>GNF-PP</v>
          </cell>
        </row>
        <row r="2044">
          <cell r="C2044">
            <v>2041</v>
          </cell>
          <cell r="D2044" t="str">
            <v>135. SEGURO INTEGRAL DE SALUD</v>
          </cell>
          <cell r="E2044" t="str">
            <v>001. SEGURO INTEGRAL DE SALUD</v>
          </cell>
          <cell r="F2044" t="str">
            <v>GNF</v>
          </cell>
          <cell r="G2044" t="str">
            <v>GNF-PP</v>
          </cell>
        </row>
        <row r="2045">
          <cell r="C2045">
            <v>2042</v>
          </cell>
          <cell r="D2045" t="str">
            <v>135. SEGURO INTEGRAL DE SALUD</v>
          </cell>
          <cell r="E2045" t="str">
            <v>001. SEGURO INTEGRAL DE SALUD</v>
          </cell>
          <cell r="F2045" t="str">
            <v>GNF</v>
          </cell>
          <cell r="G2045" t="str">
            <v>GNF-PP</v>
          </cell>
        </row>
        <row r="2046">
          <cell r="C2046">
            <v>2043</v>
          </cell>
          <cell r="D2046" t="str">
            <v>135. SEGURO INTEGRAL DE SALUD</v>
          </cell>
          <cell r="E2046" t="str">
            <v>001. SEGURO INTEGRAL DE SALUD</v>
          </cell>
          <cell r="F2046" t="str">
            <v>GNF</v>
          </cell>
          <cell r="G2046" t="str">
            <v>GNF-PP</v>
          </cell>
        </row>
        <row r="2047">
          <cell r="C2047">
            <v>2044</v>
          </cell>
          <cell r="D2047" t="str">
            <v>135. SEGURO INTEGRAL DE SALUD</v>
          </cell>
          <cell r="E2047" t="str">
            <v>001. SEGURO INTEGRAL DE SALUD</v>
          </cell>
          <cell r="F2047" t="str">
            <v>GNF</v>
          </cell>
          <cell r="G2047" t="str">
            <v>GNF-PP</v>
          </cell>
        </row>
        <row r="2048">
          <cell r="C2048">
            <v>2045</v>
          </cell>
          <cell r="D2048" t="str">
            <v>135. SEGURO INTEGRAL DE SALUD</v>
          </cell>
          <cell r="E2048" t="str">
            <v>001. SEGURO INTEGRAL DE SALUD</v>
          </cell>
          <cell r="F2048" t="str">
            <v>GNF</v>
          </cell>
          <cell r="G2048" t="str">
            <v>GNF-PP</v>
          </cell>
        </row>
        <row r="2049">
          <cell r="C2049">
            <v>2046</v>
          </cell>
          <cell r="D2049" t="str">
            <v>135. SEGURO INTEGRAL DE SALUD</v>
          </cell>
          <cell r="E2049" t="str">
            <v>001. SEGURO INTEGRAL DE SALUD</v>
          </cell>
          <cell r="F2049" t="str">
            <v>GNF</v>
          </cell>
          <cell r="G2049" t="str">
            <v>GNF-PP</v>
          </cell>
        </row>
        <row r="2050">
          <cell r="C2050">
            <v>2047</v>
          </cell>
          <cell r="D2050" t="str">
            <v>135. SEGURO INTEGRAL DE SALUD</v>
          </cell>
          <cell r="E2050" t="str">
            <v>001. SEGURO INTEGRAL DE SALUD</v>
          </cell>
          <cell r="F2050" t="str">
            <v>GNF</v>
          </cell>
          <cell r="G2050" t="str">
            <v>GNF-PP</v>
          </cell>
        </row>
        <row r="2051">
          <cell r="C2051">
            <v>2048</v>
          </cell>
          <cell r="D2051" t="str">
            <v>135. SEGURO INTEGRAL DE SALUD</v>
          </cell>
          <cell r="E2051" t="str">
            <v>001. SEGURO INTEGRAL DE SALUD</v>
          </cell>
          <cell r="F2051" t="str">
            <v>GNF</v>
          </cell>
          <cell r="G2051" t="str">
            <v>GNF-PP</v>
          </cell>
        </row>
        <row r="2052">
          <cell r="C2052">
            <v>2049</v>
          </cell>
          <cell r="D2052" t="str">
            <v>135. SEGURO INTEGRAL DE SALUD</v>
          </cell>
          <cell r="E2052" t="str">
            <v>001. SEGURO INTEGRAL DE SALUD</v>
          </cell>
          <cell r="F2052" t="str">
            <v>GNF</v>
          </cell>
          <cell r="G2052" t="str">
            <v>GNF-PP</v>
          </cell>
        </row>
        <row r="2053">
          <cell r="C2053">
            <v>2050</v>
          </cell>
          <cell r="D2053" t="str">
            <v>135. SEGURO INTEGRAL DE SALUD</v>
          </cell>
          <cell r="E2053" t="str">
            <v>001. SEGURO INTEGRAL DE SALUD</v>
          </cell>
          <cell r="F2053" t="str">
            <v>GNF</v>
          </cell>
          <cell r="G2053" t="str">
            <v>GNF-PP</v>
          </cell>
        </row>
        <row r="2054">
          <cell r="C2054">
            <v>2051</v>
          </cell>
          <cell r="D2054" t="str">
            <v>135. SEGURO INTEGRAL DE SALUD</v>
          </cell>
          <cell r="E2054" t="str">
            <v>001. SEGURO INTEGRAL DE SALUD</v>
          </cell>
          <cell r="F2054" t="str">
            <v>GNF</v>
          </cell>
          <cell r="G2054" t="str">
            <v>GNF-PP</v>
          </cell>
        </row>
        <row r="2055">
          <cell r="C2055">
            <v>2052</v>
          </cell>
          <cell r="D2055" t="str">
            <v>135. SEGURO INTEGRAL DE SALUD</v>
          </cell>
          <cell r="E2055" t="str">
            <v>001. SEGURO INTEGRAL DE SALUD</v>
          </cell>
          <cell r="F2055" t="str">
            <v>GNF</v>
          </cell>
          <cell r="G2055" t="str">
            <v>GNF-PP</v>
          </cell>
        </row>
        <row r="2056">
          <cell r="C2056">
            <v>2053</v>
          </cell>
          <cell r="D2056" t="str">
            <v>135. SEGURO INTEGRAL DE SALUD</v>
          </cell>
          <cell r="E2056" t="str">
            <v>001. SEGURO INTEGRAL DE SALUD</v>
          </cell>
          <cell r="F2056" t="str">
            <v>GNF</v>
          </cell>
          <cell r="G2056" t="str">
            <v>GNF-PP</v>
          </cell>
        </row>
        <row r="2057">
          <cell r="C2057">
            <v>2054</v>
          </cell>
          <cell r="D2057" t="str">
            <v>135. SEGURO INTEGRAL DE SALUD</v>
          </cell>
          <cell r="E2057" t="str">
            <v>001. SEGURO INTEGRAL DE SALUD</v>
          </cell>
          <cell r="F2057" t="str">
            <v>GNF</v>
          </cell>
          <cell r="G2057" t="str">
            <v>GNF-PP</v>
          </cell>
        </row>
        <row r="2058">
          <cell r="C2058">
            <v>2055</v>
          </cell>
          <cell r="D2058" t="str">
            <v>135. SEGURO INTEGRAL DE SALUD</v>
          </cell>
          <cell r="E2058" t="str">
            <v>001. SEGURO INTEGRAL DE SALUD</v>
          </cell>
          <cell r="F2058" t="str">
            <v>GNF</v>
          </cell>
          <cell r="G2058" t="str">
            <v>GNF-PP</v>
          </cell>
        </row>
        <row r="2059">
          <cell r="C2059">
            <v>2056</v>
          </cell>
          <cell r="D2059" t="str">
            <v>135. SEGURO INTEGRAL DE SALUD</v>
          </cell>
          <cell r="E2059" t="str">
            <v>001. SEGURO INTEGRAL DE SALUD</v>
          </cell>
          <cell r="F2059" t="str">
            <v>GNF</v>
          </cell>
          <cell r="G2059" t="str">
            <v>GNF-PP</v>
          </cell>
        </row>
        <row r="2060">
          <cell r="C2060">
            <v>2057</v>
          </cell>
          <cell r="D2060" t="str">
            <v>135. SEGURO INTEGRAL DE SALUD</v>
          </cell>
          <cell r="E2060" t="str">
            <v>001. SEGURO INTEGRAL DE SALUD</v>
          </cell>
          <cell r="F2060" t="str">
            <v>GNF</v>
          </cell>
          <cell r="G2060" t="str">
            <v>GNF-PP</v>
          </cell>
        </row>
        <row r="2061">
          <cell r="C2061">
            <v>2058</v>
          </cell>
          <cell r="D2061" t="str">
            <v>135. SEGURO INTEGRAL DE SALUD</v>
          </cell>
          <cell r="E2061" t="str">
            <v>001. SEGURO INTEGRAL DE SALUD</v>
          </cell>
          <cell r="F2061" t="str">
            <v>GNF</v>
          </cell>
          <cell r="G2061" t="str">
            <v>GNF-PP</v>
          </cell>
        </row>
        <row r="2062">
          <cell r="C2062">
            <v>2059</v>
          </cell>
          <cell r="D2062" t="str">
            <v>135. SEGURO INTEGRAL DE SALUD</v>
          </cell>
          <cell r="E2062" t="str">
            <v>001. SEGURO INTEGRAL DE SALUD</v>
          </cell>
          <cell r="F2062" t="str">
            <v>GNF</v>
          </cell>
          <cell r="G2062" t="str">
            <v>GNF-PP</v>
          </cell>
        </row>
        <row r="2063">
          <cell r="C2063">
            <v>2060</v>
          </cell>
          <cell r="D2063" t="str">
            <v>135. SEGURO INTEGRAL DE SALUD</v>
          </cell>
          <cell r="E2063" t="str">
            <v>001. SEGURO INTEGRAL DE SALUD</v>
          </cell>
          <cell r="F2063" t="str">
            <v>GNF</v>
          </cell>
          <cell r="G2063" t="str">
            <v>GNF-PP</v>
          </cell>
        </row>
        <row r="2064">
          <cell r="C2064">
            <v>2061</v>
          </cell>
          <cell r="D2064" t="str">
            <v>135. SEGURO INTEGRAL DE SALUD</v>
          </cell>
          <cell r="E2064" t="str">
            <v>001. SEGURO INTEGRAL DE SALUD</v>
          </cell>
          <cell r="F2064" t="str">
            <v>GNF</v>
          </cell>
          <cell r="G2064" t="str">
            <v>GNF-PP</v>
          </cell>
        </row>
        <row r="2065">
          <cell r="C2065">
            <v>2062</v>
          </cell>
          <cell r="D2065" t="str">
            <v>135. SEGURO INTEGRAL DE SALUD</v>
          </cell>
          <cell r="E2065" t="str">
            <v>001. SEGURO INTEGRAL DE SALUD</v>
          </cell>
          <cell r="F2065" t="str">
            <v>GNF</v>
          </cell>
          <cell r="G2065" t="str">
            <v>GNF-PP</v>
          </cell>
        </row>
        <row r="2066">
          <cell r="C2066">
            <v>2063</v>
          </cell>
          <cell r="D2066" t="str">
            <v>135. SEGURO INTEGRAL DE SALUD</v>
          </cell>
          <cell r="E2066" t="str">
            <v>001. SEGURO INTEGRAL DE SALUD</v>
          </cell>
          <cell r="F2066" t="str">
            <v>GNF</v>
          </cell>
          <cell r="G2066" t="str">
            <v>GNF-PP</v>
          </cell>
        </row>
        <row r="2067">
          <cell r="C2067">
            <v>2064</v>
          </cell>
          <cell r="D2067" t="str">
            <v>135. SEGURO INTEGRAL DE SALUD</v>
          </cell>
          <cell r="E2067" t="str">
            <v>001. SEGURO INTEGRAL DE SALUD</v>
          </cell>
          <cell r="F2067" t="str">
            <v>GNF</v>
          </cell>
          <cell r="G2067" t="str">
            <v>GNF-PP</v>
          </cell>
        </row>
        <row r="2068">
          <cell r="C2068">
            <v>2065</v>
          </cell>
          <cell r="D2068" t="str">
            <v>135. SEGURO INTEGRAL DE SALUD</v>
          </cell>
          <cell r="E2068" t="str">
            <v>001. SEGURO INTEGRAL DE SALUD</v>
          </cell>
          <cell r="F2068" t="str">
            <v>GNF</v>
          </cell>
          <cell r="G2068" t="str">
            <v>GNF-PP</v>
          </cell>
        </row>
        <row r="2069">
          <cell r="C2069">
            <v>2066</v>
          </cell>
          <cell r="D2069" t="str">
            <v>135. SEGURO INTEGRAL DE SALUD</v>
          </cell>
          <cell r="E2069" t="str">
            <v>001. SEGURO INTEGRAL DE SALUD</v>
          </cell>
          <cell r="F2069" t="str">
            <v>GNF</v>
          </cell>
          <cell r="G2069" t="str">
            <v>GNF-PP</v>
          </cell>
        </row>
        <row r="2070">
          <cell r="C2070">
            <v>2067</v>
          </cell>
          <cell r="D2070" t="str">
            <v>135. SEGURO INTEGRAL DE SALUD</v>
          </cell>
          <cell r="E2070" t="str">
            <v>001. SEGURO INTEGRAL DE SALUD</v>
          </cell>
          <cell r="F2070" t="str">
            <v>GNF</v>
          </cell>
          <cell r="G2070" t="str">
            <v>GNF-PP</v>
          </cell>
        </row>
        <row r="2071">
          <cell r="C2071">
            <v>2068</v>
          </cell>
          <cell r="D2071" t="str">
            <v>135. SEGURO INTEGRAL DE SALUD</v>
          </cell>
          <cell r="E2071" t="str">
            <v>001. SEGURO INTEGRAL DE SALUD</v>
          </cell>
          <cell r="F2071" t="str">
            <v>GNF</v>
          </cell>
          <cell r="G2071" t="str">
            <v>GNF-PP</v>
          </cell>
        </row>
        <row r="2072">
          <cell r="C2072">
            <v>2069</v>
          </cell>
          <cell r="D2072" t="str">
            <v>135. SEGURO INTEGRAL DE SALUD</v>
          </cell>
          <cell r="E2072" t="str">
            <v>001. SEGURO INTEGRAL DE SALUD</v>
          </cell>
          <cell r="F2072" t="str">
            <v>GNF</v>
          </cell>
          <cell r="G2072" t="str">
            <v>GNF-PP</v>
          </cell>
        </row>
        <row r="2073">
          <cell r="C2073">
            <v>2070</v>
          </cell>
          <cell r="D2073" t="str">
            <v>135. SEGURO INTEGRAL DE SALUD</v>
          </cell>
          <cell r="E2073" t="str">
            <v>001. SEGURO INTEGRAL DE SALUD</v>
          </cell>
          <cell r="F2073" t="str">
            <v>GNF</v>
          </cell>
          <cell r="G2073" t="str">
            <v>GNF-PP</v>
          </cell>
        </row>
        <row r="2074">
          <cell r="C2074">
            <v>2071</v>
          </cell>
          <cell r="D2074" t="str">
            <v>135. SEGURO INTEGRAL DE SALUD</v>
          </cell>
          <cell r="E2074" t="str">
            <v>001. SEGURO INTEGRAL DE SALUD</v>
          </cell>
          <cell r="F2074" t="str">
            <v>GNF</v>
          </cell>
          <cell r="G2074" t="str">
            <v>GNF-PP</v>
          </cell>
        </row>
        <row r="2075">
          <cell r="C2075">
            <v>2072</v>
          </cell>
          <cell r="D2075" t="str">
            <v>135. SEGURO INTEGRAL DE SALUD</v>
          </cell>
          <cell r="E2075" t="str">
            <v>001. SEGURO INTEGRAL DE SALUD</v>
          </cell>
          <cell r="F2075" t="str">
            <v>GNF</v>
          </cell>
          <cell r="G2075" t="str">
            <v>GNF-PP</v>
          </cell>
        </row>
        <row r="2076">
          <cell r="C2076">
            <v>2073</v>
          </cell>
          <cell r="D2076" t="str">
            <v>135. SEGURO INTEGRAL DE SALUD</v>
          </cell>
          <cell r="E2076" t="str">
            <v>001. SEGURO INTEGRAL DE SALUD</v>
          </cell>
          <cell r="F2076" t="str">
            <v>GNF</v>
          </cell>
          <cell r="G2076" t="str">
            <v>GNF-PP</v>
          </cell>
        </row>
        <row r="2077">
          <cell r="C2077">
            <v>2074</v>
          </cell>
          <cell r="D2077" t="str">
            <v>135. SEGURO INTEGRAL DE SALUD</v>
          </cell>
          <cell r="E2077" t="str">
            <v>001. SEGURO INTEGRAL DE SALUD</v>
          </cell>
          <cell r="F2077" t="str">
            <v>GNF</v>
          </cell>
          <cell r="G2077" t="str">
            <v>GNF-PP</v>
          </cell>
        </row>
        <row r="2078">
          <cell r="C2078">
            <v>2075</v>
          </cell>
          <cell r="D2078" t="str">
            <v>135. SEGURO INTEGRAL DE SALUD</v>
          </cell>
          <cell r="E2078" t="str">
            <v>001. SEGURO INTEGRAL DE SALUD</v>
          </cell>
          <cell r="F2078" t="str">
            <v>GNF</v>
          </cell>
          <cell r="G2078" t="str">
            <v>GNF-PP</v>
          </cell>
        </row>
        <row r="2079">
          <cell r="C2079">
            <v>2076</v>
          </cell>
          <cell r="D2079" t="str">
            <v>135. SEGURO INTEGRAL DE SALUD</v>
          </cell>
          <cell r="E2079" t="str">
            <v>001. SEGURO INTEGRAL DE SALUD</v>
          </cell>
          <cell r="F2079" t="str">
            <v>GNF</v>
          </cell>
          <cell r="G2079" t="str">
            <v>GNF-PP</v>
          </cell>
        </row>
        <row r="2080">
          <cell r="C2080">
            <v>2077</v>
          </cell>
          <cell r="D2080" t="str">
            <v>135. SEGURO INTEGRAL DE SALUD</v>
          </cell>
          <cell r="E2080" t="str">
            <v>001. SEGURO INTEGRAL DE SALUD</v>
          </cell>
          <cell r="F2080" t="str">
            <v>GNF</v>
          </cell>
          <cell r="G2080" t="str">
            <v>GNF-PP</v>
          </cell>
        </row>
        <row r="2081">
          <cell r="C2081">
            <v>2078</v>
          </cell>
          <cell r="D2081" t="str">
            <v>135. SEGURO INTEGRAL DE SALUD</v>
          </cell>
          <cell r="E2081" t="str">
            <v>001. SEGURO INTEGRAL DE SALUD</v>
          </cell>
          <cell r="F2081" t="str">
            <v>GNF</v>
          </cell>
          <cell r="G2081" t="str">
            <v>GNF-PP</v>
          </cell>
        </row>
        <row r="2082">
          <cell r="C2082">
            <v>2079</v>
          </cell>
          <cell r="D2082" t="str">
            <v>135. SEGURO INTEGRAL DE SALUD</v>
          </cell>
          <cell r="E2082" t="str">
            <v>001. SEGURO INTEGRAL DE SALUD</v>
          </cell>
          <cell r="F2082" t="str">
            <v>GNF</v>
          </cell>
          <cell r="G2082" t="str">
            <v>GNF-PP</v>
          </cell>
        </row>
        <row r="2083">
          <cell r="C2083">
            <v>2080</v>
          </cell>
          <cell r="D2083" t="str">
            <v>135. SEGURO INTEGRAL DE SALUD</v>
          </cell>
          <cell r="E2083" t="str">
            <v>001. SEGURO INTEGRAL DE SALUD</v>
          </cell>
          <cell r="F2083" t="str">
            <v>GNF</v>
          </cell>
          <cell r="G2083" t="str">
            <v>GNF-PP</v>
          </cell>
        </row>
        <row r="2084">
          <cell r="C2084">
            <v>2081</v>
          </cell>
          <cell r="D2084" t="str">
            <v>135. SEGURO INTEGRAL DE SALUD</v>
          </cell>
          <cell r="E2084" t="str">
            <v>001. SEGURO INTEGRAL DE SALUD</v>
          </cell>
          <cell r="F2084" t="str">
            <v>GNF</v>
          </cell>
          <cell r="G2084" t="str">
            <v>GNF-PP</v>
          </cell>
        </row>
        <row r="2085">
          <cell r="C2085">
            <v>2082</v>
          </cell>
          <cell r="D2085" t="str">
            <v>135. SEGURO INTEGRAL DE SALUD</v>
          </cell>
          <cell r="E2085" t="str">
            <v>001. SEGURO INTEGRAL DE SALUD</v>
          </cell>
          <cell r="F2085" t="str">
            <v>GNF</v>
          </cell>
          <cell r="G2085" t="str">
            <v>GNF-PP</v>
          </cell>
        </row>
        <row r="2086">
          <cell r="C2086">
            <v>2083</v>
          </cell>
          <cell r="D2086" t="str">
            <v>135. SEGURO INTEGRAL DE SALUD</v>
          </cell>
          <cell r="E2086" t="str">
            <v>001. SEGURO INTEGRAL DE SALUD</v>
          </cell>
          <cell r="F2086" t="str">
            <v>GNF</v>
          </cell>
          <cell r="G2086" t="str">
            <v>GNF-PP</v>
          </cell>
        </row>
        <row r="2087">
          <cell r="C2087">
            <v>2084</v>
          </cell>
          <cell r="D2087" t="str">
            <v>135. SEGURO INTEGRAL DE SALUD</v>
          </cell>
          <cell r="E2087" t="str">
            <v>001. SEGURO INTEGRAL DE SALUD</v>
          </cell>
          <cell r="F2087" t="str">
            <v>GNF</v>
          </cell>
          <cell r="G2087" t="str">
            <v>GNF-PP</v>
          </cell>
        </row>
        <row r="2088">
          <cell r="C2088">
            <v>2085</v>
          </cell>
          <cell r="D2088" t="str">
            <v>135. SEGURO INTEGRAL DE SALUD</v>
          </cell>
          <cell r="E2088" t="str">
            <v>001. SEGURO INTEGRAL DE SALUD</v>
          </cell>
          <cell r="F2088" t="str">
            <v>GNF</v>
          </cell>
          <cell r="G2088" t="str">
            <v>GNF-PP</v>
          </cell>
        </row>
        <row r="2089">
          <cell r="C2089">
            <v>2086</v>
          </cell>
          <cell r="D2089" t="str">
            <v>135. SEGURO INTEGRAL DE SALUD</v>
          </cell>
          <cell r="E2089" t="str">
            <v>001. SEGURO INTEGRAL DE SALUD</v>
          </cell>
          <cell r="F2089" t="str">
            <v>GNF</v>
          </cell>
          <cell r="G2089" t="str">
            <v>GNF-PP</v>
          </cell>
        </row>
        <row r="2090">
          <cell r="C2090">
            <v>2087</v>
          </cell>
          <cell r="D2090" t="str">
            <v>135. SEGURO INTEGRAL DE SALUD</v>
          </cell>
          <cell r="E2090" t="str">
            <v>001. SEGURO INTEGRAL DE SALUD</v>
          </cell>
          <cell r="F2090" t="str">
            <v>GNF</v>
          </cell>
          <cell r="G2090" t="str">
            <v>GNF-PP</v>
          </cell>
        </row>
        <row r="2091">
          <cell r="C2091">
            <v>2088</v>
          </cell>
          <cell r="D2091" t="str">
            <v>135. SEGURO INTEGRAL DE SALUD</v>
          </cell>
          <cell r="E2091" t="str">
            <v>001. SEGURO INTEGRAL DE SALUD</v>
          </cell>
          <cell r="F2091" t="str">
            <v>GNF</v>
          </cell>
          <cell r="G2091" t="str">
            <v>GNF-PP</v>
          </cell>
        </row>
        <row r="2092">
          <cell r="C2092">
            <v>2089</v>
          </cell>
          <cell r="D2092" t="str">
            <v>135. SEGURO INTEGRAL DE SALUD</v>
          </cell>
          <cell r="E2092" t="str">
            <v>001. SEGURO INTEGRAL DE SALUD</v>
          </cell>
          <cell r="F2092" t="str">
            <v>GNF</v>
          </cell>
          <cell r="G2092" t="str">
            <v>GNF-PP</v>
          </cell>
        </row>
        <row r="2093">
          <cell r="C2093">
            <v>2090</v>
          </cell>
          <cell r="D2093" t="str">
            <v>135. SEGURO INTEGRAL DE SALUD</v>
          </cell>
          <cell r="E2093" t="str">
            <v>001. SEGURO INTEGRAL DE SALUD</v>
          </cell>
          <cell r="F2093" t="str">
            <v>GNF</v>
          </cell>
          <cell r="G2093" t="str">
            <v>GNF-PP</v>
          </cell>
        </row>
        <row r="2094">
          <cell r="C2094">
            <v>2091</v>
          </cell>
          <cell r="D2094" t="str">
            <v>135. SEGURO INTEGRAL DE SALUD</v>
          </cell>
          <cell r="E2094" t="str">
            <v>001. SEGURO INTEGRAL DE SALUD</v>
          </cell>
          <cell r="F2094" t="str">
            <v>GNF</v>
          </cell>
          <cell r="G2094" t="str">
            <v>GNF-PP</v>
          </cell>
        </row>
        <row r="2095">
          <cell r="C2095">
            <v>2092</v>
          </cell>
          <cell r="D2095" t="str">
            <v>135. SEGURO INTEGRAL DE SALUD</v>
          </cell>
          <cell r="E2095" t="str">
            <v>001. SEGURO INTEGRAL DE SALUD</v>
          </cell>
          <cell r="F2095" t="str">
            <v>GNF</v>
          </cell>
          <cell r="G2095" t="str">
            <v>GNF-PP</v>
          </cell>
        </row>
        <row r="2096">
          <cell r="C2096">
            <v>2093</v>
          </cell>
          <cell r="D2096" t="str">
            <v>135. SEGURO INTEGRAL DE SALUD</v>
          </cell>
          <cell r="E2096" t="str">
            <v>001. SEGURO INTEGRAL DE SALUD</v>
          </cell>
          <cell r="F2096" t="str">
            <v>GNF</v>
          </cell>
          <cell r="G2096" t="str">
            <v>GNF-PP</v>
          </cell>
        </row>
        <row r="2097">
          <cell r="C2097">
            <v>2094</v>
          </cell>
          <cell r="D2097" t="str">
            <v>135. SEGURO INTEGRAL DE SALUD</v>
          </cell>
          <cell r="E2097" t="str">
            <v>001. SEGURO INTEGRAL DE SALUD</v>
          </cell>
          <cell r="F2097" t="str">
            <v>GNF</v>
          </cell>
          <cell r="G2097" t="str">
            <v>GNF-PP</v>
          </cell>
        </row>
        <row r="2098">
          <cell r="C2098">
            <v>2095</v>
          </cell>
          <cell r="D2098" t="str">
            <v>135. SEGURO INTEGRAL DE SALUD</v>
          </cell>
          <cell r="E2098" t="str">
            <v>001. SEGURO INTEGRAL DE SALUD</v>
          </cell>
          <cell r="F2098" t="str">
            <v>GNF</v>
          </cell>
          <cell r="G2098" t="str">
            <v>GNF-PP</v>
          </cell>
        </row>
        <row r="2099">
          <cell r="C2099">
            <v>2096</v>
          </cell>
          <cell r="D2099" t="str">
            <v>135. SEGURO INTEGRAL DE SALUD</v>
          </cell>
          <cell r="E2099" t="str">
            <v>001. SEGURO INTEGRAL DE SALUD</v>
          </cell>
          <cell r="F2099" t="str">
            <v>GNF</v>
          </cell>
          <cell r="G2099" t="str">
            <v>GNF-PP</v>
          </cell>
        </row>
        <row r="2100">
          <cell r="C2100">
            <v>2097</v>
          </cell>
          <cell r="D2100" t="str">
            <v>135. SEGURO INTEGRAL DE SALUD</v>
          </cell>
          <cell r="E2100" t="str">
            <v>001. SEGURO INTEGRAL DE SALUD</v>
          </cell>
          <cell r="F2100" t="str">
            <v>GNF</v>
          </cell>
          <cell r="G2100" t="str">
            <v>GNF-PP</v>
          </cell>
        </row>
        <row r="2101">
          <cell r="C2101">
            <v>2098</v>
          </cell>
          <cell r="D2101" t="str">
            <v>135. SEGURO INTEGRAL DE SALUD</v>
          </cell>
          <cell r="E2101" t="str">
            <v>001. SEGURO INTEGRAL DE SALUD</v>
          </cell>
          <cell r="F2101" t="str">
            <v>GNF</v>
          </cell>
          <cell r="G2101" t="str">
            <v>GNF-PP</v>
          </cell>
        </row>
        <row r="2102">
          <cell r="C2102">
            <v>2099</v>
          </cell>
          <cell r="D2102" t="str">
            <v>135. SEGURO INTEGRAL DE SALUD</v>
          </cell>
          <cell r="E2102" t="str">
            <v>001. SEGURO INTEGRAL DE SALUD</v>
          </cell>
          <cell r="F2102" t="str">
            <v>GNF</v>
          </cell>
          <cell r="G2102" t="str">
            <v>GNF-PP</v>
          </cell>
        </row>
        <row r="2103">
          <cell r="C2103">
            <v>2100</v>
          </cell>
          <cell r="D2103" t="str">
            <v>135. SEGURO INTEGRAL DE SALUD</v>
          </cell>
          <cell r="E2103" t="str">
            <v>001. SEGURO INTEGRAL DE SALUD</v>
          </cell>
          <cell r="F2103" t="str">
            <v>GNF</v>
          </cell>
          <cell r="G2103" t="str">
            <v>GNF-PP</v>
          </cell>
        </row>
        <row r="2104">
          <cell r="C2104">
            <v>2101</v>
          </cell>
          <cell r="D2104" t="str">
            <v>135. SEGURO INTEGRAL DE SALUD</v>
          </cell>
          <cell r="E2104" t="str">
            <v>001. SEGURO INTEGRAL DE SALUD</v>
          </cell>
          <cell r="F2104" t="str">
            <v>GNF</v>
          </cell>
          <cell r="G2104" t="str">
            <v>GNF-PP</v>
          </cell>
        </row>
        <row r="2105">
          <cell r="C2105">
            <v>2102</v>
          </cell>
          <cell r="D2105" t="str">
            <v>135. SEGURO INTEGRAL DE SALUD</v>
          </cell>
          <cell r="E2105" t="str">
            <v>001. SEGURO INTEGRAL DE SALUD</v>
          </cell>
          <cell r="F2105" t="str">
            <v>GNF</v>
          </cell>
          <cell r="G2105" t="str">
            <v>GNF-PP</v>
          </cell>
        </row>
        <row r="2106">
          <cell r="C2106">
            <v>2103</v>
          </cell>
          <cell r="D2106" t="str">
            <v>135. SEGURO INTEGRAL DE SALUD</v>
          </cell>
          <cell r="E2106" t="str">
            <v>001. SEGURO INTEGRAL DE SALUD</v>
          </cell>
          <cell r="F2106" t="str">
            <v>GNF</v>
          </cell>
          <cell r="G2106" t="str">
            <v>GNF-PP</v>
          </cell>
        </row>
        <row r="2107">
          <cell r="C2107">
            <v>2104</v>
          </cell>
          <cell r="D2107" t="str">
            <v>135. SEGURO INTEGRAL DE SALUD</v>
          </cell>
          <cell r="E2107" t="str">
            <v>001. SEGURO INTEGRAL DE SALUD</v>
          </cell>
          <cell r="F2107" t="str">
            <v>GNF</v>
          </cell>
          <cell r="G2107" t="str">
            <v>GNF-PP</v>
          </cell>
        </row>
        <row r="2108">
          <cell r="C2108">
            <v>2105</v>
          </cell>
          <cell r="D2108" t="str">
            <v>135. SEGURO INTEGRAL DE SALUD</v>
          </cell>
          <cell r="E2108" t="str">
            <v>001. SEGURO INTEGRAL DE SALUD</v>
          </cell>
          <cell r="F2108" t="str">
            <v>GNF</v>
          </cell>
          <cell r="G2108" t="str">
            <v>GNF-PP</v>
          </cell>
        </row>
        <row r="2109">
          <cell r="C2109">
            <v>2106</v>
          </cell>
          <cell r="D2109" t="str">
            <v>135. SEGURO INTEGRAL DE SALUD</v>
          </cell>
          <cell r="E2109" t="str">
            <v>001. SEGURO INTEGRAL DE SALUD</v>
          </cell>
          <cell r="F2109" t="str">
            <v>GNF</v>
          </cell>
          <cell r="G2109" t="str">
            <v>GNF-PP</v>
          </cell>
        </row>
        <row r="2110">
          <cell r="C2110">
            <v>2107</v>
          </cell>
          <cell r="D2110" t="str">
            <v>135. SEGURO INTEGRAL DE SALUD</v>
          </cell>
          <cell r="E2110" t="str">
            <v>001. SEGURO INTEGRAL DE SALUD</v>
          </cell>
          <cell r="F2110" t="str">
            <v>GNF</v>
          </cell>
          <cell r="G2110" t="str">
            <v>GNF-PP</v>
          </cell>
        </row>
        <row r="2111">
          <cell r="C2111">
            <v>2108</v>
          </cell>
          <cell r="D2111" t="str">
            <v>135. SEGURO INTEGRAL DE SALUD</v>
          </cell>
          <cell r="E2111" t="str">
            <v>001. SEGURO INTEGRAL DE SALUD</v>
          </cell>
          <cell r="F2111" t="str">
            <v>GNF</v>
          </cell>
          <cell r="G2111" t="str">
            <v>GNF-PP</v>
          </cell>
        </row>
        <row r="2112">
          <cell r="C2112">
            <v>2109</v>
          </cell>
          <cell r="D2112" t="str">
            <v>135. SEGURO INTEGRAL DE SALUD</v>
          </cell>
          <cell r="E2112" t="str">
            <v>001. SEGURO INTEGRAL DE SALUD</v>
          </cell>
          <cell r="F2112" t="str">
            <v>GNF</v>
          </cell>
          <cell r="G2112" t="str">
            <v>GNF-PP</v>
          </cell>
        </row>
        <row r="2113">
          <cell r="C2113">
            <v>2110</v>
          </cell>
          <cell r="D2113" t="str">
            <v>135. SEGURO INTEGRAL DE SALUD</v>
          </cell>
          <cell r="E2113" t="str">
            <v>001. SEGURO INTEGRAL DE SALUD</v>
          </cell>
          <cell r="F2113" t="str">
            <v>GNF</v>
          </cell>
          <cell r="G2113" t="str">
            <v>GNF-PP</v>
          </cell>
        </row>
        <row r="2114">
          <cell r="C2114">
            <v>2111</v>
          </cell>
          <cell r="D2114" t="str">
            <v>135. SEGURO INTEGRAL DE SALUD</v>
          </cell>
          <cell r="E2114" t="str">
            <v>001. SEGURO INTEGRAL DE SALUD</v>
          </cell>
          <cell r="F2114" t="str">
            <v>GNF</v>
          </cell>
          <cell r="G2114" t="str">
            <v>GNF-PP</v>
          </cell>
        </row>
        <row r="2115">
          <cell r="C2115">
            <v>2112</v>
          </cell>
          <cell r="D2115" t="str">
            <v>135. SEGURO INTEGRAL DE SALUD</v>
          </cell>
          <cell r="E2115" t="str">
            <v>001. SEGURO INTEGRAL DE SALUD</v>
          </cell>
          <cell r="F2115" t="str">
            <v>GNF</v>
          </cell>
          <cell r="G2115" t="str">
            <v>GNF-PP</v>
          </cell>
        </row>
        <row r="2116">
          <cell r="C2116">
            <v>2113</v>
          </cell>
          <cell r="D2116" t="str">
            <v>135. SEGURO INTEGRAL DE SALUD</v>
          </cell>
          <cell r="E2116" t="str">
            <v>001. SEGURO INTEGRAL DE SALUD</v>
          </cell>
          <cell r="F2116" t="str">
            <v>GNF</v>
          </cell>
          <cell r="G2116" t="str">
            <v>GNF-PP</v>
          </cell>
        </row>
        <row r="2117">
          <cell r="C2117">
            <v>2114</v>
          </cell>
          <cell r="D2117" t="str">
            <v>135. SEGURO INTEGRAL DE SALUD</v>
          </cell>
          <cell r="E2117" t="str">
            <v>001. SEGURO INTEGRAL DE SALUD</v>
          </cell>
          <cell r="F2117" t="str">
            <v>GNF</v>
          </cell>
          <cell r="G2117" t="str">
            <v>GNF-PP</v>
          </cell>
        </row>
        <row r="2118">
          <cell r="C2118">
            <v>2115</v>
          </cell>
          <cell r="D2118" t="str">
            <v>135. SEGURO INTEGRAL DE SALUD</v>
          </cell>
          <cell r="E2118" t="str">
            <v>001. SEGURO INTEGRAL DE SALUD</v>
          </cell>
          <cell r="F2118" t="str">
            <v>GNF</v>
          </cell>
          <cell r="G2118" t="str">
            <v>GNF-PP</v>
          </cell>
        </row>
        <row r="2119">
          <cell r="C2119">
            <v>2116</v>
          </cell>
          <cell r="D2119" t="str">
            <v>135. SEGURO INTEGRAL DE SALUD</v>
          </cell>
          <cell r="E2119" t="str">
            <v>001. SEGURO INTEGRAL DE SALUD</v>
          </cell>
          <cell r="F2119" t="str">
            <v>GNF</v>
          </cell>
          <cell r="G2119" t="str">
            <v>GNF-PP</v>
          </cell>
        </row>
        <row r="2120">
          <cell r="C2120">
            <v>2117</v>
          </cell>
          <cell r="D2120" t="str">
            <v>135. SEGURO INTEGRAL DE SALUD</v>
          </cell>
          <cell r="E2120" t="str">
            <v>001. SEGURO INTEGRAL DE SALUD</v>
          </cell>
          <cell r="F2120" t="str">
            <v>GNF</v>
          </cell>
          <cell r="G2120" t="str">
            <v>GNF-PP</v>
          </cell>
        </row>
        <row r="2121">
          <cell r="C2121">
            <v>2118</v>
          </cell>
          <cell r="D2121" t="str">
            <v>135. SEGURO INTEGRAL DE SALUD</v>
          </cell>
          <cell r="E2121" t="str">
            <v>001. SEGURO INTEGRAL DE SALUD</v>
          </cell>
          <cell r="F2121" t="str">
            <v>GNF</v>
          </cell>
          <cell r="G2121" t="str">
            <v>GNF-PP</v>
          </cell>
        </row>
        <row r="2122">
          <cell r="C2122">
            <v>2119</v>
          </cell>
          <cell r="D2122" t="str">
            <v>135. SEGURO INTEGRAL DE SALUD</v>
          </cell>
          <cell r="E2122" t="str">
            <v>001. SEGURO INTEGRAL DE SALUD</v>
          </cell>
          <cell r="F2122" t="str">
            <v>GNF</v>
          </cell>
          <cell r="G2122" t="str">
            <v>GNF-PP</v>
          </cell>
        </row>
        <row r="2123">
          <cell r="C2123">
            <v>2120</v>
          </cell>
          <cell r="D2123" t="str">
            <v>135. SEGURO INTEGRAL DE SALUD</v>
          </cell>
          <cell r="E2123" t="str">
            <v>001. SEGURO INTEGRAL DE SALUD</v>
          </cell>
          <cell r="F2123" t="str">
            <v>GNF</v>
          </cell>
          <cell r="G2123" t="str">
            <v>GNF-PP</v>
          </cell>
        </row>
        <row r="2124">
          <cell r="C2124">
            <v>2121</v>
          </cell>
          <cell r="D2124" t="str">
            <v>135. SEGURO INTEGRAL DE SALUD</v>
          </cell>
          <cell r="E2124" t="str">
            <v>001. SEGURO INTEGRAL DE SALUD</v>
          </cell>
          <cell r="F2124" t="str">
            <v>GNF</v>
          </cell>
          <cell r="G2124" t="str">
            <v>GNF-PP</v>
          </cell>
        </row>
        <row r="2125">
          <cell r="C2125">
            <v>2122</v>
          </cell>
          <cell r="D2125" t="str">
            <v>135. SEGURO INTEGRAL DE SALUD</v>
          </cell>
          <cell r="E2125" t="str">
            <v>001. SEGURO INTEGRAL DE SALUD</v>
          </cell>
          <cell r="F2125" t="str">
            <v>GNF</v>
          </cell>
          <cell r="G2125" t="str">
            <v>GNF-PP</v>
          </cell>
        </row>
        <row r="2126">
          <cell r="C2126">
            <v>2123</v>
          </cell>
          <cell r="D2126" t="str">
            <v>135. SEGURO INTEGRAL DE SALUD</v>
          </cell>
          <cell r="E2126" t="str">
            <v>001. SEGURO INTEGRAL DE SALUD</v>
          </cell>
          <cell r="F2126" t="str">
            <v>GNF</v>
          </cell>
          <cell r="G2126" t="str">
            <v>GNF-PP</v>
          </cell>
        </row>
        <row r="2127">
          <cell r="C2127">
            <v>2124</v>
          </cell>
          <cell r="D2127" t="str">
            <v>135. SEGURO INTEGRAL DE SALUD</v>
          </cell>
          <cell r="E2127" t="str">
            <v>001. SEGURO INTEGRAL DE SALUD</v>
          </cell>
          <cell r="F2127" t="str">
            <v>GNF</v>
          </cell>
          <cell r="G2127" t="str">
            <v>GNF-PP</v>
          </cell>
        </row>
        <row r="2128">
          <cell r="C2128">
            <v>2125</v>
          </cell>
          <cell r="D2128" t="str">
            <v>135. SEGURO INTEGRAL DE SALUD</v>
          </cell>
          <cell r="E2128" t="str">
            <v>001. SEGURO INTEGRAL DE SALUD</v>
          </cell>
          <cell r="F2128" t="str">
            <v>GNF</v>
          </cell>
          <cell r="G2128" t="str">
            <v>GNF-PP</v>
          </cell>
        </row>
        <row r="2129">
          <cell r="C2129">
            <v>2126</v>
          </cell>
          <cell r="D2129" t="str">
            <v>135. SEGURO INTEGRAL DE SALUD</v>
          </cell>
          <cell r="E2129" t="str">
            <v>001. SEGURO INTEGRAL DE SALUD</v>
          </cell>
          <cell r="F2129" t="str">
            <v>GNF</v>
          </cell>
          <cell r="G2129" t="str">
            <v>GNF-PP</v>
          </cell>
        </row>
        <row r="2130">
          <cell r="C2130">
            <v>2127</v>
          </cell>
          <cell r="D2130" t="str">
            <v>135. SEGURO INTEGRAL DE SALUD</v>
          </cell>
          <cell r="E2130" t="str">
            <v>001. SEGURO INTEGRAL DE SALUD</v>
          </cell>
          <cell r="F2130" t="str">
            <v>GNF</v>
          </cell>
          <cell r="G2130" t="str">
            <v>GNF-PP</v>
          </cell>
        </row>
        <row r="2131">
          <cell r="C2131">
            <v>2128</v>
          </cell>
          <cell r="D2131" t="str">
            <v>135. SEGURO INTEGRAL DE SALUD</v>
          </cell>
          <cell r="E2131" t="str">
            <v>001. SEGURO INTEGRAL DE SALUD</v>
          </cell>
          <cell r="F2131" t="str">
            <v>GNF</v>
          </cell>
          <cell r="G2131" t="str">
            <v>GNF-PP</v>
          </cell>
        </row>
        <row r="2132">
          <cell r="C2132">
            <v>2129</v>
          </cell>
          <cell r="D2132" t="str">
            <v>135. SEGURO INTEGRAL DE SALUD</v>
          </cell>
          <cell r="E2132" t="str">
            <v>001. SEGURO INTEGRAL DE SALUD</v>
          </cell>
          <cell r="F2132" t="str">
            <v>GNF</v>
          </cell>
          <cell r="G2132" t="str">
            <v>GNF-PP</v>
          </cell>
        </row>
        <row r="2133">
          <cell r="C2133">
            <v>2130</v>
          </cell>
          <cell r="D2133" t="str">
            <v>135. SEGURO INTEGRAL DE SALUD</v>
          </cell>
          <cell r="E2133" t="str">
            <v>001. SEGURO INTEGRAL DE SALUD</v>
          </cell>
          <cell r="F2133" t="str">
            <v>GNF</v>
          </cell>
          <cell r="G2133" t="str">
            <v>GNF-PP</v>
          </cell>
        </row>
        <row r="2134">
          <cell r="C2134">
            <v>2131</v>
          </cell>
          <cell r="D2134" t="str">
            <v>135. SEGURO INTEGRAL DE SALUD</v>
          </cell>
          <cell r="E2134" t="str">
            <v>001. SEGURO INTEGRAL DE SALUD</v>
          </cell>
          <cell r="F2134" t="str">
            <v>GNF</v>
          </cell>
          <cell r="G2134" t="str">
            <v>GNF-PP</v>
          </cell>
        </row>
        <row r="2135">
          <cell r="C2135">
            <v>2132</v>
          </cell>
          <cell r="D2135" t="str">
            <v>135. SEGURO INTEGRAL DE SALUD</v>
          </cell>
          <cell r="E2135" t="str">
            <v>001. SEGURO INTEGRAL DE SALUD</v>
          </cell>
          <cell r="F2135" t="str">
            <v>GNF</v>
          </cell>
          <cell r="G2135" t="str">
            <v>GNF-PP</v>
          </cell>
        </row>
        <row r="2136">
          <cell r="C2136">
            <v>2133</v>
          </cell>
          <cell r="D2136" t="str">
            <v>135. SEGURO INTEGRAL DE SALUD</v>
          </cell>
          <cell r="E2136" t="str">
            <v>001. SEGURO INTEGRAL DE SALUD</v>
          </cell>
          <cell r="F2136" t="str">
            <v>GNF</v>
          </cell>
          <cell r="G2136" t="str">
            <v>GNF-PP</v>
          </cell>
        </row>
        <row r="2137">
          <cell r="C2137">
            <v>2134</v>
          </cell>
          <cell r="D2137" t="str">
            <v>135. SEGURO INTEGRAL DE SALUD</v>
          </cell>
          <cell r="E2137" t="str">
            <v>001. SEGURO INTEGRAL DE SALUD</v>
          </cell>
          <cell r="F2137" t="str">
            <v>GNF</v>
          </cell>
          <cell r="G2137" t="str">
            <v>GNF-PP</v>
          </cell>
        </row>
        <row r="2138">
          <cell r="C2138">
            <v>2135</v>
          </cell>
          <cell r="D2138" t="str">
            <v>135. SEGURO INTEGRAL DE SALUD</v>
          </cell>
          <cell r="E2138" t="str">
            <v>001. SEGURO INTEGRAL DE SALUD</v>
          </cell>
          <cell r="F2138" t="str">
            <v>GNF</v>
          </cell>
          <cell r="G2138" t="str">
            <v>GNF-PP</v>
          </cell>
        </row>
        <row r="2139">
          <cell r="C2139">
            <v>2136</v>
          </cell>
          <cell r="D2139" t="str">
            <v>135. SEGURO INTEGRAL DE SALUD</v>
          </cell>
          <cell r="E2139" t="str">
            <v>001. SEGURO INTEGRAL DE SALUD</v>
          </cell>
          <cell r="F2139" t="str">
            <v>GNF</v>
          </cell>
          <cell r="G2139" t="str">
            <v>GNF-PP</v>
          </cell>
        </row>
        <row r="2140">
          <cell r="C2140">
            <v>2137</v>
          </cell>
          <cell r="D2140" t="str">
            <v>135. SEGURO INTEGRAL DE SALUD</v>
          </cell>
          <cell r="E2140" t="str">
            <v>001. SEGURO INTEGRAL DE SALUD</v>
          </cell>
          <cell r="F2140" t="str">
            <v>GNF</v>
          </cell>
          <cell r="G2140" t="str">
            <v>GNF-PP</v>
          </cell>
        </row>
        <row r="2141">
          <cell r="C2141">
            <v>2138</v>
          </cell>
          <cell r="D2141" t="str">
            <v>135. SEGURO INTEGRAL DE SALUD</v>
          </cell>
          <cell r="E2141" t="str">
            <v>001. SEGURO INTEGRAL DE SALUD</v>
          </cell>
          <cell r="F2141" t="str">
            <v>GNF</v>
          </cell>
          <cell r="G2141" t="str">
            <v>GNF-PP</v>
          </cell>
        </row>
        <row r="2142">
          <cell r="C2142">
            <v>2139</v>
          </cell>
          <cell r="D2142" t="str">
            <v>135. SEGURO INTEGRAL DE SALUD</v>
          </cell>
          <cell r="E2142" t="str">
            <v>001. SEGURO INTEGRAL DE SALUD</v>
          </cell>
          <cell r="F2142" t="str">
            <v>GNF</v>
          </cell>
          <cell r="G2142" t="str">
            <v>GNF-PP</v>
          </cell>
        </row>
        <row r="2143">
          <cell r="C2143">
            <v>2140</v>
          </cell>
          <cell r="D2143" t="str">
            <v>135. SEGURO INTEGRAL DE SALUD</v>
          </cell>
          <cell r="E2143" t="str">
            <v>001. SEGURO INTEGRAL DE SALUD</v>
          </cell>
          <cell r="F2143" t="str">
            <v>GNF</v>
          </cell>
          <cell r="G2143" t="str">
            <v>GNF-PP</v>
          </cell>
        </row>
        <row r="2144">
          <cell r="C2144">
            <v>2141</v>
          </cell>
          <cell r="D2144" t="str">
            <v>135. SEGURO INTEGRAL DE SALUD</v>
          </cell>
          <cell r="E2144" t="str">
            <v>001. SEGURO INTEGRAL DE SALUD</v>
          </cell>
          <cell r="F2144" t="str">
            <v>GNF</v>
          </cell>
          <cell r="G2144" t="str">
            <v>GNF-PP</v>
          </cell>
        </row>
        <row r="2145">
          <cell r="C2145">
            <v>2142</v>
          </cell>
          <cell r="D2145" t="str">
            <v>135. SEGURO INTEGRAL DE SALUD</v>
          </cell>
          <cell r="E2145" t="str">
            <v>001. SEGURO INTEGRAL DE SALUD</v>
          </cell>
          <cell r="F2145" t="str">
            <v>GNF</v>
          </cell>
          <cell r="G2145" t="str">
            <v>GNF-PP</v>
          </cell>
        </row>
        <row r="2146">
          <cell r="C2146">
            <v>2143</v>
          </cell>
          <cell r="D2146" t="str">
            <v>135. SEGURO INTEGRAL DE SALUD</v>
          </cell>
          <cell r="E2146" t="str">
            <v>001. SEGURO INTEGRAL DE SALUD</v>
          </cell>
          <cell r="F2146" t="str">
            <v>GNF</v>
          </cell>
          <cell r="G2146" t="str">
            <v>GNF-PP</v>
          </cell>
        </row>
        <row r="2147">
          <cell r="C2147">
            <v>2144</v>
          </cell>
          <cell r="D2147" t="str">
            <v>135. SEGURO INTEGRAL DE SALUD</v>
          </cell>
          <cell r="E2147" t="str">
            <v>001. SEGURO INTEGRAL DE SALUD</v>
          </cell>
          <cell r="F2147" t="str">
            <v>GNF</v>
          </cell>
          <cell r="G2147" t="str">
            <v>GNF-PP</v>
          </cell>
        </row>
        <row r="2148">
          <cell r="C2148">
            <v>2145</v>
          </cell>
          <cell r="D2148" t="str">
            <v>135. SEGURO INTEGRAL DE SALUD</v>
          </cell>
          <cell r="E2148" t="str">
            <v>001. SEGURO INTEGRAL DE SALUD</v>
          </cell>
          <cell r="F2148" t="str">
            <v>GNF</v>
          </cell>
          <cell r="G2148" t="str">
            <v>GNF-PP</v>
          </cell>
        </row>
        <row r="2149">
          <cell r="C2149">
            <v>2146</v>
          </cell>
          <cell r="D2149" t="str">
            <v>135. SEGURO INTEGRAL DE SALUD</v>
          </cell>
          <cell r="E2149" t="str">
            <v>001. SEGURO INTEGRAL DE SALUD</v>
          </cell>
          <cell r="F2149" t="str">
            <v>GNF</v>
          </cell>
          <cell r="G2149" t="str">
            <v>GNF-PP</v>
          </cell>
        </row>
        <row r="2150">
          <cell r="C2150">
            <v>2147</v>
          </cell>
          <cell r="D2150" t="str">
            <v>135. SEGURO INTEGRAL DE SALUD</v>
          </cell>
          <cell r="E2150" t="str">
            <v>001. SEGURO INTEGRAL DE SALUD</v>
          </cell>
          <cell r="F2150" t="str">
            <v>GNF</v>
          </cell>
          <cell r="G2150" t="str">
            <v>GNF-PP</v>
          </cell>
        </row>
        <row r="2151">
          <cell r="C2151">
            <v>2148</v>
          </cell>
          <cell r="D2151" t="str">
            <v>135. SEGURO INTEGRAL DE SALUD</v>
          </cell>
          <cell r="E2151" t="str">
            <v>001. SEGURO INTEGRAL DE SALUD</v>
          </cell>
          <cell r="F2151" t="str">
            <v>GNF</v>
          </cell>
          <cell r="G2151" t="str">
            <v>GNF-PP</v>
          </cell>
        </row>
        <row r="2152">
          <cell r="C2152">
            <v>2149</v>
          </cell>
          <cell r="D2152" t="str">
            <v>135. SEGURO INTEGRAL DE SALUD</v>
          </cell>
          <cell r="E2152" t="str">
            <v>001. SEGURO INTEGRAL DE SALUD</v>
          </cell>
          <cell r="F2152" t="str">
            <v>GNF</v>
          </cell>
          <cell r="G2152" t="str">
            <v>GNF-PP</v>
          </cell>
        </row>
        <row r="2153">
          <cell r="C2153">
            <v>2150</v>
          </cell>
          <cell r="D2153" t="str">
            <v>135. SEGURO INTEGRAL DE SALUD</v>
          </cell>
          <cell r="E2153" t="str">
            <v>001. SEGURO INTEGRAL DE SALUD</v>
          </cell>
          <cell r="F2153" t="str">
            <v>GNF</v>
          </cell>
          <cell r="G2153" t="str">
            <v>GNF-PP</v>
          </cell>
        </row>
        <row r="2154">
          <cell r="C2154">
            <v>2151</v>
          </cell>
          <cell r="D2154" t="str">
            <v>135. SEGURO INTEGRAL DE SALUD</v>
          </cell>
          <cell r="E2154" t="str">
            <v>001. SEGURO INTEGRAL DE SALUD</v>
          </cell>
          <cell r="F2154" t="str">
            <v>GNF</v>
          </cell>
          <cell r="G2154" t="str">
            <v>GNF-PP</v>
          </cell>
        </row>
        <row r="2155">
          <cell r="C2155">
            <v>2152</v>
          </cell>
          <cell r="D2155" t="str">
            <v>135. SEGURO INTEGRAL DE SALUD</v>
          </cell>
          <cell r="E2155" t="str">
            <v>001. SEGURO INTEGRAL DE SALUD</v>
          </cell>
          <cell r="F2155" t="str">
            <v>GNF</v>
          </cell>
          <cell r="G2155" t="str">
            <v>GNF-PP</v>
          </cell>
        </row>
        <row r="2156">
          <cell r="C2156">
            <v>2153</v>
          </cell>
          <cell r="D2156" t="str">
            <v>135. SEGURO INTEGRAL DE SALUD</v>
          </cell>
          <cell r="E2156" t="str">
            <v>001. SEGURO INTEGRAL DE SALUD</v>
          </cell>
          <cell r="F2156" t="str">
            <v>GNF</v>
          </cell>
          <cell r="G2156" t="str">
            <v>GNF-PP</v>
          </cell>
        </row>
        <row r="2157">
          <cell r="C2157">
            <v>2154</v>
          </cell>
          <cell r="D2157" t="str">
            <v>135. SEGURO INTEGRAL DE SALUD</v>
          </cell>
          <cell r="E2157" t="str">
            <v>001. SEGURO INTEGRAL DE SALUD</v>
          </cell>
          <cell r="F2157" t="str">
            <v>GNF</v>
          </cell>
          <cell r="G2157" t="str">
            <v>GNF-PP</v>
          </cell>
        </row>
        <row r="2158">
          <cell r="C2158">
            <v>2155</v>
          </cell>
          <cell r="D2158" t="str">
            <v>135. SEGURO INTEGRAL DE SALUD</v>
          </cell>
          <cell r="E2158" t="str">
            <v>001. SEGURO INTEGRAL DE SALUD</v>
          </cell>
          <cell r="F2158" t="str">
            <v>GNF</v>
          </cell>
          <cell r="G2158" t="str">
            <v>GNF-PP</v>
          </cell>
        </row>
        <row r="2159">
          <cell r="C2159">
            <v>2156</v>
          </cell>
          <cell r="D2159" t="str">
            <v>135. SEGURO INTEGRAL DE SALUD</v>
          </cell>
          <cell r="E2159" t="str">
            <v>001. SEGURO INTEGRAL DE SALUD</v>
          </cell>
          <cell r="F2159" t="str">
            <v>GNF</v>
          </cell>
          <cell r="G2159" t="str">
            <v>GNF-PP</v>
          </cell>
        </row>
        <row r="2160">
          <cell r="C2160">
            <v>2157</v>
          </cell>
          <cell r="D2160" t="str">
            <v>135. SEGURO INTEGRAL DE SALUD</v>
          </cell>
          <cell r="E2160" t="str">
            <v>001. SEGURO INTEGRAL DE SALUD</v>
          </cell>
          <cell r="F2160" t="str">
            <v>GNF</v>
          </cell>
          <cell r="G2160" t="str">
            <v>GNF-PP</v>
          </cell>
        </row>
        <row r="2161">
          <cell r="C2161">
            <v>2158</v>
          </cell>
          <cell r="D2161" t="str">
            <v>135. SEGURO INTEGRAL DE SALUD</v>
          </cell>
          <cell r="E2161" t="str">
            <v>001. SEGURO INTEGRAL DE SALUD</v>
          </cell>
          <cell r="F2161" t="str">
            <v>GNF</v>
          </cell>
          <cell r="G2161" t="str">
            <v>GNF-PP</v>
          </cell>
        </row>
        <row r="2162">
          <cell r="C2162">
            <v>2159</v>
          </cell>
          <cell r="D2162" t="str">
            <v>135. SEGURO INTEGRAL DE SALUD</v>
          </cell>
          <cell r="E2162" t="str">
            <v>001. SEGURO INTEGRAL DE SALUD</v>
          </cell>
          <cell r="F2162" t="str">
            <v>GNF</v>
          </cell>
          <cell r="G2162" t="str">
            <v>GNF-PP</v>
          </cell>
        </row>
        <row r="2163">
          <cell r="C2163">
            <v>2160</v>
          </cell>
          <cell r="D2163" t="str">
            <v>135. SEGURO INTEGRAL DE SALUD</v>
          </cell>
          <cell r="E2163" t="str">
            <v>001. SEGURO INTEGRAL DE SALUD</v>
          </cell>
          <cell r="F2163" t="str">
            <v>GNF</v>
          </cell>
          <cell r="G2163" t="str">
            <v>GNF-PP</v>
          </cell>
        </row>
        <row r="2164">
          <cell r="C2164">
            <v>2161</v>
          </cell>
          <cell r="D2164" t="str">
            <v>135. SEGURO INTEGRAL DE SALUD</v>
          </cell>
          <cell r="E2164" t="str">
            <v>001. SEGURO INTEGRAL DE SALUD</v>
          </cell>
          <cell r="F2164" t="str">
            <v>GNF</v>
          </cell>
          <cell r="G2164" t="str">
            <v>GNF-PP</v>
          </cell>
        </row>
        <row r="2165">
          <cell r="C2165">
            <v>2162</v>
          </cell>
          <cell r="D2165" t="str">
            <v>135. SEGURO INTEGRAL DE SALUD</v>
          </cell>
          <cell r="E2165" t="str">
            <v>001. SEGURO INTEGRAL DE SALUD</v>
          </cell>
          <cell r="F2165" t="str">
            <v>GNF</v>
          </cell>
          <cell r="G2165" t="str">
            <v>GNF-PP</v>
          </cell>
        </row>
        <row r="2166">
          <cell r="C2166">
            <v>2163</v>
          </cell>
          <cell r="D2166" t="str">
            <v>135. SEGURO INTEGRAL DE SALUD</v>
          </cell>
          <cell r="E2166" t="str">
            <v>001. SEGURO INTEGRAL DE SALUD</v>
          </cell>
          <cell r="F2166" t="str">
            <v>GNF</v>
          </cell>
          <cell r="G2166" t="str">
            <v>GNF-PP</v>
          </cell>
        </row>
        <row r="2167">
          <cell r="C2167">
            <v>2164</v>
          </cell>
          <cell r="D2167" t="str">
            <v>135. SEGURO INTEGRAL DE SALUD</v>
          </cell>
          <cell r="E2167" t="str">
            <v>001. SEGURO INTEGRAL DE SALUD</v>
          </cell>
          <cell r="F2167" t="str">
            <v>GNF</v>
          </cell>
          <cell r="G2167" t="str">
            <v>GNF-PP</v>
          </cell>
        </row>
        <row r="2168">
          <cell r="C2168">
            <v>2165</v>
          </cell>
          <cell r="D2168" t="str">
            <v>135. SEGURO INTEGRAL DE SALUD</v>
          </cell>
          <cell r="E2168" t="str">
            <v>001. SEGURO INTEGRAL DE SALUD</v>
          </cell>
          <cell r="F2168" t="str">
            <v>GNF</v>
          </cell>
          <cell r="G2168" t="str">
            <v>GNF-PP</v>
          </cell>
        </row>
        <row r="2169">
          <cell r="C2169">
            <v>2166</v>
          </cell>
          <cell r="D2169" t="str">
            <v>135. SEGURO INTEGRAL DE SALUD</v>
          </cell>
          <cell r="E2169" t="str">
            <v>001. SEGURO INTEGRAL DE SALUD</v>
          </cell>
          <cell r="F2169" t="str">
            <v>GNF</v>
          </cell>
          <cell r="G2169" t="str">
            <v>GNF-PP</v>
          </cell>
        </row>
        <row r="2170">
          <cell r="C2170">
            <v>2167</v>
          </cell>
          <cell r="D2170" t="str">
            <v>135. SEGURO INTEGRAL DE SALUD</v>
          </cell>
          <cell r="E2170" t="str">
            <v>001. SEGURO INTEGRAL DE SALUD</v>
          </cell>
          <cell r="F2170" t="str">
            <v>GNF</v>
          </cell>
          <cell r="G2170" t="str">
            <v>GNF-PP</v>
          </cell>
        </row>
        <row r="2171">
          <cell r="C2171">
            <v>2168</v>
          </cell>
          <cell r="D2171" t="str">
            <v>135. SEGURO INTEGRAL DE SALUD</v>
          </cell>
          <cell r="E2171" t="str">
            <v>001. SEGURO INTEGRAL DE SALUD</v>
          </cell>
          <cell r="F2171" t="str">
            <v>GNF</v>
          </cell>
          <cell r="G2171" t="str">
            <v>GNF-PP</v>
          </cell>
        </row>
        <row r="2172">
          <cell r="C2172">
            <v>2169</v>
          </cell>
          <cell r="D2172" t="str">
            <v>135. SEGURO INTEGRAL DE SALUD</v>
          </cell>
          <cell r="E2172" t="str">
            <v>001. SEGURO INTEGRAL DE SALUD</v>
          </cell>
          <cell r="F2172" t="str">
            <v>GNF</v>
          </cell>
          <cell r="G2172" t="str">
            <v>GNF-PP</v>
          </cell>
        </row>
        <row r="2173">
          <cell r="C2173">
            <v>2170</v>
          </cell>
          <cell r="D2173" t="str">
            <v>135. SEGURO INTEGRAL DE SALUD</v>
          </cell>
          <cell r="E2173" t="str">
            <v>001. SEGURO INTEGRAL DE SALUD</v>
          </cell>
          <cell r="F2173" t="str">
            <v>GNF</v>
          </cell>
          <cell r="G2173" t="str">
            <v>GNF-PP</v>
          </cell>
        </row>
        <row r="2174">
          <cell r="C2174">
            <v>2171</v>
          </cell>
          <cell r="D2174" t="str">
            <v>135. SEGURO INTEGRAL DE SALUD</v>
          </cell>
          <cell r="E2174" t="str">
            <v>001. SEGURO INTEGRAL DE SALUD</v>
          </cell>
          <cell r="F2174" t="str">
            <v>GNF</v>
          </cell>
          <cell r="G2174" t="str">
            <v>GNF-PP</v>
          </cell>
        </row>
        <row r="2175">
          <cell r="C2175">
            <v>2172</v>
          </cell>
          <cell r="D2175" t="str">
            <v>135. SEGURO INTEGRAL DE SALUD</v>
          </cell>
          <cell r="E2175" t="str">
            <v>001. SEGURO INTEGRAL DE SALUD</v>
          </cell>
          <cell r="F2175" t="str">
            <v>GNF</v>
          </cell>
          <cell r="G2175" t="str">
            <v>GNF-PP</v>
          </cell>
        </row>
        <row r="2176">
          <cell r="C2176">
            <v>2173</v>
          </cell>
          <cell r="D2176" t="str">
            <v>135. SEGURO INTEGRAL DE SALUD</v>
          </cell>
          <cell r="E2176" t="str">
            <v>001. SEGURO INTEGRAL DE SALUD</v>
          </cell>
          <cell r="F2176" t="str">
            <v>GNF</v>
          </cell>
          <cell r="G2176" t="str">
            <v>GNF-PP</v>
          </cell>
        </row>
        <row r="2177">
          <cell r="C2177">
            <v>2174</v>
          </cell>
          <cell r="D2177" t="str">
            <v>135. SEGURO INTEGRAL DE SALUD</v>
          </cell>
          <cell r="E2177" t="str">
            <v>001. SEGURO INTEGRAL DE SALUD</v>
          </cell>
          <cell r="F2177" t="str">
            <v>GNF</v>
          </cell>
          <cell r="G2177" t="str">
            <v>GNF-PP</v>
          </cell>
        </row>
        <row r="2178">
          <cell r="C2178">
            <v>2175</v>
          </cell>
          <cell r="D2178" t="str">
            <v>135. SEGURO INTEGRAL DE SALUD</v>
          </cell>
          <cell r="E2178" t="str">
            <v>001. SEGURO INTEGRAL DE SALUD</v>
          </cell>
          <cell r="F2178" t="str">
            <v>GNF</v>
          </cell>
          <cell r="G2178" t="str">
            <v>GNF-PP</v>
          </cell>
        </row>
        <row r="2179">
          <cell r="C2179">
            <v>2176</v>
          </cell>
          <cell r="D2179" t="str">
            <v>135. SEGURO INTEGRAL DE SALUD</v>
          </cell>
          <cell r="E2179" t="str">
            <v>001. SEGURO INTEGRAL DE SALUD</v>
          </cell>
          <cell r="F2179" t="str">
            <v>GNF</v>
          </cell>
          <cell r="G2179" t="str">
            <v>GNF-PP</v>
          </cell>
        </row>
        <row r="2180">
          <cell r="C2180">
            <v>2177</v>
          </cell>
          <cell r="D2180" t="str">
            <v>135. SEGURO INTEGRAL DE SALUD</v>
          </cell>
          <cell r="E2180" t="str">
            <v>001. SEGURO INTEGRAL DE SALUD</v>
          </cell>
          <cell r="F2180" t="str">
            <v>GNF</v>
          </cell>
          <cell r="G2180" t="str">
            <v>GNF-PP</v>
          </cell>
        </row>
        <row r="2181">
          <cell r="C2181">
            <v>2178</v>
          </cell>
          <cell r="D2181" t="str">
            <v>135. SEGURO INTEGRAL DE SALUD</v>
          </cell>
          <cell r="E2181" t="str">
            <v>001. SEGURO INTEGRAL DE SALUD</v>
          </cell>
          <cell r="F2181" t="str">
            <v>GNF</v>
          </cell>
          <cell r="G2181" t="str">
            <v>GNF-PP</v>
          </cell>
        </row>
        <row r="2182">
          <cell r="C2182">
            <v>2179</v>
          </cell>
          <cell r="D2182" t="str">
            <v>135. SEGURO INTEGRAL DE SALUD</v>
          </cell>
          <cell r="E2182" t="str">
            <v>001. SEGURO INTEGRAL DE SALUD</v>
          </cell>
          <cell r="F2182" t="str">
            <v>GNF</v>
          </cell>
          <cell r="G2182" t="str">
            <v>GNF-PP</v>
          </cell>
        </row>
        <row r="2183">
          <cell r="C2183">
            <v>2180</v>
          </cell>
          <cell r="D2183" t="str">
            <v>135. SEGURO INTEGRAL DE SALUD</v>
          </cell>
          <cell r="E2183" t="str">
            <v>001. SEGURO INTEGRAL DE SALUD</v>
          </cell>
          <cell r="F2183" t="str">
            <v>GNF</v>
          </cell>
          <cell r="G2183" t="str">
            <v>GNF-PP</v>
          </cell>
        </row>
        <row r="2184">
          <cell r="C2184">
            <v>2181</v>
          </cell>
          <cell r="D2184" t="str">
            <v>135. SEGURO INTEGRAL DE SALUD</v>
          </cell>
          <cell r="E2184" t="str">
            <v>001. SEGURO INTEGRAL DE SALUD</v>
          </cell>
          <cell r="F2184" t="str">
            <v>GNF</v>
          </cell>
          <cell r="G2184" t="str">
            <v>GNF-PP</v>
          </cell>
        </row>
        <row r="2185">
          <cell r="C2185">
            <v>2182</v>
          </cell>
          <cell r="D2185" t="str">
            <v>135. SEGURO INTEGRAL DE SALUD</v>
          </cell>
          <cell r="E2185" t="str">
            <v>001. SEGURO INTEGRAL DE SALUD</v>
          </cell>
          <cell r="F2185" t="str">
            <v>GNF</v>
          </cell>
          <cell r="G2185" t="str">
            <v>GNF-PP</v>
          </cell>
        </row>
        <row r="2186">
          <cell r="C2186">
            <v>2183</v>
          </cell>
          <cell r="D2186" t="str">
            <v>135. SEGURO INTEGRAL DE SALUD</v>
          </cell>
          <cell r="E2186" t="str">
            <v>001. SEGURO INTEGRAL DE SALUD</v>
          </cell>
          <cell r="F2186" t="str">
            <v>GNF</v>
          </cell>
          <cell r="G2186" t="str">
            <v>GNF-PP</v>
          </cell>
        </row>
        <row r="2187">
          <cell r="C2187">
            <v>2184</v>
          </cell>
          <cell r="D2187" t="str">
            <v>135. SEGURO INTEGRAL DE SALUD</v>
          </cell>
          <cell r="E2187" t="str">
            <v>001. SEGURO INTEGRAL DE SALUD</v>
          </cell>
          <cell r="F2187" t="str">
            <v>GNF</v>
          </cell>
          <cell r="G2187" t="str">
            <v>GNF-PP</v>
          </cell>
        </row>
        <row r="2188">
          <cell r="C2188">
            <v>2185</v>
          </cell>
          <cell r="D2188" t="str">
            <v>135. SEGURO INTEGRAL DE SALUD</v>
          </cell>
          <cell r="E2188" t="str">
            <v>001. SEGURO INTEGRAL DE SALUD</v>
          </cell>
          <cell r="F2188" t="str">
            <v>GNF</v>
          </cell>
          <cell r="G2188" t="str">
            <v>GNF-PP</v>
          </cell>
        </row>
        <row r="2189">
          <cell r="C2189">
            <v>2186</v>
          </cell>
          <cell r="D2189" t="str">
            <v>135. SEGURO INTEGRAL DE SALUD</v>
          </cell>
          <cell r="E2189" t="str">
            <v>001. SEGURO INTEGRAL DE SALUD</v>
          </cell>
          <cell r="F2189" t="str">
            <v>GNF</v>
          </cell>
          <cell r="G2189" t="str">
            <v>GNF-PP</v>
          </cell>
        </row>
        <row r="2190">
          <cell r="C2190">
            <v>2187</v>
          </cell>
          <cell r="D2190" t="str">
            <v>135. SEGURO INTEGRAL DE SALUD</v>
          </cell>
          <cell r="E2190" t="str">
            <v>001. SEGURO INTEGRAL DE SALUD</v>
          </cell>
          <cell r="F2190" t="str">
            <v>GNF</v>
          </cell>
          <cell r="G2190" t="str">
            <v>GNF-PP</v>
          </cell>
        </row>
        <row r="2191">
          <cell r="C2191">
            <v>2188</v>
          </cell>
          <cell r="D2191" t="str">
            <v>135. SEGURO INTEGRAL DE SALUD</v>
          </cell>
          <cell r="E2191" t="str">
            <v>001. SEGURO INTEGRAL DE SALUD</v>
          </cell>
          <cell r="F2191" t="str">
            <v>GNF</v>
          </cell>
          <cell r="G2191" t="str">
            <v>GNF-PP</v>
          </cell>
        </row>
        <row r="2192">
          <cell r="C2192">
            <v>2189</v>
          </cell>
          <cell r="D2192" t="str">
            <v>135. SEGURO INTEGRAL DE SALUD</v>
          </cell>
          <cell r="E2192" t="str">
            <v>001. SEGURO INTEGRAL DE SALUD</v>
          </cell>
          <cell r="F2192" t="str">
            <v>GNF</v>
          </cell>
          <cell r="G2192" t="str">
            <v>GNF-PP</v>
          </cell>
        </row>
        <row r="2193">
          <cell r="C2193">
            <v>2190</v>
          </cell>
          <cell r="D2193" t="str">
            <v>135. SEGURO INTEGRAL DE SALUD</v>
          </cell>
          <cell r="E2193" t="str">
            <v>001. SEGURO INTEGRAL DE SALUD</v>
          </cell>
          <cell r="F2193" t="str">
            <v>GNF</v>
          </cell>
          <cell r="G2193" t="str">
            <v>GNF-PP</v>
          </cell>
        </row>
        <row r="2194">
          <cell r="C2194">
            <v>2191</v>
          </cell>
          <cell r="D2194" t="str">
            <v>135. SEGURO INTEGRAL DE SALUD</v>
          </cell>
          <cell r="E2194" t="str">
            <v>001. SEGURO INTEGRAL DE SALUD</v>
          </cell>
          <cell r="F2194" t="str">
            <v>GNF</v>
          </cell>
          <cell r="G2194" t="str">
            <v>GNF-PP</v>
          </cell>
        </row>
        <row r="2195">
          <cell r="C2195">
            <v>2192</v>
          </cell>
          <cell r="D2195" t="str">
            <v>135. SEGURO INTEGRAL DE SALUD</v>
          </cell>
          <cell r="E2195" t="str">
            <v>001. SEGURO INTEGRAL DE SALUD</v>
          </cell>
          <cell r="F2195" t="str">
            <v>GNF</v>
          </cell>
          <cell r="G2195" t="str">
            <v>GNF-PP</v>
          </cell>
        </row>
        <row r="2196">
          <cell r="C2196">
            <v>2193</v>
          </cell>
          <cell r="D2196" t="str">
            <v>135. SEGURO INTEGRAL DE SALUD</v>
          </cell>
          <cell r="E2196" t="str">
            <v>001. SEGURO INTEGRAL DE SALUD</v>
          </cell>
          <cell r="F2196" t="str">
            <v>GNF</v>
          </cell>
          <cell r="G2196" t="str">
            <v>GNF-PP</v>
          </cell>
        </row>
        <row r="2197">
          <cell r="C2197">
            <v>2194</v>
          </cell>
          <cell r="D2197" t="str">
            <v>135. SEGURO INTEGRAL DE SALUD</v>
          </cell>
          <cell r="E2197" t="str">
            <v>001. SEGURO INTEGRAL DE SALUD</v>
          </cell>
          <cell r="F2197" t="str">
            <v>GNF</v>
          </cell>
          <cell r="G2197" t="str">
            <v>GNF-PP</v>
          </cell>
        </row>
        <row r="2198">
          <cell r="C2198">
            <v>2195</v>
          </cell>
          <cell r="D2198" t="str">
            <v>135. SEGURO INTEGRAL DE SALUD</v>
          </cell>
          <cell r="E2198" t="str">
            <v>001. SEGURO INTEGRAL DE SALUD</v>
          </cell>
          <cell r="F2198" t="str">
            <v>GNF</v>
          </cell>
          <cell r="G2198" t="str">
            <v>GNF-PP</v>
          </cell>
        </row>
        <row r="2199">
          <cell r="C2199">
            <v>2196</v>
          </cell>
          <cell r="D2199" t="str">
            <v>135. SEGURO INTEGRAL DE SALUD</v>
          </cell>
          <cell r="E2199" t="str">
            <v>001. SEGURO INTEGRAL DE SALUD</v>
          </cell>
          <cell r="F2199" t="str">
            <v>GNF</v>
          </cell>
          <cell r="G2199" t="str">
            <v>GNF-PP</v>
          </cell>
        </row>
        <row r="2200">
          <cell r="C2200">
            <v>2197</v>
          </cell>
          <cell r="D2200" t="str">
            <v>135. SEGURO INTEGRAL DE SALUD</v>
          </cell>
          <cell r="E2200" t="str">
            <v>001. SEGURO INTEGRAL DE SALUD</v>
          </cell>
          <cell r="F2200" t="str">
            <v>GNF</v>
          </cell>
          <cell r="G2200" t="str">
            <v>GNF-PP</v>
          </cell>
        </row>
        <row r="2201">
          <cell r="C2201">
            <v>2198</v>
          </cell>
          <cell r="D2201" t="str">
            <v>135. SEGURO INTEGRAL DE SALUD</v>
          </cell>
          <cell r="E2201" t="str">
            <v>001. SEGURO INTEGRAL DE SALUD</v>
          </cell>
          <cell r="F2201" t="str">
            <v>GNF</v>
          </cell>
          <cell r="G2201" t="str">
            <v>GNF-PP</v>
          </cell>
        </row>
        <row r="2202">
          <cell r="C2202">
            <v>2199</v>
          </cell>
          <cell r="D2202" t="str">
            <v>135. SEGURO INTEGRAL DE SALUD</v>
          </cell>
          <cell r="E2202" t="str">
            <v>001. SEGURO INTEGRAL DE SALUD</v>
          </cell>
          <cell r="F2202" t="str">
            <v>GNF</v>
          </cell>
          <cell r="G2202" t="str">
            <v>GNF-PP</v>
          </cell>
        </row>
        <row r="2203">
          <cell r="C2203">
            <v>2200</v>
          </cell>
          <cell r="D2203" t="str">
            <v>135. SEGURO INTEGRAL DE SALUD</v>
          </cell>
          <cell r="E2203" t="str">
            <v>001. SEGURO INTEGRAL DE SALUD</v>
          </cell>
          <cell r="F2203" t="str">
            <v>GNF</v>
          </cell>
          <cell r="G2203" t="str">
            <v>GNF-PP</v>
          </cell>
        </row>
        <row r="2204">
          <cell r="C2204">
            <v>2201</v>
          </cell>
          <cell r="D2204" t="str">
            <v>135. SEGURO INTEGRAL DE SALUD</v>
          </cell>
          <cell r="E2204" t="str">
            <v>001. SEGURO INTEGRAL DE SALUD</v>
          </cell>
          <cell r="F2204" t="str">
            <v>GNF</v>
          </cell>
          <cell r="G2204" t="str">
            <v>GNF-PP</v>
          </cell>
        </row>
        <row r="2205">
          <cell r="C2205">
            <v>2202</v>
          </cell>
          <cell r="D2205" t="str">
            <v>135. SEGURO INTEGRAL DE SALUD</v>
          </cell>
          <cell r="E2205" t="str">
            <v>001. SEGURO INTEGRAL DE SALUD</v>
          </cell>
          <cell r="F2205" t="str">
            <v>GNF</v>
          </cell>
          <cell r="G2205" t="str">
            <v>GNF-PP</v>
          </cell>
        </row>
        <row r="2206">
          <cell r="C2206">
            <v>2203</v>
          </cell>
          <cell r="D2206" t="str">
            <v>135. SEGURO INTEGRAL DE SALUD</v>
          </cell>
          <cell r="E2206" t="str">
            <v>001. SEGURO INTEGRAL DE SALUD</v>
          </cell>
          <cell r="F2206" t="str">
            <v>GNF</v>
          </cell>
          <cell r="G2206" t="str">
            <v>GNF-PP</v>
          </cell>
        </row>
        <row r="2207">
          <cell r="C2207">
            <v>2204</v>
          </cell>
          <cell r="D2207" t="str">
            <v>135. SEGURO INTEGRAL DE SALUD</v>
          </cell>
          <cell r="E2207" t="str">
            <v>001. SEGURO INTEGRAL DE SALUD</v>
          </cell>
          <cell r="F2207" t="str">
            <v>GNF</v>
          </cell>
          <cell r="G2207" t="str">
            <v>GNF-PP</v>
          </cell>
        </row>
        <row r="2208">
          <cell r="C2208">
            <v>2205</v>
          </cell>
          <cell r="D2208" t="str">
            <v>135. SEGURO INTEGRAL DE SALUD</v>
          </cell>
          <cell r="E2208" t="str">
            <v>001. SEGURO INTEGRAL DE SALUD</v>
          </cell>
          <cell r="F2208" t="str">
            <v>GNF</v>
          </cell>
          <cell r="G2208" t="str">
            <v>GNF-PP</v>
          </cell>
        </row>
        <row r="2209">
          <cell r="C2209">
            <v>2206</v>
          </cell>
          <cell r="D2209" t="str">
            <v>135. SEGURO INTEGRAL DE SALUD</v>
          </cell>
          <cell r="E2209" t="str">
            <v>001. SEGURO INTEGRAL DE SALUD</v>
          </cell>
          <cell r="F2209" t="str">
            <v>GNF</v>
          </cell>
          <cell r="G2209" t="str">
            <v>GNF-PP</v>
          </cell>
        </row>
        <row r="2210">
          <cell r="C2210">
            <v>2207</v>
          </cell>
          <cell r="D2210" t="str">
            <v>135. SEGURO INTEGRAL DE SALUD</v>
          </cell>
          <cell r="E2210" t="str">
            <v>001. SEGURO INTEGRAL DE SALUD</v>
          </cell>
          <cell r="F2210" t="str">
            <v>GNF</v>
          </cell>
          <cell r="G2210" t="str">
            <v>GNF-PP</v>
          </cell>
        </row>
        <row r="2211">
          <cell r="C2211">
            <v>2208</v>
          </cell>
          <cell r="D2211" t="str">
            <v>135. SEGURO INTEGRAL DE SALUD</v>
          </cell>
          <cell r="E2211" t="str">
            <v>001. SEGURO INTEGRAL DE SALUD</v>
          </cell>
          <cell r="F2211" t="str">
            <v>GNF</v>
          </cell>
          <cell r="G2211" t="str">
            <v>GNF-PP</v>
          </cell>
        </row>
        <row r="2212">
          <cell r="C2212">
            <v>2209</v>
          </cell>
          <cell r="D2212" t="str">
            <v>135. SEGURO INTEGRAL DE SALUD</v>
          </cell>
          <cell r="E2212" t="str">
            <v>001. SEGURO INTEGRAL DE SALUD</v>
          </cell>
          <cell r="F2212" t="str">
            <v>GNF</v>
          </cell>
          <cell r="G2212" t="str">
            <v>GNF-PP</v>
          </cell>
        </row>
        <row r="2213">
          <cell r="C2213">
            <v>2210</v>
          </cell>
          <cell r="D2213" t="str">
            <v>135. SEGURO INTEGRAL DE SALUD</v>
          </cell>
          <cell r="E2213" t="str">
            <v>001. SEGURO INTEGRAL DE SALUD</v>
          </cell>
          <cell r="F2213" t="str">
            <v>GNF</v>
          </cell>
          <cell r="G2213" t="str">
            <v>GNF-PP</v>
          </cell>
        </row>
        <row r="2214">
          <cell r="C2214">
            <v>2211</v>
          </cell>
          <cell r="D2214" t="str">
            <v>135. SEGURO INTEGRAL DE SALUD</v>
          </cell>
          <cell r="E2214" t="str">
            <v>001. SEGURO INTEGRAL DE SALUD</v>
          </cell>
          <cell r="F2214" t="str">
            <v>GNF</v>
          </cell>
          <cell r="G2214" t="str">
            <v>GNF-PP</v>
          </cell>
        </row>
        <row r="2215">
          <cell r="C2215">
            <v>2212</v>
          </cell>
          <cell r="D2215" t="str">
            <v>135. SEGURO INTEGRAL DE SALUD</v>
          </cell>
          <cell r="E2215" t="str">
            <v>001. SEGURO INTEGRAL DE SALUD</v>
          </cell>
          <cell r="F2215" t="str">
            <v>GNF</v>
          </cell>
          <cell r="G2215" t="str">
            <v>GNF-PP</v>
          </cell>
        </row>
        <row r="2216">
          <cell r="C2216">
            <v>2213</v>
          </cell>
          <cell r="D2216" t="str">
            <v>135. SEGURO INTEGRAL DE SALUD</v>
          </cell>
          <cell r="E2216" t="str">
            <v>001. SEGURO INTEGRAL DE SALUD</v>
          </cell>
          <cell r="F2216" t="str">
            <v>GNF</v>
          </cell>
          <cell r="G2216" t="str">
            <v>GNF-PP</v>
          </cell>
        </row>
        <row r="2217">
          <cell r="C2217">
            <v>2214</v>
          </cell>
          <cell r="D2217" t="str">
            <v>135. SEGURO INTEGRAL DE SALUD</v>
          </cell>
          <cell r="E2217" t="str">
            <v>001. SEGURO INTEGRAL DE SALUD</v>
          </cell>
          <cell r="F2217" t="str">
            <v>GNF</v>
          </cell>
          <cell r="G2217" t="str">
            <v>GNF-PP</v>
          </cell>
        </row>
        <row r="2218">
          <cell r="C2218">
            <v>2215</v>
          </cell>
          <cell r="D2218" t="str">
            <v>135. SEGURO INTEGRAL DE SALUD</v>
          </cell>
          <cell r="E2218" t="str">
            <v>001. SEGURO INTEGRAL DE SALUD</v>
          </cell>
          <cell r="F2218" t="str">
            <v>GNF</v>
          </cell>
          <cell r="G2218" t="str">
            <v>GNF-PP</v>
          </cell>
        </row>
        <row r="2219">
          <cell r="C2219">
            <v>2216</v>
          </cell>
          <cell r="D2219" t="str">
            <v>135. SEGURO INTEGRAL DE SALUD</v>
          </cell>
          <cell r="E2219" t="str">
            <v>001. SEGURO INTEGRAL DE SALUD</v>
          </cell>
          <cell r="F2219" t="str">
            <v>GNF</v>
          </cell>
          <cell r="G2219" t="str">
            <v>GNF-PP</v>
          </cell>
        </row>
        <row r="2220">
          <cell r="C2220">
            <v>2217</v>
          </cell>
          <cell r="D2220" t="str">
            <v>135. SEGURO INTEGRAL DE SALUD</v>
          </cell>
          <cell r="E2220" t="str">
            <v>001. SEGURO INTEGRAL DE SALUD</v>
          </cell>
          <cell r="F2220" t="str">
            <v>GNF</v>
          </cell>
          <cell r="G2220" t="str">
            <v>GNF-PP</v>
          </cell>
        </row>
        <row r="2221">
          <cell r="C2221">
            <v>2218</v>
          </cell>
          <cell r="D2221" t="str">
            <v>135. SEGURO INTEGRAL DE SALUD</v>
          </cell>
          <cell r="E2221" t="str">
            <v>001. SEGURO INTEGRAL DE SALUD</v>
          </cell>
          <cell r="F2221" t="str">
            <v>GNF</v>
          </cell>
          <cell r="G2221" t="str">
            <v>GNF-PP</v>
          </cell>
        </row>
        <row r="2222">
          <cell r="C2222">
            <v>2219</v>
          </cell>
          <cell r="D2222" t="str">
            <v>135. SEGURO INTEGRAL DE SALUD</v>
          </cell>
          <cell r="E2222" t="str">
            <v>001. SEGURO INTEGRAL DE SALUD</v>
          </cell>
          <cell r="F2222" t="str">
            <v>GNF</v>
          </cell>
          <cell r="G2222" t="str">
            <v>GNF-PP</v>
          </cell>
        </row>
        <row r="2223">
          <cell r="C2223">
            <v>2220</v>
          </cell>
          <cell r="D2223" t="str">
            <v>135. SEGURO INTEGRAL DE SALUD</v>
          </cell>
          <cell r="E2223" t="str">
            <v>001. SEGURO INTEGRAL DE SALUD</v>
          </cell>
          <cell r="F2223" t="str">
            <v>GNF</v>
          </cell>
          <cell r="G2223" t="str">
            <v>GNF-PP</v>
          </cell>
        </row>
        <row r="2224">
          <cell r="C2224">
            <v>2221</v>
          </cell>
          <cell r="D2224" t="str">
            <v>135. SEGURO INTEGRAL DE SALUD</v>
          </cell>
          <cell r="E2224" t="str">
            <v>001. SEGURO INTEGRAL DE SALUD</v>
          </cell>
          <cell r="F2224" t="str">
            <v>GNF</v>
          </cell>
          <cell r="G2224" t="str">
            <v>GNF-PP</v>
          </cell>
        </row>
        <row r="2225">
          <cell r="C2225">
            <v>2222</v>
          </cell>
          <cell r="D2225" t="str">
            <v>135. SEGURO INTEGRAL DE SALUD</v>
          </cell>
          <cell r="E2225" t="str">
            <v>001. SEGURO INTEGRAL DE SALUD</v>
          </cell>
          <cell r="F2225" t="str">
            <v>GNF</v>
          </cell>
          <cell r="G2225" t="str">
            <v>GNF-PP</v>
          </cell>
        </row>
        <row r="2226">
          <cell r="C2226">
            <v>2223</v>
          </cell>
          <cell r="D2226" t="str">
            <v>135. SEGURO INTEGRAL DE SALUD</v>
          </cell>
          <cell r="E2226" t="str">
            <v>001. SEGURO INTEGRAL DE SALUD</v>
          </cell>
          <cell r="F2226" t="str">
            <v>GNF</v>
          </cell>
          <cell r="G2226" t="str">
            <v>GNF-PP</v>
          </cell>
        </row>
        <row r="2227">
          <cell r="C2227">
            <v>2224</v>
          </cell>
          <cell r="D2227" t="str">
            <v>135. SEGURO INTEGRAL DE SALUD</v>
          </cell>
          <cell r="E2227" t="str">
            <v>001. SEGURO INTEGRAL DE SALUD</v>
          </cell>
          <cell r="F2227" t="str">
            <v>GNF</v>
          </cell>
          <cell r="G2227" t="str">
            <v>GNF-PP</v>
          </cell>
        </row>
        <row r="2228">
          <cell r="C2228">
            <v>2225</v>
          </cell>
          <cell r="D2228" t="str">
            <v>135. SEGURO INTEGRAL DE SALUD</v>
          </cell>
          <cell r="E2228" t="str">
            <v>001. SEGURO INTEGRAL DE SALUD</v>
          </cell>
          <cell r="F2228" t="str">
            <v>GNF</v>
          </cell>
          <cell r="G2228" t="str">
            <v>GNF-PP</v>
          </cell>
        </row>
        <row r="2229">
          <cell r="C2229">
            <v>2226</v>
          </cell>
          <cell r="D2229" t="str">
            <v>135. SEGURO INTEGRAL DE SALUD</v>
          </cell>
          <cell r="E2229" t="str">
            <v>001. SEGURO INTEGRAL DE SALUD</v>
          </cell>
          <cell r="F2229" t="str">
            <v>GNF</v>
          </cell>
          <cell r="G2229" t="str">
            <v>GNF-PP</v>
          </cell>
        </row>
        <row r="2230">
          <cell r="C2230">
            <v>2227</v>
          </cell>
          <cell r="D2230" t="str">
            <v>135. SEGURO INTEGRAL DE SALUD</v>
          </cell>
          <cell r="E2230" t="str">
            <v>001. SEGURO INTEGRAL DE SALUD</v>
          </cell>
          <cell r="F2230" t="str">
            <v>GNF</v>
          </cell>
          <cell r="G2230" t="str">
            <v>GNF-PP</v>
          </cell>
        </row>
        <row r="2231">
          <cell r="C2231">
            <v>2228</v>
          </cell>
          <cell r="D2231" t="str">
            <v>135. SEGURO INTEGRAL DE SALUD</v>
          </cell>
          <cell r="E2231" t="str">
            <v>001. SEGURO INTEGRAL DE SALUD</v>
          </cell>
          <cell r="F2231" t="str">
            <v>GNF</v>
          </cell>
          <cell r="G2231" t="str">
            <v>GNF-PP</v>
          </cell>
        </row>
        <row r="2232">
          <cell r="C2232">
            <v>2229</v>
          </cell>
          <cell r="D2232" t="str">
            <v>135. SEGURO INTEGRAL DE SALUD</v>
          </cell>
          <cell r="E2232" t="str">
            <v>001. SEGURO INTEGRAL DE SALUD</v>
          </cell>
          <cell r="F2232" t="str">
            <v>GNF</v>
          </cell>
          <cell r="G2232" t="str">
            <v>GNF-PP</v>
          </cell>
        </row>
        <row r="2233">
          <cell r="C2233">
            <v>2230</v>
          </cell>
          <cell r="D2233" t="str">
            <v>135. SEGURO INTEGRAL DE SALUD</v>
          </cell>
          <cell r="E2233" t="str">
            <v>001. SEGURO INTEGRAL DE SALUD</v>
          </cell>
          <cell r="F2233" t="str">
            <v>GNF</v>
          </cell>
          <cell r="G2233" t="str">
            <v>GNF-PP</v>
          </cell>
        </row>
        <row r="2234">
          <cell r="C2234">
            <v>2231</v>
          </cell>
          <cell r="D2234" t="str">
            <v>135. SEGURO INTEGRAL DE SALUD</v>
          </cell>
          <cell r="E2234" t="str">
            <v>001. SEGURO INTEGRAL DE SALUD</v>
          </cell>
          <cell r="F2234" t="str">
            <v>GNF</v>
          </cell>
          <cell r="G2234" t="str">
            <v>GNF-PP</v>
          </cell>
        </row>
        <row r="2235">
          <cell r="C2235">
            <v>2232</v>
          </cell>
          <cell r="D2235" t="str">
            <v>135. SEGURO INTEGRAL DE SALUD</v>
          </cell>
          <cell r="E2235" t="str">
            <v>001. SEGURO INTEGRAL DE SALUD</v>
          </cell>
          <cell r="F2235" t="str">
            <v>GNF</v>
          </cell>
          <cell r="G2235" t="str">
            <v>GNF-PP</v>
          </cell>
        </row>
        <row r="2236">
          <cell r="C2236">
            <v>2233</v>
          </cell>
          <cell r="D2236" t="str">
            <v>135. SEGURO INTEGRAL DE SALUD</v>
          </cell>
          <cell r="E2236" t="str">
            <v>001. SEGURO INTEGRAL DE SALUD</v>
          </cell>
          <cell r="F2236" t="str">
            <v>GNF</v>
          </cell>
          <cell r="G2236" t="str">
            <v>GNF-PP</v>
          </cell>
        </row>
        <row r="2237">
          <cell r="C2237">
            <v>2234</v>
          </cell>
          <cell r="D2237" t="str">
            <v>135. SEGURO INTEGRAL DE SALUD</v>
          </cell>
          <cell r="E2237" t="str">
            <v>001. SEGURO INTEGRAL DE SALUD</v>
          </cell>
          <cell r="F2237" t="str">
            <v>GNF</v>
          </cell>
          <cell r="G2237" t="str">
            <v>GNF-PP</v>
          </cell>
        </row>
        <row r="2238">
          <cell r="C2238">
            <v>2235</v>
          </cell>
          <cell r="D2238" t="str">
            <v>135. SEGURO INTEGRAL DE SALUD</v>
          </cell>
          <cell r="E2238" t="str">
            <v>001. SEGURO INTEGRAL DE SALUD</v>
          </cell>
          <cell r="F2238" t="str">
            <v>GNF</v>
          </cell>
          <cell r="G2238" t="str">
            <v>GNF-PP</v>
          </cell>
        </row>
        <row r="2239">
          <cell r="C2239">
            <v>2236</v>
          </cell>
          <cell r="D2239" t="str">
            <v>135. SEGURO INTEGRAL DE SALUD</v>
          </cell>
          <cell r="E2239" t="str">
            <v>001. SEGURO INTEGRAL DE SALUD</v>
          </cell>
          <cell r="F2239" t="str">
            <v>GNF</v>
          </cell>
          <cell r="G2239" t="str">
            <v>GNF-PP</v>
          </cell>
        </row>
        <row r="2240">
          <cell r="C2240">
            <v>2237</v>
          </cell>
          <cell r="D2240" t="str">
            <v>135. SEGURO INTEGRAL DE SALUD</v>
          </cell>
          <cell r="E2240" t="str">
            <v>001. SEGURO INTEGRAL DE SALUD</v>
          </cell>
          <cell r="F2240" t="str">
            <v>GNF</v>
          </cell>
          <cell r="G2240" t="str">
            <v>GNF-PP</v>
          </cell>
        </row>
        <row r="2241">
          <cell r="C2241">
            <v>2238</v>
          </cell>
          <cell r="D2241" t="str">
            <v>135. SEGURO INTEGRAL DE SALUD</v>
          </cell>
          <cell r="E2241" t="str">
            <v>001. SEGURO INTEGRAL DE SALUD</v>
          </cell>
          <cell r="F2241" t="str">
            <v>GNF</v>
          </cell>
          <cell r="G2241" t="str">
            <v>GNF-PP</v>
          </cell>
        </row>
        <row r="2242">
          <cell r="C2242">
            <v>2239</v>
          </cell>
          <cell r="D2242" t="str">
            <v>135. SEGURO INTEGRAL DE SALUD</v>
          </cell>
          <cell r="E2242" t="str">
            <v>001. SEGURO INTEGRAL DE SALUD</v>
          </cell>
          <cell r="F2242" t="str">
            <v>GNF</v>
          </cell>
          <cell r="G2242" t="str">
            <v>GNF-PP</v>
          </cell>
        </row>
        <row r="2243">
          <cell r="C2243">
            <v>2240</v>
          </cell>
          <cell r="D2243" t="str">
            <v>135. SEGURO INTEGRAL DE SALUD</v>
          </cell>
          <cell r="E2243" t="str">
            <v>001. SEGURO INTEGRAL DE SALUD</v>
          </cell>
          <cell r="F2243" t="str">
            <v>GNF</v>
          </cell>
          <cell r="G2243" t="str">
            <v>GNF-PP</v>
          </cell>
        </row>
        <row r="2244">
          <cell r="C2244">
            <v>2241</v>
          </cell>
          <cell r="D2244" t="str">
            <v>135. SEGURO INTEGRAL DE SALUD</v>
          </cell>
          <cell r="E2244" t="str">
            <v>001. SEGURO INTEGRAL DE SALUD</v>
          </cell>
          <cell r="F2244" t="str">
            <v>GNF</v>
          </cell>
          <cell r="G2244" t="str">
            <v>GNF-PP</v>
          </cell>
        </row>
        <row r="2245">
          <cell r="C2245">
            <v>2242</v>
          </cell>
          <cell r="D2245" t="str">
            <v>135. SEGURO INTEGRAL DE SALUD</v>
          </cell>
          <cell r="E2245" t="str">
            <v>001. SEGURO INTEGRAL DE SALUD</v>
          </cell>
          <cell r="F2245" t="str">
            <v>GNF</v>
          </cell>
          <cell r="G2245" t="str">
            <v>GNF-PP</v>
          </cell>
        </row>
        <row r="2246">
          <cell r="C2246">
            <v>2243</v>
          </cell>
          <cell r="D2246" t="str">
            <v>135. SEGURO INTEGRAL DE SALUD</v>
          </cell>
          <cell r="E2246" t="str">
            <v>001. SEGURO INTEGRAL DE SALUD</v>
          </cell>
          <cell r="F2246" t="str">
            <v>GNF</v>
          </cell>
          <cell r="G2246" t="str">
            <v>GNF-PP</v>
          </cell>
        </row>
        <row r="2247">
          <cell r="C2247">
            <v>2244</v>
          </cell>
          <cell r="D2247" t="str">
            <v>135. SEGURO INTEGRAL DE SALUD</v>
          </cell>
          <cell r="E2247" t="str">
            <v>001. SEGURO INTEGRAL DE SALUD</v>
          </cell>
          <cell r="F2247" t="str">
            <v>GNF</v>
          </cell>
          <cell r="G2247" t="str">
            <v>GNF-PP</v>
          </cell>
        </row>
        <row r="2248">
          <cell r="C2248">
            <v>2245</v>
          </cell>
          <cell r="D2248" t="str">
            <v>135. SEGURO INTEGRAL DE SALUD</v>
          </cell>
          <cell r="E2248" t="str">
            <v>001. SEGURO INTEGRAL DE SALUD</v>
          </cell>
          <cell r="F2248" t="str">
            <v>GNF</v>
          </cell>
          <cell r="G2248" t="str">
            <v>GNF-PP</v>
          </cell>
        </row>
        <row r="2249">
          <cell r="C2249">
            <v>2246</v>
          </cell>
          <cell r="D2249" t="str">
            <v>135. SEGURO INTEGRAL DE SALUD</v>
          </cell>
          <cell r="E2249" t="str">
            <v>001. SEGURO INTEGRAL DE SALUD</v>
          </cell>
          <cell r="F2249" t="str">
            <v>GNF</v>
          </cell>
          <cell r="G2249" t="str">
            <v>GNF-PP</v>
          </cell>
        </row>
        <row r="2250">
          <cell r="C2250">
            <v>2247</v>
          </cell>
          <cell r="D2250" t="str">
            <v>135. SEGURO INTEGRAL DE SALUD</v>
          </cell>
          <cell r="E2250" t="str">
            <v>001. SEGURO INTEGRAL DE SALUD</v>
          </cell>
          <cell r="F2250" t="str">
            <v>GNF</v>
          </cell>
          <cell r="G2250" t="str">
            <v>GNF-PP</v>
          </cell>
        </row>
        <row r="2251">
          <cell r="C2251">
            <v>2248</v>
          </cell>
          <cell r="D2251" t="str">
            <v>135. SEGURO INTEGRAL DE SALUD</v>
          </cell>
          <cell r="E2251" t="str">
            <v>001. SEGURO INTEGRAL DE SALUD</v>
          </cell>
          <cell r="F2251" t="str">
            <v>GNF</v>
          </cell>
          <cell r="G2251" t="str">
            <v>GNF-PP</v>
          </cell>
        </row>
        <row r="2252">
          <cell r="C2252">
            <v>2249</v>
          </cell>
          <cell r="D2252" t="str">
            <v>135. SEGURO INTEGRAL DE SALUD</v>
          </cell>
          <cell r="E2252" t="str">
            <v>001. SEGURO INTEGRAL DE SALUD</v>
          </cell>
          <cell r="F2252" t="str">
            <v>GNF</v>
          </cell>
          <cell r="G2252" t="str">
            <v>GNF-PP</v>
          </cell>
        </row>
        <row r="2253">
          <cell r="C2253">
            <v>2250</v>
          </cell>
          <cell r="D2253" t="str">
            <v>135. SEGURO INTEGRAL DE SALUD</v>
          </cell>
          <cell r="E2253" t="str">
            <v>001. SEGURO INTEGRAL DE SALUD</v>
          </cell>
          <cell r="F2253" t="str">
            <v>GNF</v>
          </cell>
          <cell r="G2253" t="str">
            <v>GNF-PP</v>
          </cell>
        </row>
        <row r="2254">
          <cell r="C2254">
            <v>2251</v>
          </cell>
          <cell r="D2254" t="str">
            <v>135. SEGURO INTEGRAL DE SALUD</v>
          </cell>
          <cell r="E2254" t="str">
            <v>001. SEGURO INTEGRAL DE SALUD</v>
          </cell>
          <cell r="F2254" t="str">
            <v>GNF</v>
          </cell>
          <cell r="G2254" t="str">
            <v>GNF-PP</v>
          </cell>
        </row>
        <row r="2255">
          <cell r="C2255">
            <v>2252</v>
          </cell>
          <cell r="D2255" t="str">
            <v>135. SEGURO INTEGRAL DE SALUD</v>
          </cell>
          <cell r="E2255" t="str">
            <v>001. SEGURO INTEGRAL DE SALUD</v>
          </cell>
          <cell r="F2255" t="str">
            <v>GNF</v>
          </cell>
          <cell r="G2255" t="str">
            <v>GNF-PP</v>
          </cell>
        </row>
        <row r="2256">
          <cell r="C2256">
            <v>2253</v>
          </cell>
          <cell r="D2256" t="str">
            <v>135. SEGURO INTEGRAL DE SALUD</v>
          </cell>
          <cell r="E2256" t="str">
            <v>001. SEGURO INTEGRAL DE SALUD</v>
          </cell>
          <cell r="F2256" t="str">
            <v>GNF</v>
          </cell>
          <cell r="G2256" t="str">
            <v>GNF-PP</v>
          </cell>
        </row>
        <row r="2257">
          <cell r="C2257">
            <v>2254</v>
          </cell>
          <cell r="D2257" t="str">
            <v>135. SEGURO INTEGRAL DE SALUD</v>
          </cell>
          <cell r="E2257" t="str">
            <v>001. SEGURO INTEGRAL DE SALUD</v>
          </cell>
          <cell r="F2257" t="str">
            <v>GNF</v>
          </cell>
          <cell r="G2257" t="str">
            <v>GNF-PP</v>
          </cell>
        </row>
        <row r="2258">
          <cell r="C2258">
            <v>2255</v>
          </cell>
          <cell r="D2258" t="str">
            <v>135. SEGURO INTEGRAL DE SALUD</v>
          </cell>
          <cell r="E2258" t="str">
            <v>001. SEGURO INTEGRAL DE SALUD</v>
          </cell>
          <cell r="F2258" t="str">
            <v>GNF</v>
          </cell>
          <cell r="G2258" t="str">
            <v>GNF-PP</v>
          </cell>
        </row>
        <row r="2259">
          <cell r="C2259">
            <v>2256</v>
          </cell>
          <cell r="D2259" t="str">
            <v>135. SEGURO INTEGRAL DE SALUD</v>
          </cell>
          <cell r="E2259" t="str">
            <v>001. SEGURO INTEGRAL DE SALUD</v>
          </cell>
          <cell r="F2259" t="str">
            <v>GNF</v>
          </cell>
          <cell r="G2259" t="str">
            <v>GNF-PP</v>
          </cell>
        </row>
        <row r="2260">
          <cell r="C2260">
            <v>2257</v>
          </cell>
          <cell r="D2260" t="str">
            <v>135. SEGURO INTEGRAL DE SALUD</v>
          </cell>
          <cell r="E2260" t="str">
            <v>001. SEGURO INTEGRAL DE SALUD</v>
          </cell>
          <cell r="F2260" t="str">
            <v>GNF</v>
          </cell>
          <cell r="G2260" t="str">
            <v>GNF-PP</v>
          </cell>
        </row>
        <row r="2261">
          <cell r="C2261">
            <v>2258</v>
          </cell>
          <cell r="D2261" t="str">
            <v>135. SEGURO INTEGRAL DE SALUD</v>
          </cell>
          <cell r="E2261" t="str">
            <v>001. SEGURO INTEGRAL DE SALUD</v>
          </cell>
          <cell r="F2261" t="str">
            <v>GNF</v>
          </cell>
          <cell r="G2261" t="str">
            <v>GNF-PP</v>
          </cell>
        </row>
        <row r="2262">
          <cell r="C2262">
            <v>2259</v>
          </cell>
          <cell r="D2262" t="str">
            <v>135. SEGURO INTEGRAL DE SALUD</v>
          </cell>
          <cell r="E2262" t="str">
            <v>001. SEGURO INTEGRAL DE SALUD</v>
          </cell>
          <cell r="F2262" t="str">
            <v>GNF</v>
          </cell>
          <cell r="G2262" t="str">
            <v>GNF-PP</v>
          </cell>
        </row>
        <row r="2263">
          <cell r="C2263">
            <v>2260</v>
          </cell>
          <cell r="D2263" t="str">
            <v>135. SEGURO INTEGRAL DE SALUD</v>
          </cell>
          <cell r="E2263" t="str">
            <v>001. SEGURO INTEGRAL DE SALUD</v>
          </cell>
          <cell r="F2263" t="str">
            <v>GNF</v>
          </cell>
          <cell r="G2263" t="str">
            <v>GNF-PP</v>
          </cell>
        </row>
        <row r="2264">
          <cell r="C2264">
            <v>2261</v>
          </cell>
          <cell r="D2264" t="str">
            <v>135. SEGURO INTEGRAL DE SALUD</v>
          </cell>
          <cell r="E2264" t="str">
            <v>001. SEGURO INTEGRAL DE SALUD</v>
          </cell>
          <cell r="F2264" t="str">
            <v>GNF</v>
          </cell>
          <cell r="G2264" t="str">
            <v>GNF-PP</v>
          </cell>
        </row>
        <row r="2265">
          <cell r="C2265">
            <v>2262</v>
          </cell>
          <cell r="D2265" t="str">
            <v>135. SEGURO INTEGRAL DE SALUD</v>
          </cell>
          <cell r="E2265" t="str">
            <v>001. SEGURO INTEGRAL DE SALUD</v>
          </cell>
          <cell r="F2265" t="str">
            <v>GNF</v>
          </cell>
          <cell r="G2265" t="str">
            <v>GNF-PP</v>
          </cell>
        </row>
        <row r="2266">
          <cell r="C2266">
            <v>2263</v>
          </cell>
          <cell r="D2266" t="str">
            <v>135. SEGURO INTEGRAL DE SALUD</v>
          </cell>
          <cell r="E2266" t="str">
            <v>001. SEGURO INTEGRAL DE SALUD</v>
          </cell>
          <cell r="F2266" t="str">
            <v>GNF</v>
          </cell>
          <cell r="G2266" t="str">
            <v>GNF-PP</v>
          </cell>
        </row>
        <row r="2267">
          <cell r="C2267">
            <v>2264</v>
          </cell>
          <cell r="D2267" t="str">
            <v>135. SEGURO INTEGRAL DE SALUD</v>
          </cell>
          <cell r="E2267" t="str">
            <v>001. SEGURO INTEGRAL DE SALUD</v>
          </cell>
          <cell r="F2267" t="str">
            <v>GNF</v>
          </cell>
          <cell r="G2267" t="str">
            <v>GNF-PP</v>
          </cell>
        </row>
        <row r="2268">
          <cell r="C2268">
            <v>2265</v>
          </cell>
          <cell r="D2268" t="str">
            <v>135. SEGURO INTEGRAL DE SALUD</v>
          </cell>
          <cell r="E2268" t="str">
            <v>001. SEGURO INTEGRAL DE SALUD</v>
          </cell>
          <cell r="F2268" t="str">
            <v>GNF</v>
          </cell>
          <cell r="G2268" t="str">
            <v>GNF-PP</v>
          </cell>
        </row>
        <row r="2269">
          <cell r="C2269">
            <v>2266</v>
          </cell>
          <cell r="D2269" t="str">
            <v>135. SEGURO INTEGRAL DE SALUD</v>
          </cell>
          <cell r="E2269" t="str">
            <v>001. SEGURO INTEGRAL DE SALUD</v>
          </cell>
          <cell r="F2269" t="str">
            <v>GNF</v>
          </cell>
          <cell r="G2269" t="str">
            <v>GNF-PP</v>
          </cell>
        </row>
        <row r="2270">
          <cell r="C2270">
            <v>2267</v>
          </cell>
          <cell r="D2270" t="str">
            <v>135. SEGURO INTEGRAL DE SALUD</v>
          </cell>
          <cell r="E2270" t="str">
            <v>001. SEGURO INTEGRAL DE SALUD</v>
          </cell>
          <cell r="F2270" t="str">
            <v>GNF</v>
          </cell>
          <cell r="G2270" t="str">
            <v>GNF-PP</v>
          </cell>
        </row>
        <row r="2271">
          <cell r="C2271">
            <v>2268</v>
          </cell>
          <cell r="D2271" t="str">
            <v>135. SEGURO INTEGRAL DE SALUD</v>
          </cell>
          <cell r="E2271" t="str">
            <v>001. SEGURO INTEGRAL DE SALUD</v>
          </cell>
          <cell r="F2271" t="str">
            <v>GNF</v>
          </cell>
          <cell r="G2271" t="str">
            <v>GNF-PP</v>
          </cell>
        </row>
        <row r="2272">
          <cell r="C2272">
            <v>2269</v>
          </cell>
          <cell r="D2272" t="str">
            <v>135. SEGURO INTEGRAL DE SALUD</v>
          </cell>
          <cell r="E2272" t="str">
            <v>001. SEGURO INTEGRAL DE SALUD</v>
          </cell>
          <cell r="F2272" t="str">
            <v>GNF</v>
          </cell>
          <cell r="G2272" t="str">
            <v>GNF-PP</v>
          </cell>
        </row>
        <row r="2273">
          <cell r="C2273">
            <v>2270</v>
          </cell>
          <cell r="D2273" t="str">
            <v>135. SEGURO INTEGRAL DE SALUD</v>
          </cell>
          <cell r="E2273" t="str">
            <v>001. SEGURO INTEGRAL DE SALUD</v>
          </cell>
          <cell r="F2273" t="str">
            <v>GNF</v>
          </cell>
          <cell r="G2273" t="str">
            <v>GNF-PP</v>
          </cell>
        </row>
        <row r="2274">
          <cell r="C2274">
            <v>2271</v>
          </cell>
          <cell r="D2274" t="str">
            <v>135. SEGURO INTEGRAL DE SALUD</v>
          </cell>
          <cell r="E2274" t="str">
            <v>001. SEGURO INTEGRAL DE SALUD</v>
          </cell>
          <cell r="F2274" t="str">
            <v>GNF</v>
          </cell>
          <cell r="G2274" t="str">
            <v>GNF-PP</v>
          </cell>
        </row>
        <row r="2275">
          <cell r="C2275">
            <v>2272</v>
          </cell>
          <cell r="D2275" t="str">
            <v>135. SEGURO INTEGRAL DE SALUD</v>
          </cell>
          <cell r="E2275" t="str">
            <v>001. SEGURO INTEGRAL DE SALUD</v>
          </cell>
          <cell r="F2275" t="str">
            <v>GNF</v>
          </cell>
          <cell r="G2275" t="str">
            <v>GNF-PP</v>
          </cell>
        </row>
        <row r="2276">
          <cell r="C2276">
            <v>2273</v>
          </cell>
          <cell r="D2276" t="str">
            <v>135. SEGURO INTEGRAL DE SALUD</v>
          </cell>
          <cell r="E2276" t="str">
            <v>001. SEGURO INTEGRAL DE SALUD</v>
          </cell>
          <cell r="F2276" t="str">
            <v>GNF</v>
          </cell>
          <cell r="G2276" t="str">
            <v>GNF-PP</v>
          </cell>
        </row>
        <row r="2277">
          <cell r="C2277">
            <v>2274</v>
          </cell>
          <cell r="D2277" t="str">
            <v>135. SEGURO INTEGRAL DE SALUD</v>
          </cell>
          <cell r="E2277" t="str">
            <v>001. SEGURO INTEGRAL DE SALUD</v>
          </cell>
          <cell r="F2277" t="str">
            <v>GNF</v>
          </cell>
          <cell r="G2277" t="str">
            <v>GNF-PP</v>
          </cell>
        </row>
        <row r="2278">
          <cell r="C2278">
            <v>2275</v>
          </cell>
          <cell r="D2278" t="str">
            <v>135. SEGURO INTEGRAL DE SALUD</v>
          </cell>
          <cell r="E2278" t="str">
            <v>001. SEGURO INTEGRAL DE SALUD</v>
          </cell>
          <cell r="F2278" t="str">
            <v>GNF</v>
          </cell>
          <cell r="G2278" t="str">
            <v>GNF-PP</v>
          </cell>
        </row>
        <row r="2279">
          <cell r="C2279">
            <v>2276</v>
          </cell>
          <cell r="D2279" t="str">
            <v>135. SEGURO INTEGRAL DE SALUD</v>
          </cell>
          <cell r="E2279" t="str">
            <v>001. SEGURO INTEGRAL DE SALUD</v>
          </cell>
          <cell r="F2279" t="str">
            <v>GNF</v>
          </cell>
          <cell r="G2279" t="str">
            <v>GNF-PP</v>
          </cell>
        </row>
        <row r="2280">
          <cell r="C2280">
            <v>2277</v>
          </cell>
          <cell r="D2280" t="str">
            <v>135. SEGURO INTEGRAL DE SALUD</v>
          </cell>
          <cell r="E2280" t="str">
            <v>001. SEGURO INTEGRAL DE SALUD</v>
          </cell>
          <cell r="F2280" t="str">
            <v>GNF</v>
          </cell>
          <cell r="G2280" t="str">
            <v>GNF-PP</v>
          </cell>
        </row>
        <row r="2281">
          <cell r="C2281">
            <v>2278</v>
          </cell>
          <cell r="D2281" t="str">
            <v>135. SEGURO INTEGRAL DE SALUD</v>
          </cell>
          <cell r="E2281" t="str">
            <v>001. SEGURO INTEGRAL DE SALUD</v>
          </cell>
          <cell r="F2281" t="str">
            <v>GNF</v>
          </cell>
          <cell r="G2281" t="str">
            <v>GNF-PP</v>
          </cell>
        </row>
        <row r="2282">
          <cell r="C2282">
            <v>2279</v>
          </cell>
          <cell r="D2282" t="str">
            <v>135. SEGURO INTEGRAL DE SALUD</v>
          </cell>
          <cell r="E2282" t="str">
            <v>001. SEGURO INTEGRAL DE SALUD</v>
          </cell>
          <cell r="F2282" t="str">
            <v>GNF</v>
          </cell>
          <cell r="G2282" t="str">
            <v>GNF-PP</v>
          </cell>
        </row>
        <row r="2283">
          <cell r="C2283">
            <v>2280</v>
          </cell>
          <cell r="D2283" t="str">
            <v>135. SEGURO INTEGRAL DE SALUD</v>
          </cell>
          <cell r="E2283" t="str">
            <v>001. SEGURO INTEGRAL DE SALUD</v>
          </cell>
          <cell r="F2283" t="str">
            <v>GNF</v>
          </cell>
          <cell r="G2283" t="str">
            <v>GNF-PP</v>
          </cell>
        </row>
        <row r="2284">
          <cell r="C2284">
            <v>2281</v>
          </cell>
          <cell r="D2284" t="str">
            <v>135. SEGURO INTEGRAL DE SALUD</v>
          </cell>
          <cell r="E2284" t="str">
            <v>001. SEGURO INTEGRAL DE SALUD</v>
          </cell>
          <cell r="F2284" t="str">
            <v>GNF</v>
          </cell>
          <cell r="G2284" t="str">
            <v>GNF-PP</v>
          </cell>
        </row>
        <row r="2285">
          <cell r="C2285">
            <v>2282</v>
          </cell>
          <cell r="D2285" t="str">
            <v>135. SEGURO INTEGRAL DE SALUD</v>
          </cell>
          <cell r="E2285" t="str">
            <v>001. SEGURO INTEGRAL DE SALUD</v>
          </cell>
          <cell r="F2285" t="str">
            <v>GNF</v>
          </cell>
          <cell r="G2285" t="str">
            <v>GNF-PP</v>
          </cell>
        </row>
        <row r="2286">
          <cell r="C2286">
            <v>2283</v>
          </cell>
          <cell r="D2286" t="str">
            <v>135. SEGURO INTEGRAL DE SALUD</v>
          </cell>
          <cell r="E2286" t="str">
            <v>001. SEGURO INTEGRAL DE SALUD</v>
          </cell>
          <cell r="F2286" t="str">
            <v>GNF</v>
          </cell>
          <cell r="G2286" t="str">
            <v>GNF-PP</v>
          </cell>
        </row>
        <row r="2287">
          <cell r="C2287">
            <v>2284</v>
          </cell>
          <cell r="D2287" t="str">
            <v>135. SEGURO INTEGRAL DE SALUD</v>
          </cell>
          <cell r="E2287" t="str">
            <v>001. SEGURO INTEGRAL DE SALUD</v>
          </cell>
          <cell r="F2287" t="str">
            <v>GNF</v>
          </cell>
          <cell r="G2287" t="str">
            <v>GNF-PP</v>
          </cell>
        </row>
        <row r="2288">
          <cell r="C2288">
            <v>2285</v>
          </cell>
          <cell r="D2288" t="str">
            <v>135. SEGURO INTEGRAL DE SALUD</v>
          </cell>
          <cell r="E2288" t="str">
            <v>001. SEGURO INTEGRAL DE SALUD</v>
          </cell>
          <cell r="F2288" t="str">
            <v>GNF</v>
          </cell>
          <cell r="G2288" t="str">
            <v>GNF-PP</v>
          </cell>
        </row>
        <row r="2289">
          <cell r="C2289">
            <v>2286</v>
          </cell>
          <cell r="D2289" t="str">
            <v>135. SEGURO INTEGRAL DE SALUD</v>
          </cell>
          <cell r="E2289" t="str">
            <v>001. SEGURO INTEGRAL DE SALUD</v>
          </cell>
          <cell r="F2289" t="str">
            <v>GNF</v>
          </cell>
          <cell r="G2289" t="str">
            <v>GNF-PP</v>
          </cell>
        </row>
        <row r="2290">
          <cell r="C2290">
            <v>2287</v>
          </cell>
          <cell r="D2290" t="str">
            <v>135. SEGURO INTEGRAL DE SALUD</v>
          </cell>
          <cell r="E2290" t="str">
            <v>001. SEGURO INTEGRAL DE SALUD</v>
          </cell>
          <cell r="F2290" t="str">
            <v>GNF</v>
          </cell>
          <cell r="G2290" t="str">
            <v>GNF-PP</v>
          </cell>
        </row>
        <row r="2291">
          <cell r="C2291">
            <v>2288</v>
          </cell>
          <cell r="D2291" t="str">
            <v>135. SEGURO INTEGRAL DE SALUD</v>
          </cell>
          <cell r="E2291" t="str">
            <v>001. SEGURO INTEGRAL DE SALUD</v>
          </cell>
          <cell r="F2291" t="str">
            <v>GNF</v>
          </cell>
          <cell r="G2291" t="str">
            <v>GNF-PP</v>
          </cell>
        </row>
        <row r="2292">
          <cell r="C2292">
            <v>2289</v>
          </cell>
          <cell r="D2292" t="str">
            <v>135. SEGURO INTEGRAL DE SALUD</v>
          </cell>
          <cell r="E2292" t="str">
            <v>001. SEGURO INTEGRAL DE SALUD</v>
          </cell>
          <cell r="F2292" t="str">
            <v>GNF</v>
          </cell>
          <cell r="G2292" t="str">
            <v>GNF-PP</v>
          </cell>
        </row>
        <row r="2293">
          <cell r="C2293">
            <v>2290</v>
          </cell>
          <cell r="D2293" t="str">
            <v>135. SEGURO INTEGRAL DE SALUD</v>
          </cell>
          <cell r="E2293" t="str">
            <v>001. SEGURO INTEGRAL DE SALUD</v>
          </cell>
          <cell r="F2293" t="str">
            <v>GNF</v>
          </cell>
          <cell r="G2293" t="str">
            <v>GNF-PP</v>
          </cell>
        </row>
        <row r="2294">
          <cell r="C2294">
            <v>2291</v>
          </cell>
          <cell r="D2294" t="str">
            <v>135. SEGURO INTEGRAL DE SALUD</v>
          </cell>
          <cell r="E2294" t="str">
            <v>001. SEGURO INTEGRAL DE SALUD</v>
          </cell>
          <cell r="F2294" t="str">
            <v>GNF</v>
          </cell>
          <cell r="G2294" t="str">
            <v>GNF-PP</v>
          </cell>
        </row>
        <row r="2295">
          <cell r="C2295">
            <v>2292</v>
          </cell>
          <cell r="D2295" t="str">
            <v>135. SEGURO INTEGRAL DE SALUD</v>
          </cell>
          <cell r="E2295" t="str">
            <v>001. SEGURO INTEGRAL DE SALUD</v>
          </cell>
          <cell r="F2295" t="str">
            <v>GNF</v>
          </cell>
          <cell r="G2295" t="str">
            <v>GNF-PP</v>
          </cell>
        </row>
        <row r="2296">
          <cell r="C2296">
            <v>2293</v>
          </cell>
          <cell r="D2296" t="str">
            <v>135. SEGURO INTEGRAL DE SALUD</v>
          </cell>
          <cell r="E2296" t="str">
            <v>001. SEGURO INTEGRAL DE SALUD</v>
          </cell>
          <cell r="F2296" t="str">
            <v>GNF</v>
          </cell>
          <cell r="G2296" t="str">
            <v>GNF-PP</v>
          </cell>
        </row>
        <row r="2297">
          <cell r="C2297">
            <v>2294</v>
          </cell>
          <cell r="D2297" t="str">
            <v>135. SEGURO INTEGRAL DE SALUD</v>
          </cell>
          <cell r="E2297" t="str">
            <v>001. SEGURO INTEGRAL DE SALUD</v>
          </cell>
          <cell r="F2297" t="str">
            <v>GNF</v>
          </cell>
          <cell r="G2297" t="str">
            <v>GNF-PP</v>
          </cell>
        </row>
        <row r="2298">
          <cell r="C2298">
            <v>2295</v>
          </cell>
          <cell r="D2298" t="str">
            <v>135. SEGURO INTEGRAL DE SALUD</v>
          </cell>
          <cell r="E2298" t="str">
            <v>001. SEGURO INTEGRAL DE SALUD</v>
          </cell>
          <cell r="F2298" t="str">
            <v>GNF</v>
          </cell>
          <cell r="G2298" t="str">
            <v>GNF-PP</v>
          </cell>
        </row>
        <row r="2299">
          <cell r="C2299">
            <v>2296</v>
          </cell>
          <cell r="D2299" t="str">
            <v>135. SEGURO INTEGRAL DE SALUD</v>
          </cell>
          <cell r="E2299" t="str">
            <v>001. SEGURO INTEGRAL DE SALUD</v>
          </cell>
          <cell r="F2299" t="str">
            <v>GNF</v>
          </cell>
          <cell r="G2299" t="str">
            <v>GNF-PP</v>
          </cell>
        </row>
        <row r="2300">
          <cell r="C2300">
            <v>2297</v>
          </cell>
          <cell r="D2300" t="str">
            <v>135. SEGURO INTEGRAL DE SALUD</v>
          </cell>
          <cell r="E2300" t="str">
            <v>001. SEGURO INTEGRAL DE SALUD</v>
          </cell>
          <cell r="F2300" t="str">
            <v>GNF</v>
          </cell>
          <cell r="G2300" t="str">
            <v>GNF-PP</v>
          </cell>
        </row>
        <row r="2301">
          <cell r="C2301">
            <v>2298</v>
          </cell>
          <cell r="D2301" t="str">
            <v>135. SEGURO INTEGRAL DE SALUD</v>
          </cell>
          <cell r="E2301" t="str">
            <v>001. SEGURO INTEGRAL DE SALUD</v>
          </cell>
          <cell r="F2301" t="str">
            <v>GNF</v>
          </cell>
          <cell r="G2301" t="str">
            <v>GNF-PP</v>
          </cell>
        </row>
        <row r="2302">
          <cell r="C2302">
            <v>2299</v>
          </cell>
          <cell r="D2302" t="str">
            <v>135. SEGURO INTEGRAL DE SALUD</v>
          </cell>
          <cell r="E2302" t="str">
            <v>001. SEGURO INTEGRAL DE SALUD</v>
          </cell>
          <cell r="F2302" t="str">
            <v>GNF</v>
          </cell>
          <cell r="G2302" t="str">
            <v>GNF-PP</v>
          </cell>
        </row>
        <row r="2303">
          <cell r="C2303">
            <v>2300</v>
          </cell>
          <cell r="D2303" t="str">
            <v>135. SEGURO INTEGRAL DE SALUD</v>
          </cell>
          <cell r="E2303" t="str">
            <v>001. SEGURO INTEGRAL DE SALUD</v>
          </cell>
          <cell r="F2303" t="str">
            <v>GNF</v>
          </cell>
          <cell r="G2303" t="str">
            <v>GNF-PP</v>
          </cell>
        </row>
        <row r="2304">
          <cell r="C2304">
            <v>2301</v>
          </cell>
          <cell r="D2304" t="str">
            <v>135. SEGURO INTEGRAL DE SALUD</v>
          </cell>
          <cell r="E2304" t="str">
            <v>001. SEGURO INTEGRAL DE SALUD</v>
          </cell>
          <cell r="F2304" t="str">
            <v>GNF</v>
          </cell>
          <cell r="G2304" t="str">
            <v>GNF-PP</v>
          </cell>
        </row>
        <row r="2305">
          <cell r="C2305">
            <v>2302</v>
          </cell>
          <cell r="D2305" t="str">
            <v>135. SEGURO INTEGRAL DE SALUD</v>
          </cell>
          <cell r="E2305" t="str">
            <v>001. SEGURO INTEGRAL DE SALUD</v>
          </cell>
          <cell r="F2305" t="str">
            <v>GNF</v>
          </cell>
          <cell r="G2305" t="str">
            <v>GNF-PP</v>
          </cell>
        </row>
        <row r="2306">
          <cell r="C2306">
            <v>2303</v>
          </cell>
          <cell r="D2306" t="str">
            <v>135. SEGURO INTEGRAL DE SALUD</v>
          </cell>
          <cell r="E2306" t="str">
            <v>001. SEGURO INTEGRAL DE SALUD</v>
          </cell>
          <cell r="F2306" t="str">
            <v>GNF</v>
          </cell>
          <cell r="G2306" t="str">
            <v>GNF-PP</v>
          </cell>
        </row>
        <row r="2307">
          <cell r="C2307">
            <v>2304</v>
          </cell>
          <cell r="D2307" t="str">
            <v>135. SEGURO INTEGRAL DE SALUD</v>
          </cell>
          <cell r="E2307" t="str">
            <v>001. SEGURO INTEGRAL DE SALUD</v>
          </cell>
          <cell r="F2307" t="str">
            <v>GNF</v>
          </cell>
          <cell r="G2307" t="str">
            <v>GNF-PP</v>
          </cell>
        </row>
        <row r="2308">
          <cell r="C2308">
            <v>2305</v>
          </cell>
          <cell r="D2308" t="str">
            <v>135. SEGURO INTEGRAL DE SALUD</v>
          </cell>
          <cell r="E2308" t="str">
            <v>001. SEGURO INTEGRAL DE SALUD</v>
          </cell>
          <cell r="F2308" t="str">
            <v>GNF</v>
          </cell>
          <cell r="G2308" t="str">
            <v>GNF-PP</v>
          </cell>
        </row>
        <row r="2309">
          <cell r="C2309">
            <v>2306</v>
          </cell>
          <cell r="D2309" t="str">
            <v>135. SEGURO INTEGRAL DE SALUD</v>
          </cell>
          <cell r="E2309" t="str">
            <v>001. SEGURO INTEGRAL DE SALUD</v>
          </cell>
          <cell r="F2309" t="str">
            <v>GNF</v>
          </cell>
          <cell r="G2309" t="str">
            <v>GNF-PP</v>
          </cell>
        </row>
        <row r="2310">
          <cell r="C2310">
            <v>2307</v>
          </cell>
          <cell r="D2310" t="str">
            <v>135. SEGURO INTEGRAL DE SALUD</v>
          </cell>
          <cell r="E2310" t="str">
            <v>001. SEGURO INTEGRAL DE SALUD</v>
          </cell>
          <cell r="F2310" t="str">
            <v>GNF</v>
          </cell>
          <cell r="G2310" t="str">
            <v>GNF-PP</v>
          </cell>
        </row>
        <row r="2311">
          <cell r="C2311">
            <v>2308</v>
          </cell>
          <cell r="D2311" t="str">
            <v>135. SEGURO INTEGRAL DE SALUD</v>
          </cell>
          <cell r="E2311" t="str">
            <v>001. SEGURO INTEGRAL DE SALUD</v>
          </cell>
          <cell r="F2311" t="str">
            <v>GNF</v>
          </cell>
          <cell r="G2311" t="str">
            <v>GNF-PP</v>
          </cell>
        </row>
        <row r="2312">
          <cell r="C2312">
            <v>2309</v>
          </cell>
          <cell r="D2312" t="str">
            <v>135. SEGURO INTEGRAL DE SALUD</v>
          </cell>
          <cell r="E2312" t="str">
            <v>001. SEGURO INTEGRAL DE SALUD</v>
          </cell>
          <cell r="F2312" t="str">
            <v>GNF</v>
          </cell>
          <cell r="G2312" t="str">
            <v>GNF-PP</v>
          </cell>
        </row>
        <row r="2313">
          <cell r="C2313">
            <v>2310</v>
          </cell>
          <cell r="D2313" t="str">
            <v>135. SEGURO INTEGRAL DE SALUD</v>
          </cell>
          <cell r="E2313" t="str">
            <v>001. SEGURO INTEGRAL DE SALUD</v>
          </cell>
          <cell r="F2313" t="str">
            <v>GNF</v>
          </cell>
          <cell r="G2313" t="str">
            <v>GNF-PP</v>
          </cell>
        </row>
        <row r="2314">
          <cell r="C2314">
            <v>2311</v>
          </cell>
          <cell r="D2314" t="str">
            <v>135. SEGURO INTEGRAL DE SALUD</v>
          </cell>
          <cell r="E2314" t="str">
            <v>001. SEGURO INTEGRAL DE SALUD</v>
          </cell>
          <cell r="F2314" t="str">
            <v>GNF</v>
          </cell>
          <cell r="G2314" t="str">
            <v>GNF-PP</v>
          </cell>
        </row>
        <row r="2315">
          <cell r="C2315">
            <v>2312</v>
          </cell>
          <cell r="D2315" t="str">
            <v>135. SEGURO INTEGRAL DE SALUD</v>
          </cell>
          <cell r="E2315" t="str">
            <v>001. SEGURO INTEGRAL DE SALUD</v>
          </cell>
          <cell r="F2315" t="str">
            <v>GNF</v>
          </cell>
          <cell r="G2315" t="str">
            <v>GNF-PP</v>
          </cell>
        </row>
        <row r="2316">
          <cell r="C2316">
            <v>2313</v>
          </cell>
          <cell r="D2316" t="str">
            <v>135. SEGURO INTEGRAL DE SALUD</v>
          </cell>
          <cell r="E2316" t="str">
            <v>001. SEGURO INTEGRAL DE SALUD</v>
          </cell>
          <cell r="F2316" t="str">
            <v>GNF</v>
          </cell>
          <cell r="G2316" t="str">
            <v>GNF-PP</v>
          </cell>
        </row>
        <row r="2317">
          <cell r="C2317">
            <v>2314</v>
          </cell>
          <cell r="D2317" t="str">
            <v>135. SEGURO INTEGRAL DE SALUD</v>
          </cell>
          <cell r="E2317" t="str">
            <v>001. SEGURO INTEGRAL DE SALUD</v>
          </cell>
          <cell r="F2317" t="str">
            <v>GNF</v>
          </cell>
          <cell r="G2317" t="str">
            <v>GNF-PP</v>
          </cell>
        </row>
        <row r="2318">
          <cell r="C2318">
            <v>2315</v>
          </cell>
          <cell r="D2318" t="str">
            <v>135. SEGURO INTEGRAL DE SALUD</v>
          </cell>
          <cell r="E2318" t="str">
            <v>001. SEGURO INTEGRAL DE SALUD</v>
          </cell>
          <cell r="F2318" t="str">
            <v>GNF</v>
          </cell>
          <cell r="G2318" t="str">
            <v>GNF-PP</v>
          </cell>
        </row>
        <row r="2319">
          <cell r="C2319">
            <v>2316</v>
          </cell>
          <cell r="D2319" t="str">
            <v>135. SEGURO INTEGRAL DE SALUD</v>
          </cell>
          <cell r="E2319" t="str">
            <v>001. SEGURO INTEGRAL DE SALUD</v>
          </cell>
          <cell r="F2319" t="str">
            <v>GNF</v>
          </cell>
          <cell r="G2319" t="str">
            <v>GNF-PP</v>
          </cell>
        </row>
        <row r="2320">
          <cell r="C2320">
            <v>2317</v>
          </cell>
          <cell r="D2320" t="str">
            <v>135. SEGURO INTEGRAL DE SALUD</v>
          </cell>
          <cell r="E2320" t="str">
            <v>001. SEGURO INTEGRAL DE SALUD</v>
          </cell>
          <cell r="F2320" t="str">
            <v>GNF</v>
          </cell>
          <cell r="G2320" t="str">
            <v>GNF-PP</v>
          </cell>
        </row>
        <row r="2321">
          <cell r="C2321">
            <v>2318</v>
          </cell>
          <cell r="D2321" t="str">
            <v>135. SEGURO INTEGRAL DE SALUD</v>
          </cell>
          <cell r="E2321" t="str">
            <v>001. SEGURO INTEGRAL DE SALUD</v>
          </cell>
          <cell r="F2321" t="str">
            <v>GNF</v>
          </cell>
          <cell r="G2321" t="str">
            <v>GNF-PP</v>
          </cell>
        </row>
        <row r="2322">
          <cell r="C2322">
            <v>2319</v>
          </cell>
          <cell r="D2322" t="str">
            <v>135. SEGURO INTEGRAL DE SALUD</v>
          </cell>
          <cell r="E2322" t="str">
            <v>001. SEGURO INTEGRAL DE SALUD</v>
          </cell>
          <cell r="F2322" t="str">
            <v>GNF</v>
          </cell>
          <cell r="G2322" t="str">
            <v>GNF-PP</v>
          </cell>
        </row>
        <row r="2323">
          <cell r="C2323">
            <v>2320</v>
          </cell>
          <cell r="D2323" t="str">
            <v>135. SEGURO INTEGRAL DE SALUD</v>
          </cell>
          <cell r="E2323" t="str">
            <v>001. SEGURO INTEGRAL DE SALUD</v>
          </cell>
          <cell r="F2323" t="str">
            <v>GNF</v>
          </cell>
          <cell r="G2323" t="str">
            <v>GNF-PP</v>
          </cell>
        </row>
        <row r="2324">
          <cell r="C2324">
            <v>2321</v>
          </cell>
          <cell r="D2324" t="str">
            <v>135. SEGURO INTEGRAL DE SALUD</v>
          </cell>
          <cell r="E2324" t="str">
            <v>001. SEGURO INTEGRAL DE SALUD</v>
          </cell>
          <cell r="F2324" t="str">
            <v>GNF</v>
          </cell>
          <cell r="G2324" t="str">
            <v>GNF-PP</v>
          </cell>
        </row>
        <row r="2325">
          <cell r="C2325">
            <v>2322</v>
          </cell>
          <cell r="D2325" t="str">
            <v>135. SEGURO INTEGRAL DE SALUD</v>
          </cell>
          <cell r="E2325" t="str">
            <v>001. SEGURO INTEGRAL DE SALUD</v>
          </cell>
          <cell r="F2325" t="str">
            <v>GNF</v>
          </cell>
          <cell r="G2325" t="str">
            <v>GNF-PP</v>
          </cell>
        </row>
        <row r="2326">
          <cell r="C2326">
            <v>2323</v>
          </cell>
          <cell r="D2326" t="str">
            <v>135. SEGURO INTEGRAL DE SALUD</v>
          </cell>
          <cell r="E2326" t="str">
            <v>001. SEGURO INTEGRAL DE SALUD</v>
          </cell>
          <cell r="F2326" t="str">
            <v>GNF</v>
          </cell>
          <cell r="G2326" t="str">
            <v>GNF-PP</v>
          </cell>
        </row>
        <row r="2327">
          <cell r="C2327">
            <v>2324</v>
          </cell>
          <cell r="D2327" t="str">
            <v>135. SEGURO INTEGRAL DE SALUD</v>
          </cell>
          <cell r="E2327" t="str">
            <v>001. SEGURO INTEGRAL DE SALUD</v>
          </cell>
          <cell r="F2327" t="str">
            <v>GNF</v>
          </cell>
          <cell r="G2327" t="str">
            <v>GNF-PP</v>
          </cell>
        </row>
        <row r="2328">
          <cell r="C2328">
            <v>2325</v>
          </cell>
          <cell r="D2328" t="str">
            <v>135. SEGURO INTEGRAL DE SALUD</v>
          </cell>
          <cell r="E2328" t="str">
            <v>001. SEGURO INTEGRAL DE SALUD</v>
          </cell>
          <cell r="F2328" t="str">
            <v>GNF</v>
          </cell>
          <cell r="G2328" t="str">
            <v>GNF-PP</v>
          </cell>
        </row>
        <row r="2329">
          <cell r="C2329">
            <v>2326</v>
          </cell>
          <cell r="D2329" t="str">
            <v>135. SEGURO INTEGRAL DE SALUD</v>
          </cell>
          <cell r="E2329" t="str">
            <v>001. SEGURO INTEGRAL DE SALUD</v>
          </cell>
          <cell r="F2329" t="str">
            <v>GNF</v>
          </cell>
          <cell r="G2329" t="str">
            <v>GNF-PP</v>
          </cell>
        </row>
        <row r="2330">
          <cell r="C2330">
            <v>2327</v>
          </cell>
          <cell r="D2330" t="str">
            <v>135. SEGURO INTEGRAL DE SALUD</v>
          </cell>
          <cell r="E2330" t="str">
            <v>001. SEGURO INTEGRAL DE SALUD</v>
          </cell>
          <cell r="F2330" t="str">
            <v>GNF</v>
          </cell>
          <cell r="G2330" t="str">
            <v>GNF-PP</v>
          </cell>
        </row>
        <row r="2331">
          <cell r="C2331">
            <v>2328</v>
          </cell>
          <cell r="D2331" t="str">
            <v>135. SEGURO INTEGRAL DE SALUD</v>
          </cell>
          <cell r="E2331" t="str">
            <v>001. SEGURO INTEGRAL DE SALUD</v>
          </cell>
          <cell r="F2331" t="str">
            <v>GNF</v>
          </cell>
          <cell r="G2331" t="str">
            <v>GNF-PP</v>
          </cell>
        </row>
        <row r="2332">
          <cell r="C2332">
            <v>2329</v>
          </cell>
          <cell r="D2332" t="str">
            <v>135. SEGURO INTEGRAL DE SALUD</v>
          </cell>
          <cell r="E2332" t="str">
            <v>001. SEGURO INTEGRAL DE SALUD</v>
          </cell>
          <cell r="F2332" t="str">
            <v>GNF</v>
          </cell>
          <cell r="G2332" t="str">
            <v>GNF-PP</v>
          </cell>
        </row>
        <row r="2333">
          <cell r="C2333">
            <v>2330</v>
          </cell>
          <cell r="D2333" t="str">
            <v>135. SEGURO INTEGRAL DE SALUD</v>
          </cell>
          <cell r="E2333" t="str">
            <v>001. SEGURO INTEGRAL DE SALUD</v>
          </cell>
          <cell r="F2333" t="str">
            <v>GNF</v>
          </cell>
          <cell r="G2333" t="str">
            <v>GNF-PP</v>
          </cell>
        </row>
        <row r="2334">
          <cell r="C2334">
            <v>2331</v>
          </cell>
          <cell r="D2334" t="str">
            <v>135. SEGURO INTEGRAL DE SALUD</v>
          </cell>
          <cell r="E2334" t="str">
            <v>001. SEGURO INTEGRAL DE SALUD</v>
          </cell>
          <cell r="F2334" t="str">
            <v>GNF</v>
          </cell>
          <cell r="G2334" t="str">
            <v>GNF-PP</v>
          </cell>
        </row>
        <row r="2335">
          <cell r="C2335">
            <v>2332</v>
          </cell>
          <cell r="D2335" t="str">
            <v>135. SEGURO INTEGRAL DE SALUD</v>
          </cell>
          <cell r="E2335" t="str">
            <v>001. SEGURO INTEGRAL DE SALUD</v>
          </cell>
          <cell r="F2335" t="str">
            <v>GNF</v>
          </cell>
          <cell r="G2335" t="str">
            <v>GNF-PP</v>
          </cell>
        </row>
        <row r="2336">
          <cell r="C2336">
            <v>2333</v>
          </cell>
          <cell r="D2336" t="str">
            <v>135. SEGURO INTEGRAL DE SALUD</v>
          </cell>
          <cell r="E2336" t="str">
            <v>001. SEGURO INTEGRAL DE SALUD</v>
          </cell>
          <cell r="F2336" t="str">
            <v>GNF</v>
          </cell>
          <cell r="G2336" t="str">
            <v>GNF-PP</v>
          </cell>
        </row>
        <row r="2337">
          <cell r="C2337">
            <v>2334</v>
          </cell>
          <cell r="D2337" t="str">
            <v>135. SEGURO INTEGRAL DE SALUD</v>
          </cell>
          <cell r="E2337" t="str">
            <v>001. SEGURO INTEGRAL DE SALUD</v>
          </cell>
          <cell r="F2337" t="str">
            <v>GNF</v>
          </cell>
          <cell r="G2337" t="str">
            <v>GNF-PP</v>
          </cell>
        </row>
        <row r="2338">
          <cell r="C2338">
            <v>2335</v>
          </cell>
          <cell r="D2338" t="str">
            <v>135. SEGURO INTEGRAL DE SALUD</v>
          </cell>
          <cell r="E2338" t="str">
            <v>001. SEGURO INTEGRAL DE SALUD</v>
          </cell>
          <cell r="F2338" t="str">
            <v>GNF</v>
          </cell>
          <cell r="G2338" t="str">
            <v>GNF-PP</v>
          </cell>
        </row>
        <row r="2339">
          <cell r="C2339">
            <v>2336</v>
          </cell>
          <cell r="D2339" t="str">
            <v>135. SEGURO INTEGRAL DE SALUD</v>
          </cell>
          <cell r="E2339" t="str">
            <v>001. SEGURO INTEGRAL DE SALUD</v>
          </cell>
          <cell r="F2339" t="str">
            <v>GNF</v>
          </cell>
          <cell r="G2339" t="str">
            <v>GNF-PP</v>
          </cell>
        </row>
        <row r="2340">
          <cell r="C2340">
            <v>2337</v>
          </cell>
          <cell r="D2340" t="str">
            <v>135. SEGURO INTEGRAL DE SALUD</v>
          </cell>
          <cell r="E2340" t="str">
            <v>001. SEGURO INTEGRAL DE SALUD</v>
          </cell>
          <cell r="F2340" t="str">
            <v>GNF</v>
          </cell>
          <cell r="G2340" t="str">
            <v>GNF-PP</v>
          </cell>
        </row>
        <row r="2341">
          <cell r="C2341">
            <v>2338</v>
          </cell>
          <cell r="D2341" t="str">
            <v>135. SEGURO INTEGRAL DE SALUD</v>
          </cell>
          <cell r="E2341" t="str">
            <v>001. SEGURO INTEGRAL DE SALUD</v>
          </cell>
          <cell r="F2341" t="str">
            <v>GNF</v>
          </cell>
          <cell r="G2341" t="str">
            <v>GNF-PP</v>
          </cell>
        </row>
        <row r="2342">
          <cell r="C2342">
            <v>2339</v>
          </cell>
          <cell r="D2342" t="str">
            <v>135. SEGURO INTEGRAL DE SALUD</v>
          </cell>
          <cell r="E2342" t="str">
            <v>001. SEGURO INTEGRAL DE SALUD</v>
          </cell>
          <cell r="F2342" t="str">
            <v>GNF</v>
          </cell>
          <cell r="G2342" t="str">
            <v>GNF-PP</v>
          </cell>
        </row>
        <row r="2343">
          <cell r="C2343">
            <v>2340</v>
          </cell>
          <cell r="D2343" t="str">
            <v>135. SEGURO INTEGRAL DE SALUD</v>
          </cell>
          <cell r="E2343" t="str">
            <v>001. SEGURO INTEGRAL DE SALUD</v>
          </cell>
          <cell r="F2343" t="str">
            <v>GNF</v>
          </cell>
          <cell r="G2343" t="str">
            <v>GNF-PP</v>
          </cell>
        </row>
        <row r="2344">
          <cell r="C2344">
            <v>2341</v>
          </cell>
          <cell r="D2344" t="str">
            <v>135. SEGURO INTEGRAL DE SALUD</v>
          </cell>
          <cell r="E2344" t="str">
            <v>001. SEGURO INTEGRAL DE SALUD</v>
          </cell>
          <cell r="F2344" t="str">
            <v>GNF</v>
          </cell>
          <cell r="G2344" t="str">
            <v>GNF-PP</v>
          </cell>
        </row>
        <row r="2345">
          <cell r="C2345">
            <v>2342</v>
          </cell>
          <cell r="D2345" t="str">
            <v>135. SEGURO INTEGRAL DE SALUD</v>
          </cell>
          <cell r="E2345" t="str">
            <v>001. SEGURO INTEGRAL DE SALUD</v>
          </cell>
          <cell r="F2345" t="str">
            <v>GNF</v>
          </cell>
          <cell r="G2345" t="str">
            <v>GNF-PP</v>
          </cell>
        </row>
        <row r="2346">
          <cell r="C2346">
            <v>2343</v>
          </cell>
          <cell r="D2346" t="str">
            <v>135. SEGURO INTEGRAL DE SALUD</v>
          </cell>
          <cell r="E2346" t="str">
            <v>001. SEGURO INTEGRAL DE SALUD</v>
          </cell>
          <cell r="F2346" t="str">
            <v>GNF</v>
          </cell>
          <cell r="G2346" t="str">
            <v>GNF-PP</v>
          </cell>
        </row>
        <row r="2347">
          <cell r="C2347">
            <v>2344</v>
          </cell>
          <cell r="D2347" t="str">
            <v>135. SEGURO INTEGRAL DE SALUD</v>
          </cell>
          <cell r="E2347" t="str">
            <v>001. SEGURO INTEGRAL DE SALUD</v>
          </cell>
          <cell r="F2347" t="str">
            <v>GNF</v>
          </cell>
          <cell r="G2347" t="str">
            <v>GNF-PP</v>
          </cell>
        </row>
        <row r="2348">
          <cell r="C2348">
            <v>2345</v>
          </cell>
          <cell r="D2348" t="str">
            <v>135. SEGURO INTEGRAL DE SALUD</v>
          </cell>
          <cell r="E2348" t="str">
            <v>001. SEGURO INTEGRAL DE SALUD</v>
          </cell>
          <cell r="F2348" t="str">
            <v>GNF</v>
          </cell>
          <cell r="G2348" t="str">
            <v>GNF-PP</v>
          </cell>
        </row>
        <row r="2349">
          <cell r="C2349">
            <v>2346</v>
          </cell>
          <cell r="D2349" t="str">
            <v>135. SEGURO INTEGRAL DE SALUD</v>
          </cell>
          <cell r="E2349" t="str">
            <v>001. SEGURO INTEGRAL DE SALUD</v>
          </cell>
          <cell r="F2349" t="str">
            <v>GNF</v>
          </cell>
          <cell r="G2349" t="str">
            <v>GNF-PP</v>
          </cell>
        </row>
        <row r="2350">
          <cell r="C2350">
            <v>2347</v>
          </cell>
          <cell r="D2350" t="str">
            <v>135. SEGURO INTEGRAL DE SALUD</v>
          </cell>
          <cell r="E2350" t="str">
            <v>001. SEGURO INTEGRAL DE SALUD</v>
          </cell>
          <cell r="F2350" t="str">
            <v>OGPPDO</v>
          </cell>
          <cell r="G2350" t="str">
            <v>Oficina General de Planeamiento, Presupuesto y Desarrollo Organizacional (OGPPDO)</v>
          </cell>
        </row>
        <row r="2351">
          <cell r="C2351">
            <v>2348</v>
          </cell>
          <cell r="D2351" t="str">
            <v>135. SEGURO INTEGRAL DE SALUD</v>
          </cell>
          <cell r="E2351" t="str">
            <v>001. SEGURO INTEGRAL DE SALUD</v>
          </cell>
          <cell r="F2351" t="str">
            <v>JEFATURA</v>
          </cell>
          <cell r="G2351" t="str">
            <v>Jefatura</v>
          </cell>
        </row>
        <row r="2352">
          <cell r="C2352">
            <v>2349</v>
          </cell>
          <cell r="D2352" t="str">
            <v>135. SEGURO INTEGRAL DE SALUD</v>
          </cell>
          <cell r="E2352" t="str">
            <v>001. SEGURO INTEGRAL DE SALUD</v>
          </cell>
          <cell r="F2352" t="str">
            <v>SEC. GEN.</v>
          </cell>
          <cell r="G2352" t="str">
            <v>Secretaria General</v>
          </cell>
        </row>
        <row r="2353">
          <cell r="C2353">
            <v>2350</v>
          </cell>
          <cell r="D2353" t="str">
            <v>135. SEGURO INTEGRAL DE SALUD</v>
          </cell>
          <cell r="E2353" t="str">
            <v>001. SEGURO INTEGRAL DE SALUD</v>
          </cell>
          <cell r="F2353" t="str">
            <v>OGAR</v>
          </cell>
          <cell r="G2353" t="str">
            <v>UF Tesorería</v>
          </cell>
        </row>
        <row r="2354">
          <cell r="C2354">
            <v>2351</v>
          </cell>
          <cell r="D2354" t="str">
            <v>135. SEGURO INTEGRAL DE SALUD</v>
          </cell>
          <cell r="E2354" t="str">
            <v>001. SEGURO INTEGRAL DE SALUD</v>
          </cell>
          <cell r="F2354" t="str">
            <v>GER. MACRO. ORIENTE</v>
          </cell>
          <cell r="G2354" t="str">
            <v>UDR Amazonas</v>
          </cell>
        </row>
        <row r="2355">
          <cell r="C2355">
            <v>2352</v>
          </cell>
          <cell r="D2355" t="str">
            <v>135. SEGURO INTEGRAL DE SALUD</v>
          </cell>
          <cell r="E2355" t="str">
            <v>001. SEGURO INTEGRAL DE SALUD</v>
          </cell>
          <cell r="F2355" t="str">
            <v>GER. MACRO. ORIENTE</v>
          </cell>
          <cell r="G2355" t="str">
            <v>UDR Bagua</v>
          </cell>
        </row>
        <row r="2356">
          <cell r="C2356">
            <v>2353</v>
          </cell>
          <cell r="D2356" t="str">
            <v>135. SEGURO INTEGRAL DE SALUD</v>
          </cell>
          <cell r="E2356" t="str">
            <v>001. SEGURO INTEGRAL DE SALUD</v>
          </cell>
          <cell r="F2356" t="str">
            <v>GER. MACRO. CENTRO MEDIO</v>
          </cell>
          <cell r="G2356" t="str">
            <v>UDR Ancash</v>
          </cell>
        </row>
        <row r="2357">
          <cell r="C2357">
            <v>2354</v>
          </cell>
          <cell r="D2357" t="str">
            <v>135. SEGURO INTEGRAL DE SALUD</v>
          </cell>
          <cell r="E2357" t="str">
            <v>001. SEGURO INTEGRAL DE SALUD</v>
          </cell>
          <cell r="F2357" t="str">
            <v>GER. MACRO. CENTRO MEDIO</v>
          </cell>
          <cell r="G2357" t="str">
            <v>UDR Santa</v>
          </cell>
        </row>
        <row r="2358">
          <cell r="C2358">
            <v>2355</v>
          </cell>
          <cell r="D2358" t="str">
            <v>135. SEGURO INTEGRAL DE SALUD</v>
          </cell>
          <cell r="E2358" t="str">
            <v>001. SEGURO INTEGRAL DE SALUD</v>
          </cell>
          <cell r="F2358" t="str">
            <v>GER. MACRO. SUR MEDIO</v>
          </cell>
          <cell r="G2358" t="str">
            <v>UDR Abancay</v>
          </cell>
        </row>
        <row r="2359">
          <cell r="C2359">
            <v>2356</v>
          </cell>
          <cell r="D2359" t="str">
            <v>135. SEGURO INTEGRAL DE SALUD</v>
          </cell>
          <cell r="E2359" t="str">
            <v>001. SEGURO INTEGRAL DE SALUD</v>
          </cell>
          <cell r="F2359" t="str">
            <v>GER. MACRO. SUR MEDIO</v>
          </cell>
          <cell r="G2359" t="str">
            <v>UDR Apurimac-Andahuaylas-Chanka</v>
          </cell>
        </row>
        <row r="2360">
          <cell r="C2360">
            <v>2357</v>
          </cell>
          <cell r="D2360" t="str">
            <v>135. SEGURO INTEGRAL DE SALUD</v>
          </cell>
          <cell r="E2360" t="str">
            <v>001. SEGURO INTEGRAL DE SALUD</v>
          </cell>
          <cell r="F2360" t="str">
            <v>GER. MACRO. SUR</v>
          </cell>
          <cell r="G2360" t="str">
            <v>GER. MACRO. SUR</v>
          </cell>
        </row>
        <row r="2361">
          <cell r="C2361">
            <v>2358</v>
          </cell>
          <cell r="D2361" t="str">
            <v>135. SEGURO INTEGRAL DE SALUD</v>
          </cell>
          <cell r="E2361" t="str">
            <v>001. SEGURO INTEGRAL DE SALUD</v>
          </cell>
          <cell r="F2361" t="str">
            <v>GER. MACRO. SUR</v>
          </cell>
          <cell r="G2361" t="str">
            <v>UDR Arequipa</v>
          </cell>
        </row>
        <row r="2362">
          <cell r="C2362">
            <v>2359</v>
          </cell>
          <cell r="D2362" t="str">
            <v>135. SEGURO INTEGRAL DE SALUD</v>
          </cell>
          <cell r="E2362" t="str">
            <v>001. SEGURO INTEGRAL DE SALUD</v>
          </cell>
          <cell r="F2362" t="str">
            <v>GER. MACRO. SUR MEDIO</v>
          </cell>
          <cell r="G2362" t="str">
            <v>GER. MACRO. SUR MEDIO</v>
          </cell>
        </row>
        <row r="2363">
          <cell r="C2363">
            <v>2360</v>
          </cell>
          <cell r="D2363" t="str">
            <v>135. SEGURO INTEGRAL DE SALUD</v>
          </cell>
          <cell r="E2363" t="str">
            <v>001. SEGURO INTEGRAL DE SALUD</v>
          </cell>
          <cell r="F2363" t="str">
            <v>GER. MACRO. SUR MEDIO</v>
          </cell>
          <cell r="G2363" t="str">
            <v>UDR Ayacucho</v>
          </cell>
        </row>
        <row r="2364">
          <cell r="C2364">
            <v>2361</v>
          </cell>
          <cell r="D2364" t="str">
            <v>135. SEGURO INTEGRAL DE SALUD</v>
          </cell>
          <cell r="E2364" t="str">
            <v>001. SEGURO INTEGRAL DE SALUD</v>
          </cell>
          <cell r="F2364" t="str">
            <v>GER. MACRO. NORTE</v>
          </cell>
          <cell r="G2364" t="str">
            <v>UDR Cajamarca</v>
          </cell>
        </row>
        <row r="2365">
          <cell r="C2365">
            <v>2362</v>
          </cell>
          <cell r="D2365" t="str">
            <v>135. SEGURO INTEGRAL DE SALUD</v>
          </cell>
          <cell r="E2365" t="str">
            <v>001. SEGURO INTEGRAL DE SALUD</v>
          </cell>
          <cell r="F2365" t="str">
            <v>GER. MACRO. NORTE</v>
          </cell>
          <cell r="G2365" t="str">
            <v>UDR Chota</v>
          </cell>
        </row>
        <row r="2366">
          <cell r="C2366">
            <v>2363</v>
          </cell>
          <cell r="D2366" t="str">
            <v>135. SEGURO INTEGRAL DE SALUD</v>
          </cell>
          <cell r="E2366" t="str">
            <v>001. SEGURO INTEGRAL DE SALUD</v>
          </cell>
          <cell r="F2366" t="str">
            <v>GER. MACRO. NORTE</v>
          </cell>
          <cell r="G2366" t="str">
            <v>UDR Cutervo</v>
          </cell>
        </row>
        <row r="2367">
          <cell r="C2367">
            <v>2364</v>
          </cell>
          <cell r="D2367" t="str">
            <v>135. SEGURO INTEGRAL DE SALUD</v>
          </cell>
          <cell r="E2367" t="str">
            <v>001. SEGURO INTEGRAL DE SALUD</v>
          </cell>
          <cell r="F2367" t="str">
            <v>GER. MACRO. NORTE</v>
          </cell>
          <cell r="G2367" t="str">
            <v>UDR Jaén</v>
          </cell>
        </row>
        <row r="2368">
          <cell r="C2368">
            <v>2365</v>
          </cell>
          <cell r="D2368" t="str">
            <v>135. SEGURO INTEGRAL DE SALUD</v>
          </cell>
          <cell r="E2368" t="str">
            <v>001. SEGURO INTEGRAL DE SALUD</v>
          </cell>
          <cell r="F2368" t="str">
            <v>GER. MACRO. CENTRO MEDIO</v>
          </cell>
          <cell r="G2368" t="str">
            <v>UDR Callao</v>
          </cell>
        </row>
        <row r="2369">
          <cell r="C2369">
            <v>2366</v>
          </cell>
          <cell r="D2369" t="str">
            <v>135. SEGURO INTEGRAL DE SALUD</v>
          </cell>
          <cell r="E2369" t="str">
            <v>001. SEGURO INTEGRAL DE SALUD</v>
          </cell>
          <cell r="F2369" t="str">
            <v>GER. MACRO. SUR</v>
          </cell>
          <cell r="G2369" t="str">
            <v>UDR Cusco</v>
          </cell>
        </row>
        <row r="2370">
          <cell r="C2370">
            <v>2367</v>
          </cell>
          <cell r="D2370" t="str">
            <v>135. SEGURO INTEGRAL DE SALUD</v>
          </cell>
          <cell r="E2370" t="str">
            <v>001. SEGURO INTEGRAL DE SALUD</v>
          </cell>
          <cell r="F2370" t="str">
            <v>GER. MACRO. CENTRO</v>
          </cell>
          <cell r="G2370" t="str">
            <v>UDR Huancavelica</v>
          </cell>
        </row>
        <row r="2371">
          <cell r="C2371">
            <v>2368</v>
          </cell>
          <cell r="D2371" t="str">
            <v>135. SEGURO INTEGRAL DE SALUD</v>
          </cell>
          <cell r="E2371" t="str">
            <v>001. SEGURO INTEGRAL DE SALUD</v>
          </cell>
          <cell r="F2371" t="str">
            <v>GER. MACRO. CENTRO</v>
          </cell>
          <cell r="G2371" t="str">
            <v>UDR Huánuco</v>
          </cell>
        </row>
        <row r="2372">
          <cell r="C2372">
            <v>2369</v>
          </cell>
          <cell r="D2372" t="str">
            <v>135. SEGURO INTEGRAL DE SALUD</v>
          </cell>
          <cell r="E2372" t="str">
            <v>001. SEGURO INTEGRAL DE SALUD</v>
          </cell>
          <cell r="F2372" t="str">
            <v>GER. MACRO. SUR MEDIO</v>
          </cell>
          <cell r="G2372" t="str">
            <v>UDR Ica</v>
          </cell>
        </row>
        <row r="2373">
          <cell r="C2373">
            <v>2370</v>
          </cell>
          <cell r="D2373" t="str">
            <v>135. SEGURO INTEGRAL DE SALUD</v>
          </cell>
          <cell r="E2373" t="str">
            <v>001. SEGURO INTEGRAL DE SALUD</v>
          </cell>
          <cell r="F2373" t="str">
            <v>GER. MACRO. CENTRO</v>
          </cell>
          <cell r="G2373" t="str">
            <v>GER. MACRO. CENTRO</v>
          </cell>
        </row>
        <row r="2374">
          <cell r="C2374">
            <v>2371</v>
          </cell>
          <cell r="D2374" t="str">
            <v>135. SEGURO INTEGRAL DE SALUD</v>
          </cell>
          <cell r="E2374" t="str">
            <v>001. SEGURO INTEGRAL DE SALUD</v>
          </cell>
          <cell r="F2374" t="str">
            <v>GER. MACRO. CENTRO</v>
          </cell>
          <cell r="G2374" t="str">
            <v>UDR Junín</v>
          </cell>
        </row>
        <row r="2375">
          <cell r="C2375">
            <v>2372</v>
          </cell>
          <cell r="D2375" t="str">
            <v>135. SEGURO INTEGRAL DE SALUD</v>
          </cell>
          <cell r="E2375" t="str">
            <v>001. SEGURO INTEGRAL DE SALUD</v>
          </cell>
          <cell r="F2375" t="str">
            <v>GER. MACRO. NORTE</v>
          </cell>
          <cell r="G2375" t="str">
            <v>UDR La Libertad</v>
          </cell>
        </row>
        <row r="2376">
          <cell r="C2376">
            <v>2373</v>
          </cell>
          <cell r="D2376" t="str">
            <v>135. SEGURO INTEGRAL DE SALUD</v>
          </cell>
          <cell r="E2376" t="str">
            <v>001. SEGURO INTEGRAL DE SALUD</v>
          </cell>
          <cell r="F2376" t="str">
            <v>GER. MACRO. NORTE</v>
          </cell>
          <cell r="G2376" t="str">
            <v>GER. MACRO. NORTE</v>
          </cell>
        </row>
        <row r="2377">
          <cell r="C2377">
            <v>2374</v>
          </cell>
          <cell r="D2377" t="str">
            <v>135. SEGURO INTEGRAL DE SALUD</v>
          </cell>
          <cell r="E2377" t="str">
            <v>001. SEGURO INTEGRAL DE SALUD</v>
          </cell>
          <cell r="F2377" t="str">
            <v>GER. MACRO. NORTE</v>
          </cell>
          <cell r="G2377" t="str">
            <v>UDR Lambayeque</v>
          </cell>
        </row>
        <row r="2378">
          <cell r="C2378">
            <v>2375</v>
          </cell>
          <cell r="D2378" t="str">
            <v>135. SEGURO INTEGRAL DE SALUD</v>
          </cell>
          <cell r="E2378" t="str">
            <v>001. SEGURO INTEGRAL DE SALUD</v>
          </cell>
          <cell r="F2378" t="str">
            <v>GER. MACRO. CENTRO MEDIO</v>
          </cell>
          <cell r="G2378" t="str">
            <v>UDR Lima Metropolitana Centro</v>
          </cell>
        </row>
        <row r="2379">
          <cell r="C2379">
            <v>2376</v>
          </cell>
          <cell r="D2379" t="str">
            <v>135. SEGURO INTEGRAL DE SALUD</v>
          </cell>
          <cell r="E2379" t="str">
            <v>001. SEGURO INTEGRAL DE SALUD</v>
          </cell>
          <cell r="F2379" t="str">
            <v>GER. MACRO. CENTRO MEDIO</v>
          </cell>
          <cell r="G2379" t="str">
            <v>UDR Lima Metropolitana Sur</v>
          </cell>
        </row>
        <row r="2380">
          <cell r="C2380">
            <v>2377</v>
          </cell>
          <cell r="D2380" t="str">
            <v>135. SEGURO INTEGRAL DE SALUD</v>
          </cell>
          <cell r="E2380" t="str">
            <v>001. SEGURO INTEGRAL DE SALUD</v>
          </cell>
          <cell r="F2380" t="str">
            <v>OF. IMAGEN Y TRANS.</v>
          </cell>
          <cell r="G2380" t="str">
            <v>Oficina General de Imagen Institucional y Transparencia (OGIIT)</v>
          </cell>
        </row>
        <row r="2381">
          <cell r="C2381">
            <v>2378</v>
          </cell>
          <cell r="D2381" t="str">
            <v>135. SEGURO INTEGRAL DE SALUD</v>
          </cell>
          <cell r="E2381" t="str">
            <v>001. SEGURO INTEGRAL DE SALUD</v>
          </cell>
          <cell r="F2381" t="str">
            <v>GER. MACRO. CENTRO MEDIO</v>
          </cell>
          <cell r="G2381" t="str">
            <v>GER. MACRO. CENTRO MEDIO</v>
          </cell>
        </row>
        <row r="2382">
          <cell r="C2382">
            <v>2379</v>
          </cell>
          <cell r="D2382" t="str">
            <v>135. SEGURO INTEGRAL DE SALUD</v>
          </cell>
          <cell r="E2382" t="str">
            <v>001. SEGURO INTEGRAL DE SALUD</v>
          </cell>
          <cell r="F2382" t="str">
            <v>GER. MACRO. CENTRO MEDIO</v>
          </cell>
          <cell r="G2382" t="str">
            <v>UDR Lima Región</v>
          </cell>
        </row>
        <row r="2383">
          <cell r="C2383">
            <v>2380</v>
          </cell>
          <cell r="D2383" t="str">
            <v>135. SEGURO INTEGRAL DE SALUD</v>
          </cell>
          <cell r="E2383" t="str">
            <v>001. SEGURO INTEGRAL DE SALUD</v>
          </cell>
          <cell r="F2383" t="str">
            <v>GER. MACRO. CENTRO MEDIO</v>
          </cell>
          <cell r="G2383" t="str">
            <v>UDR Lima Metropolitana Norte</v>
          </cell>
        </row>
        <row r="2384">
          <cell r="C2384">
            <v>2381</v>
          </cell>
          <cell r="D2384" t="str">
            <v>135. SEGURO INTEGRAL DE SALUD</v>
          </cell>
          <cell r="E2384" t="str">
            <v>001. SEGURO INTEGRAL DE SALUD</v>
          </cell>
          <cell r="F2384" t="str">
            <v>GER. MACRO. CENTRO MEDIO</v>
          </cell>
          <cell r="G2384" t="str">
            <v>UDR Lima Metropolitana Este</v>
          </cell>
        </row>
        <row r="2385">
          <cell r="C2385">
            <v>2382</v>
          </cell>
          <cell r="D2385" t="str">
            <v>135. SEGURO INTEGRAL DE SALUD</v>
          </cell>
          <cell r="E2385" t="str">
            <v>001. SEGURO INTEGRAL DE SALUD</v>
          </cell>
          <cell r="F2385" t="str">
            <v>OGAR</v>
          </cell>
          <cell r="G2385" t="str">
            <v>UF Abastecimiento</v>
          </cell>
        </row>
        <row r="2386">
          <cell r="C2386">
            <v>2383</v>
          </cell>
          <cell r="D2386" t="str">
            <v>135. SEGURO INTEGRAL DE SALUD</v>
          </cell>
          <cell r="E2386" t="str">
            <v>001. SEGURO INTEGRAL DE SALUD</v>
          </cell>
          <cell r="F2386" t="str">
            <v>GER. MACRO. ORIENTE</v>
          </cell>
          <cell r="G2386" t="str">
            <v>GER. MACRO. ORIENTE</v>
          </cell>
        </row>
        <row r="2387">
          <cell r="C2387">
            <v>2384</v>
          </cell>
          <cell r="D2387" t="str">
            <v>135. SEGURO INTEGRAL DE SALUD</v>
          </cell>
          <cell r="E2387" t="str">
            <v>001. SEGURO INTEGRAL DE SALUD</v>
          </cell>
          <cell r="F2387" t="str">
            <v>GER. MACRO. ORIENTE</v>
          </cell>
          <cell r="G2387" t="str">
            <v>UDR Loreto</v>
          </cell>
        </row>
        <row r="2388">
          <cell r="C2388">
            <v>2385</v>
          </cell>
          <cell r="D2388" t="str">
            <v>135. SEGURO INTEGRAL DE SALUD</v>
          </cell>
          <cell r="E2388" t="str">
            <v>001. SEGURO INTEGRAL DE SALUD</v>
          </cell>
          <cell r="F2388" t="str">
            <v>GER. MACRO. ORIENTE</v>
          </cell>
          <cell r="G2388" t="str">
            <v>UDR Yurimaguas</v>
          </cell>
        </row>
        <row r="2389">
          <cell r="C2389">
            <v>2386</v>
          </cell>
          <cell r="D2389" t="str">
            <v>135. SEGURO INTEGRAL DE SALUD</v>
          </cell>
          <cell r="E2389" t="str">
            <v>001. SEGURO INTEGRAL DE SALUD</v>
          </cell>
          <cell r="F2389" t="str">
            <v>GER. MACRO. SUR</v>
          </cell>
          <cell r="G2389" t="str">
            <v>UDR Madre de Dios</v>
          </cell>
        </row>
        <row r="2390">
          <cell r="C2390">
            <v>2387</v>
          </cell>
          <cell r="D2390" t="str">
            <v>135. SEGURO INTEGRAL DE SALUD</v>
          </cell>
          <cell r="E2390" t="str">
            <v>001. SEGURO INTEGRAL DE SALUD</v>
          </cell>
          <cell r="F2390" t="str">
            <v>GER. MACRO. SUR</v>
          </cell>
          <cell r="G2390" t="str">
            <v>UDR Moquegua</v>
          </cell>
        </row>
        <row r="2391">
          <cell r="C2391">
            <v>2388</v>
          </cell>
          <cell r="D2391" t="str">
            <v>135. SEGURO INTEGRAL DE SALUD</v>
          </cell>
          <cell r="E2391" t="str">
            <v>001. SEGURO INTEGRAL DE SALUD</v>
          </cell>
          <cell r="F2391" t="str">
            <v>GER. MACRO. CENTRO</v>
          </cell>
          <cell r="G2391" t="str">
            <v>UDR Pasco</v>
          </cell>
        </row>
        <row r="2392">
          <cell r="C2392">
            <v>2389</v>
          </cell>
          <cell r="D2392" t="str">
            <v>135. SEGURO INTEGRAL DE SALUD</v>
          </cell>
          <cell r="E2392" t="str">
            <v>001. SEGURO INTEGRAL DE SALUD</v>
          </cell>
          <cell r="F2392" t="str">
            <v>GER. MACRO. NORTE</v>
          </cell>
          <cell r="G2392" t="str">
            <v>UDR Piura I</v>
          </cell>
        </row>
        <row r="2393">
          <cell r="C2393">
            <v>2390</v>
          </cell>
          <cell r="D2393" t="str">
            <v>135. SEGURO INTEGRAL DE SALUD</v>
          </cell>
          <cell r="E2393" t="str">
            <v>001. SEGURO INTEGRAL DE SALUD</v>
          </cell>
          <cell r="F2393" t="str">
            <v>GER. MACRO. NORTE</v>
          </cell>
          <cell r="G2393" t="str">
            <v>UDR Piura II (SULLANA)</v>
          </cell>
        </row>
        <row r="2394">
          <cell r="C2394">
            <v>2391</v>
          </cell>
          <cell r="D2394" t="str">
            <v>135. SEGURO INTEGRAL DE SALUD</v>
          </cell>
          <cell r="E2394" t="str">
            <v>001. SEGURO INTEGRAL DE SALUD</v>
          </cell>
          <cell r="F2394" t="str">
            <v>GER. MACRO. SUR</v>
          </cell>
          <cell r="G2394" t="str">
            <v>UDR Puno</v>
          </cell>
        </row>
        <row r="2395">
          <cell r="C2395">
            <v>2392</v>
          </cell>
          <cell r="D2395" t="str">
            <v>135. SEGURO INTEGRAL DE SALUD</v>
          </cell>
          <cell r="E2395" t="str">
            <v>001. SEGURO INTEGRAL DE SALUD</v>
          </cell>
          <cell r="F2395" t="str">
            <v>GER. MACRO. SUR</v>
          </cell>
          <cell r="G2395" t="str">
            <v>UDR Juliaca</v>
          </cell>
        </row>
        <row r="2396">
          <cell r="C2396">
            <v>2393</v>
          </cell>
          <cell r="D2396" t="str">
            <v>135. SEGURO INTEGRAL DE SALUD</v>
          </cell>
          <cell r="E2396" t="str">
            <v>001. SEGURO INTEGRAL DE SALUD</v>
          </cell>
          <cell r="F2396" t="str">
            <v>GER. MACRO. ORIENTE</v>
          </cell>
          <cell r="G2396" t="str">
            <v>UDR San Martín</v>
          </cell>
        </row>
        <row r="2397">
          <cell r="C2397">
            <v>2394</v>
          </cell>
          <cell r="D2397" t="str">
            <v>135. SEGURO INTEGRAL DE SALUD</v>
          </cell>
          <cell r="E2397" t="str">
            <v>001. SEGURO INTEGRAL DE SALUD</v>
          </cell>
          <cell r="F2397" t="str">
            <v>GER. MACRO. SUR</v>
          </cell>
          <cell r="G2397" t="str">
            <v>UDR Tacna</v>
          </cell>
        </row>
        <row r="2398">
          <cell r="C2398">
            <v>2395</v>
          </cell>
          <cell r="D2398" t="str">
            <v>135. SEGURO INTEGRAL DE SALUD</v>
          </cell>
          <cell r="E2398" t="str">
            <v>001. SEGURO INTEGRAL DE SALUD</v>
          </cell>
          <cell r="F2398" t="str">
            <v>GER. MACRO. NORTE</v>
          </cell>
          <cell r="G2398" t="str">
            <v>UDR Tumbes</v>
          </cell>
        </row>
        <row r="2399">
          <cell r="C2399">
            <v>2396</v>
          </cell>
          <cell r="D2399" t="str">
            <v>135. SEGURO INTEGRAL DE SALUD</v>
          </cell>
          <cell r="E2399" t="str">
            <v>001. SEGURO INTEGRAL DE SALUD</v>
          </cell>
          <cell r="F2399" t="str">
            <v>GER. MACRO. ORIENTE</v>
          </cell>
          <cell r="G2399" t="str">
            <v>UDR Ucayali</v>
          </cell>
        </row>
        <row r="2400">
          <cell r="C2400">
            <v>2397</v>
          </cell>
          <cell r="D2400" t="str">
            <v>135. SEGURO INTEGRAL DE SALUD</v>
          </cell>
          <cell r="E2400" t="str">
            <v>001. SEGURO INTEGRAL DE SALUD</v>
          </cell>
          <cell r="F2400" t="str">
            <v>OGAR</v>
          </cell>
          <cell r="G2400" t="str">
            <v>UF Gestión de Recursos Humanos</v>
          </cell>
        </row>
        <row r="2401">
          <cell r="C2401">
            <v>2398</v>
          </cell>
          <cell r="D2401" t="str">
            <v>135. SEGURO INTEGRAL DE SALUD</v>
          </cell>
          <cell r="E2401" t="str">
            <v>001. SEGURO INTEGRAL DE SALUD</v>
          </cell>
          <cell r="F2401" t="str">
            <v>OGAR</v>
          </cell>
          <cell r="G2401" t="str">
            <v>Oficina General de Administración de Recursos (OGAR)</v>
          </cell>
        </row>
        <row r="2402">
          <cell r="C2402">
            <v>2399</v>
          </cell>
          <cell r="D2402" t="str">
            <v>135. SEGURO INTEGRAL DE SALUD</v>
          </cell>
          <cell r="E2402" t="str">
            <v>001. SEGURO INTEGRAL DE SALUD</v>
          </cell>
          <cell r="F2402" t="str">
            <v>OGTI</v>
          </cell>
          <cell r="G2402" t="str">
            <v>Oficina General de Tecnologías de la Información (OGTI)</v>
          </cell>
        </row>
        <row r="2403">
          <cell r="C2403">
            <v>2400</v>
          </cell>
          <cell r="D2403" t="str">
            <v>135. SEGURO INTEGRAL DE SALUD</v>
          </cell>
          <cell r="E2403" t="str">
            <v>001. SEGURO INTEGRAL DE SALUD</v>
          </cell>
          <cell r="F2403" t="str">
            <v>OGAR</v>
          </cell>
          <cell r="G2403" t="str">
            <v>UF Contabilidad</v>
          </cell>
        </row>
        <row r="2404">
          <cell r="C2404">
            <v>2401</v>
          </cell>
          <cell r="D2404" t="str">
            <v>135. SEGURO INTEGRAL DE SALUD</v>
          </cell>
          <cell r="E2404" t="str">
            <v>001. SEGURO INTEGRAL DE SALUD</v>
          </cell>
          <cell r="F2404" t="str">
            <v>GNF</v>
          </cell>
          <cell r="G2404" t="str">
            <v>Gerencia de Negocios y Financiamiento (GNF)</v>
          </cell>
        </row>
        <row r="2405">
          <cell r="C2405">
            <v>2402</v>
          </cell>
          <cell r="D2405" t="str">
            <v>135. SEGURO INTEGRAL DE SALUD</v>
          </cell>
          <cell r="E2405" t="str">
            <v>001. SEGURO INTEGRAL DE SALUD</v>
          </cell>
          <cell r="F2405" t="str">
            <v>OGPPDO</v>
          </cell>
          <cell r="G2405" t="str">
            <v>Oficina General de Planeamiento, Presupuesto y Desarrollo Organizacional (OGPPDO) - Acciones de Contención Preventiva para Fortalecer la Cobertura Universal</v>
          </cell>
        </row>
        <row r="2406">
          <cell r="C2406">
            <v>2403</v>
          </cell>
          <cell r="D2406" t="str">
            <v>135. SEGURO INTEGRAL DE SALUD</v>
          </cell>
          <cell r="E2406" t="str">
            <v>001. SEGURO INTEGRAL DE SALUD</v>
          </cell>
          <cell r="F2406" t="str">
            <v>G. ASEGURADO</v>
          </cell>
          <cell r="G2406" t="str">
            <v>Gerencia del Asegurado (GA)</v>
          </cell>
        </row>
        <row r="2407">
          <cell r="C2407">
            <v>2404</v>
          </cell>
          <cell r="D2407" t="str">
            <v>135. SEGURO INTEGRAL DE SALUD</v>
          </cell>
          <cell r="E2407" t="str">
            <v>001. SEGURO INTEGRAL DE SALUD</v>
          </cell>
          <cell r="F2407" t="str">
            <v>GREP</v>
          </cell>
          <cell r="G2407" t="str">
            <v>Gerencia de Riesgos y Evaluación de las Prestaciones (GREP)</v>
          </cell>
        </row>
        <row r="2408">
          <cell r="C2408">
            <v>2405</v>
          </cell>
          <cell r="D2408" t="str">
            <v>135. SEGURO INTEGRAL DE SALUD</v>
          </cell>
          <cell r="E2408" t="str">
            <v>001. SEGURO INTEGRAL DE SALUD</v>
          </cell>
          <cell r="F2408" t="str">
            <v>OGAJ</v>
          </cell>
          <cell r="G2408" t="str">
            <v>Oficina General de Asesoría Jurídica (OGAJ)</v>
          </cell>
        </row>
        <row r="2409">
          <cell r="C2409">
            <v>2406</v>
          </cell>
          <cell r="D2409" t="str">
            <v>135. SEGURO INTEGRAL DE SALUD</v>
          </cell>
          <cell r="E2409" t="str">
            <v>001. SEGURO INTEGRAL DE SALUD</v>
          </cell>
          <cell r="F2409" t="str">
            <v>OGAR</v>
          </cell>
          <cell r="G2409" t="str">
            <v>UF Gestión de Recursos Humanos</v>
          </cell>
        </row>
        <row r="2410">
          <cell r="C2410">
            <v>2407</v>
          </cell>
          <cell r="D2410" t="str">
            <v>135. SEGURO INTEGRAL DE SALUD</v>
          </cell>
          <cell r="E2410" t="str">
            <v>001. SEGURO INTEGRAL DE SALUD</v>
          </cell>
          <cell r="F2410" t="str">
            <v>OGAR</v>
          </cell>
          <cell r="G2410" t="str">
            <v>UF Gestión de Recursos Humanos</v>
          </cell>
        </row>
        <row r="2411">
          <cell r="C2411">
            <v>2408</v>
          </cell>
          <cell r="D2411" t="str">
            <v>135. SEGURO INTEGRAL DE SALUD</v>
          </cell>
          <cell r="E2411" t="str">
            <v>001. SEGURO INTEGRAL DE SALUD</v>
          </cell>
          <cell r="F2411" t="str">
            <v>OCI</v>
          </cell>
          <cell r="G2411" t="str">
            <v>Oficina de Control Institucional (OCI)</v>
          </cell>
        </row>
        <row r="2412">
          <cell r="C2412">
            <v>2409</v>
          </cell>
          <cell r="D2412" t="str">
            <v>135. SEGURO INTEGRAL DE SALUD</v>
          </cell>
          <cell r="E2412" t="str">
            <v>001. SEGURO INTEGRAL DE SALUD</v>
          </cell>
          <cell r="F2412" t="str">
            <v xml:space="preserve">PROC. PUB. </v>
          </cell>
          <cell r="G2412" t="str">
            <v>Procuraduría Pública (PP)</v>
          </cell>
        </row>
        <row r="2413">
          <cell r="C2413">
            <v>2670</v>
          </cell>
          <cell r="D2413" t="str">
            <v>135. SEGURO INTEGRAL DE SALUD</v>
          </cell>
          <cell r="E2413" t="str">
            <v>001. SEGURO INTEGRAL DE SALUD</v>
          </cell>
          <cell r="F2413" t="str">
            <v>SEC. GEN.</v>
          </cell>
          <cell r="G2413" t="str">
            <v>Secretaria General- Plan Archivistico 2025</v>
          </cell>
        </row>
        <row r="2414">
          <cell r="C2414">
            <v>2410</v>
          </cell>
          <cell r="D2414" t="str">
            <v>135. SEGURO INTEGRAL DE SALUD</v>
          </cell>
          <cell r="E2414" t="str">
            <v>001. SEGURO INTEGRAL DE SALUD</v>
          </cell>
          <cell r="F2414" t="str">
            <v>GNF</v>
          </cell>
          <cell r="G2414" t="str">
            <v>GNF-APNOP</v>
          </cell>
        </row>
        <row r="2415">
          <cell r="C2415">
            <v>2411</v>
          </cell>
          <cell r="D2415" t="str">
            <v>135. SEGURO INTEGRAL DE SALUD</v>
          </cell>
          <cell r="E2415" t="str">
            <v>001. SEGURO INTEGRAL DE SALUD</v>
          </cell>
          <cell r="F2415" t="str">
            <v>GNF</v>
          </cell>
          <cell r="G2415" t="str">
            <v>GNF-APNOP</v>
          </cell>
        </row>
        <row r="2416">
          <cell r="C2416">
            <v>2412</v>
          </cell>
          <cell r="D2416" t="str">
            <v>135. SEGURO INTEGRAL DE SALUD</v>
          </cell>
          <cell r="E2416" t="str">
            <v>001. SEGURO INTEGRAL DE SALUD</v>
          </cell>
          <cell r="F2416" t="str">
            <v>GNF</v>
          </cell>
          <cell r="G2416" t="str">
            <v>GNF-APNOP</v>
          </cell>
        </row>
        <row r="2417">
          <cell r="C2417">
            <v>2413</v>
          </cell>
          <cell r="D2417" t="str">
            <v>135. SEGURO INTEGRAL DE SALUD</v>
          </cell>
          <cell r="E2417" t="str">
            <v>001. SEGURO INTEGRAL DE SALUD</v>
          </cell>
          <cell r="F2417" t="str">
            <v>GNF</v>
          </cell>
          <cell r="G2417" t="str">
            <v>GNF-APNOP</v>
          </cell>
        </row>
        <row r="2418">
          <cell r="C2418">
            <v>2414</v>
          </cell>
          <cell r="D2418" t="str">
            <v>135. SEGURO INTEGRAL DE SALUD</v>
          </cell>
          <cell r="E2418" t="str">
            <v>001. SEGURO INTEGRAL DE SALUD</v>
          </cell>
          <cell r="F2418" t="str">
            <v>GNF</v>
          </cell>
          <cell r="G2418" t="str">
            <v>GNF-APNOP</v>
          </cell>
        </row>
        <row r="2419">
          <cell r="C2419">
            <v>2415</v>
          </cell>
          <cell r="D2419" t="str">
            <v>135. SEGURO INTEGRAL DE SALUD</v>
          </cell>
          <cell r="E2419" t="str">
            <v>001. SEGURO INTEGRAL DE SALUD</v>
          </cell>
          <cell r="F2419" t="str">
            <v>GNF</v>
          </cell>
          <cell r="G2419" t="str">
            <v>GNF-APNOP</v>
          </cell>
        </row>
        <row r="2420">
          <cell r="C2420">
            <v>2416</v>
          </cell>
          <cell r="D2420" t="str">
            <v>135. SEGURO INTEGRAL DE SALUD</v>
          </cell>
          <cell r="E2420" t="str">
            <v>001. SEGURO INTEGRAL DE SALUD</v>
          </cell>
          <cell r="F2420" t="str">
            <v>GNF</v>
          </cell>
          <cell r="G2420" t="str">
            <v>GNF-APNOP</v>
          </cell>
        </row>
        <row r="2421">
          <cell r="C2421">
            <v>2417</v>
          </cell>
          <cell r="D2421" t="str">
            <v>135. SEGURO INTEGRAL DE SALUD</v>
          </cell>
          <cell r="E2421" t="str">
            <v>001. SEGURO INTEGRAL DE SALUD</v>
          </cell>
          <cell r="F2421" t="str">
            <v>GNF</v>
          </cell>
          <cell r="G2421" t="str">
            <v>GNF-APNOP</v>
          </cell>
        </row>
        <row r="2422">
          <cell r="C2422">
            <v>2418</v>
          </cell>
          <cell r="D2422" t="str">
            <v>135. SEGURO INTEGRAL DE SALUD</v>
          </cell>
          <cell r="E2422" t="str">
            <v>001. SEGURO INTEGRAL DE SALUD</v>
          </cell>
          <cell r="F2422" t="str">
            <v>GNF</v>
          </cell>
          <cell r="G2422" t="str">
            <v>GNF-APNOP</v>
          </cell>
        </row>
        <row r="2423">
          <cell r="C2423">
            <v>2419</v>
          </cell>
          <cell r="D2423" t="str">
            <v>135. SEGURO INTEGRAL DE SALUD</v>
          </cell>
          <cell r="E2423" t="str">
            <v>001. SEGURO INTEGRAL DE SALUD</v>
          </cell>
          <cell r="F2423" t="str">
            <v>GNF</v>
          </cell>
          <cell r="G2423" t="str">
            <v>GNF-APNOP</v>
          </cell>
        </row>
        <row r="2424">
          <cell r="C2424">
            <v>2420</v>
          </cell>
          <cell r="D2424" t="str">
            <v>135. SEGURO INTEGRAL DE SALUD</v>
          </cell>
          <cell r="E2424" t="str">
            <v>001. SEGURO INTEGRAL DE SALUD</v>
          </cell>
          <cell r="F2424" t="str">
            <v>GNF</v>
          </cell>
          <cell r="G2424" t="str">
            <v>GNF-APNOP</v>
          </cell>
        </row>
        <row r="2425">
          <cell r="C2425">
            <v>2421</v>
          </cell>
          <cell r="D2425" t="str">
            <v>135. SEGURO INTEGRAL DE SALUD</v>
          </cell>
          <cell r="E2425" t="str">
            <v>001. SEGURO INTEGRAL DE SALUD</v>
          </cell>
          <cell r="F2425" t="str">
            <v>GNF</v>
          </cell>
          <cell r="G2425" t="str">
            <v>GNF-APNOP</v>
          </cell>
        </row>
        <row r="2426">
          <cell r="C2426">
            <v>2422</v>
          </cell>
          <cell r="D2426" t="str">
            <v>135. SEGURO INTEGRAL DE SALUD</v>
          </cell>
          <cell r="E2426" t="str">
            <v>001. SEGURO INTEGRAL DE SALUD</v>
          </cell>
          <cell r="F2426" t="str">
            <v>GNF</v>
          </cell>
          <cell r="G2426" t="str">
            <v>GNF-APNOP</v>
          </cell>
        </row>
        <row r="2427">
          <cell r="C2427">
            <v>2423</v>
          </cell>
          <cell r="D2427" t="str">
            <v>135. SEGURO INTEGRAL DE SALUD</v>
          </cell>
          <cell r="E2427" t="str">
            <v>001. SEGURO INTEGRAL DE SALUD</v>
          </cell>
          <cell r="F2427" t="str">
            <v>GNF</v>
          </cell>
          <cell r="G2427" t="str">
            <v>GNF-APNOP</v>
          </cell>
        </row>
        <row r="2428">
          <cell r="C2428">
            <v>2424</v>
          </cell>
          <cell r="D2428" t="str">
            <v>135. SEGURO INTEGRAL DE SALUD</v>
          </cell>
          <cell r="E2428" t="str">
            <v>001. SEGURO INTEGRAL DE SALUD</v>
          </cell>
          <cell r="F2428" t="str">
            <v>GNF</v>
          </cell>
          <cell r="G2428" t="str">
            <v>GNF-APNOP</v>
          </cell>
        </row>
        <row r="2429">
          <cell r="C2429">
            <v>2425</v>
          </cell>
          <cell r="D2429" t="str">
            <v>135. SEGURO INTEGRAL DE SALUD</v>
          </cell>
          <cell r="E2429" t="str">
            <v>001. SEGURO INTEGRAL DE SALUD</v>
          </cell>
          <cell r="F2429" t="str">
            <v>GNF</v>
          </cell>
          <cell r="G2429" t="str">
            <v>GNF-APNOP</v>
          </cell>
        </row>
        <row r="2430">
          <cell r="C2430">
            <v>2426</v>
          </cell>
          <cell r="D2430" t="str">
            <v>135. SEGURO INTEGRAL DE SALUD</v>
          </cell>
          <cell r="E2430" t="str">
            <v>001. SEGURO INTEGRAL DE SALUD</v>
          </cell>
          <cell r="F2430" t="str">
            <v>GNF</v>
          </cell>
          <cell r="G2430" t="str">
            <v>GNF-APNOP</v>
          </cell>
        </row>
        <row r="2431">
          <cell r="C2431">
            <v>2427</v>
          </cell>
          <cell r="D2431" t="str">
            <v>135. SEGURO INTEGRAL DE SALUD</v>
          </cell>
          <cell r="E2431" t="str">
            <v>001. SEGURO INTEGRAL DE SALUD</v>
          </cell>
          <cell r="F2431" t="str">
            <v>GNF</v>
          </cell>
          <cell r="G2431" t="str">
            <v>GNF-APNOP</v>
          </cell>
        </row>
        <row r="2432">
          <cell r="C2432">
            <v>2428</v>
          </cell>
          <cell r="D2432" t="str">
            <v>135. SEGURO INTEGRAL DE SALUD</v>
          </cell>
          <cell r="E2432" t="str">
            <v>001. SEGURO INTEGRAL DE SALUD</v>
          </cell>
          <cell r="F2432" t="str">
            <v>GNF</v>
          </cell>
          <cell r="G2432" t="str">
            <v>GNF-APNOP</v>
          </cell>
        </row>
        <row r="2433">
          <cell r="C2433">
            <v>2429</v>
          </cell>
          <cell r="D2433" t="str">
            <v>135. SEGURO INTEGRAL DE SALUD</v>
          </cell>
          <cell r="E2433" t="str">
            <v>001. SEGURO INTEGRAL DE SALUD</v>
          </cell>
          <cell r="F2433" t="str">
            <v>GNF</v>
          </cell>
          <cell r="G2433" t="str">
            <v>GNF-APNOP</v>
          </cell>
        </row>
        <row r="2434">
          <cell r="C2434">
            <v>2430</v>
          </cell>
          <cell r="D2434" t="str">
            <v>135. SEGURO INTEGRAL DE SALUD</v>
          </cell>
          <cell r="E2434" t="str">
            <v>001. SEGURO INTEGRAL DE SALUD</v>
          </cell>
          <cell r="F2434" t="str">
            <v>GNF</v>
          </cell>
          <cell r="G2434" t="str">
            <v>GNF-APNOP</v>
          </cell>
        </row>
        <row r="2435">
          <cell r="C2435">
            <v>2431</v>
          </cell>
          <cell r="D2435" t="str">
            <v>135. SEGURO INTEGRAL DE SALUD</v>
          </cell>
          <cell r="E2435" t="str">
            <v>001. SEGURO INTEGRAL DE SALUD</v>
          </cell>
          <cell r="F2435" t="str">
            <v>GNF</v>
          </cell>
          <cell r="G2435" t="str">
            <v>GNF-APNOP</v>
          </cell>
        </row>
        <row r="2436">
          <cell r="C2436">
            <v>2432</v>
          </cell>
          <cell r="D2436" t="str">
            <v>135. SEGURO INTEGRAL DE SALUD</v>
          </cell>
          <cell r="E2436" t="str">
            <v>001. SEGURO INTEGRAL DE SALUD</v>
          </cell>
          <cell r="F2436" t="str">
            <v>GNF</v>
          </cell>
          <cell r="G2436" t="str">
            <v>GNF-APNOP</v>
          </cell>
        </row>
        <row r="2437">
          <cell r="C2437">
            <v>2433</v>
          </cell>
          <cell r="D2437" t="str">
            <v>135. SEGURO INTEGRAL DE SALUD</v>
          </cell>
          <cell r="E2437" t="str">
            <v>001. SEGURO INTEGRAL DE SALUD</v>
          </cell>
          <cell r="F2437" t="str">
            <v>GNF</v>
          </cell>
          <cell r="G2437" t="str">
            <v>GNF-APNOP</v>
          </cell>
        </row>
        <row r="2438">
          <cell r="C2438">
            <v>2434</v>
          </cell>
          <cell r="D2438" t="str">
            <v>135. SEGURO INTEGRAL DE SALUD</v>
          </cell>
          <cell r="E2438" t="str">
            <v>001. SEGURO INTEGRAL DE SALUD</v>
          </cell>
          <cell r="F2438" t="str">
            <v>GNF</v>
          </cell>
          <cell r="G2438" t="str">
            <v>GNF-APNOP</v>
          </cell>
        </row>
        <row r="2439">
          <cell r="C2439">
            <v>2435</v>
          </cell>
          <cell r="D2439" t="str">
            <v>135. SEGURO INTEGRAL DE SALUD</v>
          </cell>
          <cell r="E2439" t="str">
            <v>001. SEGURO INTEGRAL DE SALUD</v>
          </cell>
          <cell r="F2439" t="str">
            <v>GNF</v>
          </cell>
          <cell r="G2439" t="str">
            <v>GNF-APNOP</v>
          </cell>
        </row>
        <row r="2440">
          <cell r="C2440">
            <v>2436</v>
          </cell>
          <cell r="D2440" t="str">
            <v>135. SEGURO INTEGRAL DE SALUD</v>
          </cell>
          <cell r="E2440" t="str">
            <v>001. SEGURO INTEGRAL DE SALUD</v>
          </cell>
          <cell r="F2440" t="str">
            <v>GNF</v>
          </cell>
          <cell r="G2440" t="str">
            <v>GNF-APNOP</v>
          </cell>
        </row>
        <row r="2441">
          <cell r="C2441">
            <v>2437</v>
          </cell>
          <cell r="D2441" t="str">
            <v>135. SEGURO INTEGRAL DE SALUD</v>
          </cell>
          <cell r="E2441" t="str">
            <v>001. SEGURO INTEGRAL DE SALUD</v>
          </cell>
          <cell r="F2441" t="str">
            <v>GNF</v>
          </cell>
          <cell r="G2441" t="str">
            <v>GNF-APNOP</v>
          </cell>
        </row>
        <row r="2442">
          <cell r="C2442">
            <v>2438</v>
          </cell>
          <cell r="D2442" t="str">
            <v>135. SEGURO INTEGRAL DE SALUD</v>
          </cell>
          <cell r="E2442" t="str">
            <v>001. SEGURO INTEGRAL DE SALUD</v>
          </cell>
          <cell r="F2442" t="str">
            <v>GNF</v>
          </cell>
          <cell r="G2442" t="str">
            <v>GNF-APNOP</v>
          </cell>
        </row>
        <row r="2443">
          <cell r="C2443">
            <v>2439</v>
          </cell>
          <cell r="D2443" t="str">
            <v>135. SEGURO INTEGRAL DE SALUD</v>
          </cell>
          <cell r="E2443" t="str">
            <v>001. SEGURO INTEGRAL DE SALUD</v>
          </cell>
          <cell r="F2443" t="str">
            <v>GNF</v>
          </cell>
          <cell r="G2443" t="str">
            <v>GNF-APNOP</v>
          </cell>
        </row>
        <row r="2444">
          <cell r="C2444">
            <v>2440</v>
          </cell>
          <cell r="D2444" t="str">
            <v>135. SEGURO INTEGRAL DE SALUD</v>
          </cell>
          <cell r="E2444" t="str">
            <v>001. SEGURO INTEGRAL DE SALUD</v>
          </cell>
          <cell r="F2444" t="str">
            <v>GNF</v>
          </cell>
          <cell r="G2444" t="str">
            <v>GNF-APNOP</v>
          </cell>
        </row>
        <row r="2445">
          <cell r="C2445">
            <v>2441</v>
          </cell>
          <cell r="D2445" t="str">
            <v>135. SEGURO INTEGRAL DE SALUD</v>
          </cell>
          <cell r="E2445" t="str">
            <v>001. SEGURO INTEGRAL DE SALUD</v>
          </cell>
          <cell r="F2445" t="str">
            <v>GNF</v>
          </cell>
          <cell r="G2445" t="str">
            <v>GNF-APNOP</v>
          </cell>
        </row>
        <row r="2446">
          <cell r="C2446">
            <v>2442</v>
          </cell>
          <cell r="D2446" t="str">
            <v>135. SEGURO INTEGRAL DE SALUD</v>
          </cell>
          <cell r="E2446" t="str">
            <v>001. SEGURO INTEGRAL DE SALUD</v>
          </cell>
          <cell r="F2446" t="str">
            <v>GNF</v>
          </cell>
          <cell r="G2446" t="str">
            <v>GNF-APNOP</v>
          </cell>
        </row>
        <row r="2447">
          <cell r="C2447">
            <v>2443</v>
          </cell>
          <cell r="D2447" t="str">
            <v>135. SEGURO INTEGRAL DE SALUD</v>
          </cell>
          <cell r="E2447" t="str">
            <v>001. SEGURO INTEGRAL DE SALUD</v>
          </cell>
          <cell r="F2447" t="str">
            <v>GNF</v>
          </cell>
          <cell r="G2447" t="str">
            <v>GNF-APNOP</v>
          </cell>
        </row>
        <row r="2448">
          <cell r="C2448">
            <v>2444</v>
          </cell>
          <cell r="D2448" t="str">
            <v>135. SEGURO INTEGRAL DE SALUD</v>
          </cell>
          <cell r="E2448" t="str">
            <v>001. SEGURO INTEGRAL DE SALUD</v>
          </cell>
          <cell r="F2448" t="str">
            <v>GNF</v>
          </cell>
          <cell r="G2448" t="str">
            <v>GNF-APNOP</v>
          </cell>
        </row>
        <row r="2449">
          <cell r="C2449">
            <v>2445</v>
          </cell>
          <cell r="D2449" t="str">
            <v>135. SEGURO INTEGRAL DE SALUD</v>
          </cell>
          <cell r="E2449" t="str">
            <v>001. SEGURO INTEGRAL DE SALUD</v>
          </cell>
          <cell r="F2449" t="str">
            <v>GNF</v>
          </cell>
          <cell r="G2449" t="str">
            <v>GNF-APNOP</v>
          </cell>
        </row>
        <row r="2450">
          <cell r="C2450">
            <v>2446</v>
          </cell>
          <cell r="D2450" t="str">
            <v>135. SEGURO INTEGRAL DE SALUD</v>
          </cell>
          <cell r="E2450" t="str">
            <v>001. SEGURO INTEGRAL DE SALUD</v>
          </cell>
          <cell r="F2450" t="str">
            <v>GNF</v>
          </cell>
          <cell r="G2450" t="str">
            <v>GNF-APNOP</v>
          </cell>
        </row>
        <row r="2451">
          <cell r="C2451">
            <v>2447</v>
          </cell>
          <cell r="D2451" t="str">
            <v>135. SEGURO INTEGRAL DE SALUD</v>
          </cell>
          <cell r="E2451" t="str">
            <v>001. SEGURO INTEGRAL DE SALUD</v>
          </cell>
          <cell r="F2451" t="str">
            <v>GNF</v>
          </cell>
          <cell r="G2451" t="str">
            <v>GNF-APNOP</v>
          </cell>
        </row>
        <row r="2452">
          <cell r="C2452">
            <v>2448</v>
          </cell>
          <cell r="D2452" t="str">
            <v>135. SEGURO INTEGRAL DE SALUD</v>
          </cell>
          <cell r="E2452" t="str">
            <v>001. SEGURO INTEGRAL DE SALUD</v>
          </cell>
          <cell r="F2452" t="str">
            <v>GNF</v>
          </cell>
          <cell r="G2452" t="str">
            <v>GNF-APNOP</v>
          </cell>
        </row>
        <row r="2453">
          <cell r="C2453">
            <v>2449</v>
          </cell>
          <cell r="D2453" t="str">
            <v>135. SEGURO INTEGRAL DE SALUD</v>
          </cell>
          <cell r="E2453" t="str">
            <v>001. SEGURO INTEGRAL DE SALUD</v>
          </cell>
          <cell r="F2453" t="str">
            <v>GNF</v>
          </cell>
          <cell r="G2453" t="str">
            <v>GNF-APNOP</v>
          </cell>
        </row>
        <row r="2454">
          <cell r="C2454">
            <v>2450</v>
          </cell>
          <cell r="D2454" t="str">
            <v>135. SEGURO INTEGRAL DE SALUD</v>
          </cell>
          <cell r="E2454" t="str">
            <v>001. SEGURO INTEGRAL DE SALUD</v>
          </cell>
          <cell r="F2454" t="str">
            <v>GNF</v>
          </cell>
          <cell r="G2454" t="str">
            <v>GNF-APNOP</v>
          </cell>
        </row>
        <row r="2455">
          <cell r="C2455">
            <v>2451</v>
          </cell>
          <cell r="D2455" t="str">
            <v>135. SEGURO INTEGRAL DE SALUD</v>
          </cell>
          <cell r="E2455" t="str">
            <v>001. SEGURO INTEGRAL DE SALUD</v>
          </cell>
          <cell r="F2455" t="str">
            <v>GNF</v>
          </cell>
          <cell r="G2455" t="str">
            <v>GNF-APNOP</v>
          </cell>
        </row>
        <row r="2456">
          <cell r="C2456">
            <v>2452</v>
          </cell>
          <cell r="D2456" t="str">
            <v>135. SEGURO INTEGRAL DE SALUD</v>
          </cell>
          <cell r="E2456" t="str">
            <v>001. SEGURO INTEGRAL DE SALUD</v>
          </cell>
          <cell r="F2456" t="str">
            <v>GNF</v>
          </cell>
          <cell r="G2456" t="str">
            <v>GNF-APNOP</v>
          </cell>
        </row>
        <row r="2457">
          <cell r="C2457">
            <v>2453</v>
          </cell>
          <cell r="D2457" t="str">
            <v>135. SEGURO INTEGRAL DE SALUD</v>
          </cell>
          <cell r="E2457" t="str">
            <v>001. SEGURO INTEGRAL DE SALUD</v>
          </cell>
          <cell r="F2457" t="str">
            <v>GNF</v>
          </cell>
          <cell r="G2457" t="str">
            <v>GNF-APNOP</v>
          </cell>
        </row>
        <row r="2458">
          <cell r="C2458">
            <v>2454</v>
          </cell>
          <cell r="D2458" t="str">
            <v>135. SEGURO INTEGRAL DE SALUD</v>
          </cell>
          <cell r="E2458" t="str">
            <v>001. SEGURO INTEGRAL DE SALUD</v>
          </cell>
          <cell r="F2458" t="str">
            <v>GNF</v>
          </cell>
          <cell r="G2458" t="str">
            <v>GNF-APNOP</v>
          </cell>
        </row>
        <row r="2459">
          <cell r="C2459">
            <v>2455</v>
          </cell>
          <cell r="D2459" t="str">
            <v>135. SEGURO INTEGRAL DE SALUD</v>
          </cell>
          <cell r="E2459" t="str">
            <v>001. SEGURO INTEGRAL DE SALUD</v>
          </cell>
          <cell r="F2459" t="str">
            <v>GNF</v>
          </cell>
          <cell r="G2459" t="str">
            <v>GNF-APNOP</v>
          </cell>
        </row>
        <row r="2460">
          <cell r="C2460">
            <v>2456</v>
          </cell>
          <cell r="D2460" t="str">
            <v>135. SEGURO INTEGRAL DE SALUD</v>
          </cell>
          <cell r="E2460" t="str">
            <v>001. SEGURO INTEGRAL DE SALUD</v>
          </cell>
          <cell r="F2460" t="str">
            <v>GNF</v>
          </cell>
          <cell r="G2460" t="str">
            <v>GNF-APNOP</v>
          </cell>
        </row>
        <row r="2461">
          <cell r="C2461">
            <v>2457</v>
          </cell>
          <cell r="D2461" t="str">
            <v>135. SEGURO INTEGRAL DE SALUD</v>
          </cell>
          <cell r="E2461" t="str">
            <v>001. SEGURO INTEGRAL DE SALUD</v>
          </cell>
          <cell r="F2461" t="str">
            <v>GNF</v>
          </cell>
          <cell r="G2461" t="str">
            <v>GNF-APNOP</v>
          </cell>
        </row>
        <row r="2462">
          <cell r="C2462">
            <v>2458</v>
          </cell>
          <cell r="D2462" t="str">
            <v>135. SEGURO INTEGRAL DE SALUD</v>
          </cell>
          <cell r="E2462" t="str">
            <v>001. SEGURO INTEGRAL DE SALUD</v>
          </cell>
          <cell r="F2462" t="str">
            <v>GNF</v>
          </cell>
          <cell r="G2462" t="str">
            <v>GNF-APNOP</v>
          </cell>
        </row>
        <row r="2463">
          <cell r="C2463">
            <v>2459</v>
          </cell>
          <cell r="D2463" t="str">
            <v>135. SEGURO INTEGRAL DE SALUD</v>
          </cell>
          <cell r="E2463" t="str">
            <v>001. SEGURO INTEGRAL DE SALUD</v>
          </cell>
          <cell r="F2463" t="str">
            <v>GNF</v>
          </cell>
          <cell r="G2463" t="str">
            <v>GNF-APNOP</v>
          </cell>
        </row>
        <row r="2464">
          <cell r="C2464">
            <v>2460</v>
          </cell>
          <cell r="D2464" t="str">
            <v>135. SEGURO INTEGRAL DE SALUD</v>
          </cell>
          <cell r="E2464" t="str">
            <v>001. SEGURO INTEGRAL DE SALUD</v>
          </cell>
          <cell r="F2464" t="str">
            <v>GNF</v>
          </cell>
          <cell r="G2464" t="str">
            <v>GNF-APNOP</v>
          </cell>
        </row>
        <row r="2465">
          <cell r="C2465">
            <v>2461</v>
          </cell>
          <cell r="D2465" t="str">
            <v>135. SEGURO INTEGRAL DE SALUD</v>
          </cell>
          <cell r="E2465" t="str">
            <v>001. SEGURO INTEGRAL DE SALUD</v>
          </cell>
          <cell r="F2465" t="str">
            <v>GNF</v>
          </cell>
          <cell r="G2465" t="str">
            <v>GNF-APNOP</v>
          </cell>
        </row>
        <row r="2466">
          <cell r="C2466">
            <v>2462</v>
          </cell>
          <cell r="D2466" t="str">
            <v>135. SEGURO INTEGRAL DE SALUD</v>
          </cell>
          <cell r="E2466" t="str">
            <v>001. SEGURO INTEGRAL DE SALUD</v>
          </cell>
          <cell r="F2466" t="str">
            <v>GNF</v>
          </cell>
          <cell r="G2466" t="str">
            <v>GNF-APNOP</v>
          </cell>
        </row>
        <row r="2467">
          <cell r="C2467">
            <v>2463</v>
          </cell>
          <cell r="D2467" t="str">
            <v>135. SEGURO INTEGRAL DE SALUD</v>
          </cell>
          <cell r="E2467" t="str">
            <v>001. SEGURO INTEGRAL DE SALUD</v>
          </cell>
          <cell r="F2467" t="str">
            <v>GNF</v>
          </cell>
          <cell r="G2467" t="str">
            <v>GNF-APNOP</v>
          </cell>
        </row>
        <row r="2468">
          <cell r="C2468">
            <v>2464</v>
          </cell>
          <cell r="D2468" t="str">
            <v>135. SEGURO INTEGRAL DE SALUD</v>
          </cell>
          <cell r="E2468" t="str">
            <v>001. SEGURO INTEGRAL DE SALUD</v>
          </cell>
          <cell r="F2468" t="str">
            <v>GNF</v>
          </cell>
          <cell r="G2468" t="str">
            <v>GNF-APNOP</v>
          </cell>
        </row>
        <row r="2469">
          <cell r="C2469">
            <v>2465</v>
          </cell>
          <cell r="D2469" t="str">
            <v>135. SEGURO INTEGRAL DE SALUD</v>
          </cell>
          <cell r="E2469" t="str">
            <v>001. SEGURO INTEGRAL DE SALUD</v>
          </cell>
          <cell r="F2469" t="str">
            <v>GNF</v>
          </cell>
          <cell r="G2469" t="str">
            <v>GNF-APNOP</v>
          </cell>
        </row>
        <row r="2470">
          <cell r="C2470">
            <v>2466</v>
          </cell>
          <cell r="D2470" t="str">
            <v>135. SEGURO INTEGRAL DE SALUD</v>
          </cell>
          <cell r="E2470" t="str">
            <v>001. SEGURO INTEGRAL DE SALUD</v>
          </cell>
          <cell r="F2470" t="str">
            <v>GNF</v>
          </cell>
          <cell r="G2470" t="str">
            <v>GNF-APNOP</v>
          </cell>
        </row>
        <row r="2471">
          <cell r="C2471">
            <v>2467</v>
          </cell>
          <cell r="D2471" t="str">
            <v>135. SEGURO INTEGRAL DE SALUD</v>
          </cell>
          <cell r="E2471" t="str">
            <v>001. SEGURO INTEGRAL DE SALUD</v>
          </cell>
          <cell r="F2471" t="str">
            <v>GNF</v>
          </cell>
          <cell r="G2471" t="str">
            <v>GNF-APNOP</v>
          </cell>
        </row>
        <row r="2472">
          <cell r="C2472">
            <v>2468</v>
          </cell>
          <cell r="D2472" t="str">
            <v>135. SEGURO INTEGRAL DE SALUD</v>
          </cell>
          <cell r="E2472" t="str">
            <v>001. SEGURO INTEGRAL DE SALUD</v>
          </cell>
          <cell r="F2472" t="str">
            <v>GNF</v>
          </cell>
          <cell r="G2472" t="str">
            <v>GNF-APNOP</v>
          </cell>
        </row>
        <row r="2473">
          <cell r="C2473">
            <v>2469</v>
          </cell>
          <cell r="D2473" t="str">
            <v>135. SEGURO INTEGRAL DE SALUD</v>
          </cell>
          <cell r="E2473" t="str">
            <v>001. SEGURO INTEGRAL DE SALUD</v>
          </cell>
          <cell r="F2473" t="str">
            <v>GNF</v>
          </cell>
          <cell r="G2473" t="str">
            <v>GNF-APNOP</v>
          </cell>
        </row>
        <row r="2474">
          <cell r="C2474">
            <v>2470</v>
          </cell>
          <cell r="D2474" t="str">
            <v>135. SEGURO INTEGRAL DE SALUD</v>
          </cell>
          <cell r="E2474" t="str">
            <v>001. SEGURO INTEGRAL DE SALUD</v>
          </cell>
          <cell r="F2474" t="str">
            <v>GNF</v>
          </cell>
          <cell r="G2474" t="str">
            <v>GNF-APNOP</v>
          </cell>
        </row>
        <row r="2475">
          <cell r="C2475">
            <v>2471</v>
          </cell>
          <cell r="D2475" t="str">
            <v>135. SEGURO INTEGRAL DE SALUD</v>
          </cell>
          <cell r="E2475" t="str">
            <v>001. SEGURO INTEGRAL DE SALUD</v>
          </cell>
          <cell r="F2475" t="str">
            <v>GNF</v>
          </cell>
          <cell r="G2475" t="str">
            <v>GNF-APNOP</v>
          </cell>
        </row>
        <row r="2476">
          <cell r="C2476">
            <v>2472</v>
          </cell>
          <cell r="D2476" t="str">
            <v>135. SEGURO INTEGRAL DE SALUD</v>
          </cell>
          <cell r="E2476" t="str">
            <v>001. SEGURO INTEGRAL DE SALUD</v>
          </cell>
          <cell r="F2476" t="str">
            <v>GNF</v>
          </cell>
          <cell r="G2476" t="str">
            <v>GNF-APNOP</v>
          </cell>
        </row>
        <row r="2477">
          <cell r="C2477">
            <v>2473</v>
          </cell>
          <cell r="D2477" t="str">
            <v>135. SEGURO INTEGRAL DE SALUD</v>
          </cell>
          <cell r="E2477" t="str">
            <v>001. SEGURO INTEGRAL DE SALUD</v>
          </cell>
          <cell r="F2477" t="str">
            <v>GNF</v>
          </cell>
          <cell r="G2477" t="str">
            <v>GNF-APNOP</v>
          </cell>
        </row>
        <row r="2478">
          <cell r="C2478">
            <v>2474</v>
          </cell>
          <cell r="D2478" t="str">
            <v>135. SEGURO INTEGRAL DE SALUD</v>
          </cell>
          <cell r="E2478" t="str">
            <v>001. SEGURO INTEGRAL DE SALUD</v>
          </cell>
          <cell r="F2478" t="str">
            <v>GNF</v>
          </cell>
          <cell r="G2478" t="str">
            <v>GNF-APNOP</v>
          </cell>
        </row>
        <row r="2479">
          <cell r="C2479">
            <v>2475</v>
          </cell>
          <cell r="D2479" t="str">
            <v>135. SEGURO INTEGRAL DE SALUD</v>
          </cell>
          <cell r="E2479" t="str">
            <v>001. SEGURO INTEGRAL DE SALUD</v>
          </cell>
          <cell r="F2479" t="str">
            <v>GNF</v>
          </cell>
          <cell r="G2479" t="str">
            <v>GNF-APNOP</v>
          </cell>
        </row>
        <row r="2480">
          <cell r="C2480">
            <v>2476</v>
          </cell>
          <cell r="D2480" t="str">
            <v>135. SEGURO INTEGRAL DE SALUD</v>
          </cell>
          <cell r="E2480" t="str">
            <v>001. SEGURO INTEGRAL DE SALUD</v>
          </cell>
          <cell r="F2480" t="str">
            <v>GNF</v>
          </cell>
          <cell r="G2480" t="str">
            <v>GNF-APNOP</v>
          </cell>
        </row>
        <row r="2481">
          <cell r="C2481">
            <v>2477</v>
          </cell>
          <cell r="D2481" t="str">
            <v>135. SEGURO INTEGRAL DE SALUD</v>
          </cell>
          <cell r="E2481" t="str">
            <v>001. SEGURO INTEGRAL DE SALUD</v>
          </cell>
          <cell r="F2481" t="str">
            <v>GNF</v>
          </cell>
          <cell r="G2481" t="str">
            <v>GNF-APNOP</v>
          </cell>
        </row>
        <row r="2482">
          <cell r="C2482">
            <v>2478</v>
          </cell>
          <cell r="D2482" t="str">
            <v>135. SEGURO INTEGRAL DE SALUD</v>
          </cell>
          <cell r="E2482" t="str">
            <v>001. SEGURO INTEGRAL DE SALUD</v>
          </cell>
          <cell r="F2482" t="str">
            <v>GNF</v>
          </cell>
          <cell r="G2482" t="str">
            <v>GNF-APNOP</v>
          </cell>
        </row>
        <row r="2483">
          <cell r="C2483">
            <v>2479</v>
          </cell>
          <cell r="D2483" t="str">
            <v>135. SEGURO INTEGRAL DE SALUD</v>
          </cell>
          <cell r="E2483" t="str">
            <v>001. SEGURO INTEGRAL DE SALUD</v>
          </cell>
          <cell r="F2483" t="str">
            <v>GNF</v>
          </cell>
          <cell r="G2483" t="str">
            <v>GNF-APNOP</v>
          </cell>
        </row>
        <row r="2484">
          <cell r="C2484">
            <v>2480</v>
          </cell>
          <cell r="D2484" t="str">
            <v>135. SEGURO INTEGRAL DE SALUD</v>
          </cell>
          <cell r="E2484" t="str">
            <v>001. SEGURO INTEGRAL DE SALUD</v>
          </cell>
          <cell r="F2484" t="str">
            <v>GNF</v>
          </cell>
          <cell r="G2484" t="str">
            <v>GNF-APNOP</v>
          </cell>
        </row>
        <row r="2485">
          <cell r="C2485">
            <v>2481</v>
          </cell>
          <cell r="D2485" t="str">
            <v>135. SEGURO INTEGRAL DE SALUD</v>
          </cell>
          <cell r="E2485" t="str">
            <v>001. SEGURO INTEGRAL DE SALUD</v>
          </cell>
          <cell r="F2485" t="str">
            <v>GNF</v>
          </cell>
          <cell r="G2485" t="str">
            <v>GNF-APNOP</v>
          </cell>
        </row>
        <row r="2486">
          <cell r="C2486">
            <v>2482</v>
          </cell>
          <cell r="D2486" t="str">
            <v>135. SEGURO INTEGRAL DE SALUD</v>
          </cell>
          <cell r="E2486" t="str">
            <v>001. SEGURO INTEGRAL DE SALUD</v>
          </cell>
          <cell r="F2486" t="str">
            <v>GNF</v>
          </cell>
          <cell r="G2486" t="str">
            <v>GNF-APNOP</v>
          </cell>
        </row>
        <row r="2487">
          <cell r="C2487">
            <v>2483</v>
          </cell>
          <cell r="D2487" t="str">
            <v>135. SEGURO INTEGRAL DE SALUD</v>
          </cell>
          <cell r="E2487" t="str">
            <v>001. SEGURO INTEGRAL DE SALUD</v>
          </cell>
          <cell r="F2487" t="str">
            <v>GNF</v>
          </cell>
          <cell r="G2487" t="str">
            <v>GNF-APNOP</v>
          </cell>
        </row>
        <row r="2488">
          <cell r="C2488">
            <v>2484</v>
          </cell>
          <cell r="D2488" t="str">
            <v>135. SEGURO INTEGRAL DE SALUD</v>
          </cell>
          <cell r="E2488" t="str">
            <v>001. SEGURO INTEGRAL DE SALUD</v>
          </cell>
          <cell r="F2488" t="str">
            <v>GNF</v>
          </cell>
          <cell r="G2488" t="str">
            <v>GNF-APNOP</v>
          </cell>
        </row>
        <row r="2489">
          <cell r="C2489">
            <v>2485</v>
          </cell>
          <cell r="D2489" t="str">
            <v>135. SEGURO INTEGRAL DE SALUD</v>
          </cell>
          <cell r="E2489" t="str">
            <v>001. SEGURO INTEGRAL DE SALUD</v>
          </cell>
          <cell r="F2489" t="str">
            <v>GNF</v>
          </cell>
          <cell r="G2489" t="str">
            <v>GNF-APNOP</v>
          </cell>
        </row>
        <row r="2490">
          <cell r="C2490">
            <v>2486</v>
          </cell>
          <cell r="D2490" t="str">
            <v>135. SEGURO INTEGRAL DE SALUD</v>
          </cell>
          <cell r="E2490" t="str">
            <v>001. SEGURO INTEGRAL DE SALUD</v>
          </cell>
          <cell r="F2490" t="str">
            <v>GNF</v>
          </cell>
          <cell r="G2490" t="str">
            <v>GNF-APNOP</v>
          </cell>
        </row>
        <row r="2491">
          <cell r="C2491">
            <v>2487</v>
          </cell>
          <cell r="D2491" t="str">
            <v>135. SEGURO INTEGRAL DE SALUD</v>
          </cell>
          <cell r="E2491" t="str">
            <v>001. SEGURO INTEGRAL DE SALUD</v>
          </cell>
          <cell r="F2491" t="str">
            <v>GNF</v>
          </cell>
          <cell r="G2491" t="str">
            <v>GNF-APNOP</v>
          </cell>
        </row>
        <row r="2492">
          <cell r="C2492">
            <v>2488</v>
          </cell>
          <cell r="D2492" t="str">
            <v>135. SEGURO INTEGRAL DE SALUD</v>
          </cell>
          <cell r="E2492" t="str">
            <v>001. SEGURO INTEGRAL DE SALUD</v>
          </cell>
          <cell r="F2492" t="str">
            <v>GNF</v>
          </cell>
          <cell r="G2492" t="str">
            <v>GNF-APNOP</v>
          </cell>
        </row>
        <row r="2493">
          <cell r="C2493">
            <v>2489</v>
          </cell>
          <cell r="D2493" t="str">
            <v>135. SEGURO INTEGRAL DE SALUD</v>
          </cell>
          <cell r="E2493" t="str">
            <v>001. SEGURO INTEGRAL DE SALUD</v>
          </cell>
          <cell r="F2493" t="str">
            <v>GNF</v>
          </cell>
          <cell r="G2493" t="str">
            <v>GNF-APNOP</v>
          </cell>
        </row>
        <row r="2494">
          <cell r="C2494">
            <v>2490</v>
          </cell>
          <cell r="D2494" t="str">
            <v>135. SEGURO INTEGRAL DE SALUD</v>
          </cell>
          <cell r="E2494" t="str">
            <v>001. SEGURO INTEGRAL DE SALUD</v>
          </cell>
          <cell r="F2494" t="str">
            <v>GNF</v>
          </cell>
          <cell r="G2494" t="str">
            <v>GNF-APNOP</v>
          </cell>
        </row>
        <row r="2495">
          <cell r="C2495">
            <v>2491</v>
          </cell>
          <cell r="D2495" t="str">
            <v>135. SEGURO INTEGRAL DE SALUD</v>
          </cell>
          <cell r="E2495" t="str">
            <v>001. SEGURO INTEGRAL DE SALUD</v>
          </cell>
          <cell r="F2495" t="str">
            <v>GNF</v>
          </cell>
          <cell r="G2495" t="str">
            <v>GNF-APNOP</v>
          </cell>
        </row>
        <row r="2496">
          <cell r="C2496">
            <v>2492</v>
          </cell>
          <cell r="D2496" t="str">
            <v>135. SEGURO INTEGRAL DE SALUD</v>
          </cell>
          <cell r="E2496" t="str">
            <v>001. SEGURO INTEGRAL DE SALUD</v>
          </cell>
          <cell r="F2496" t="str">
            <v>GNF</v>
          </cell>
          <cell r="G2496" t="str">
            <v>GNF-APNOP</v>
          </cell>
        </row>
        <row r="2497">
          <cell r="C2497">
            <v>2493</v>
          </cell>
          <cell r="D2497" t="str">
            <v>135. SEGURO INTEGRAL DE SALUD</v>
          </cell>
          <cell r="E2497" t="str">
            <v>001. SEGURO INTEGRAL DE SALUD</v>
          </cell>
          <cell r="F2497" t="str">
            <v>GNF</v>
          </cell>
          <cell r="G2497" t="str">
            <v>GNF-APNOP</v>
          </cell>
        </row>
        <row r="2498">
          <cell r="C2498">
            <v>2494</v>
          </cell>
          <cell r="D2498" t="str">
            <v>135. SEGURO INTEGRAL DE SALUD</v>
          </cell>
          <cell r="E2498" t="str">
            <v>001. SEGURO INTEGRAL DE SALUD</v>
          </cell>
          <cell r="F2498" t="str">
            <v>GNF</v>
          </cell>
          <cell r="G2498" t="str">
            <v>GNF-APNOP</v>
          </cell>
        </row>
        <row r="2499">
          <cell r="C2499">
            <v>2495</v>
          </cell>
          <cell r="D2499" t="str">
            <v>135. SEGURO INTEGRAL DE SALUD</v>
          </cell>
          <cell r="E2499" t="str">
            <v>001. SEGURO INTEGRAL DE SALUD</v>
          </cell>
          <cell r="F2499" t="str">
            <v>GNF</v>
          </cell>
          <cell r="G2499" t="str">
            <v>GNF-APNOP</v>
          </cell>
        </row>
        <row r="2500">
          <cell r="C2500">
            <v>2496</v>
          </cell>
          <cell r="D2500" t="str">
            <v>135. SEGURO INTEGRAL DE SALUD</v>
          </cell>
          <cell r="E2500" t="str">
            <v>001. SEGURO INTEGRAL DE SALUD</v>
          </cell>
          <cell r="F2500" t="str">
            <v>GNF</v>
          </cell>
          <cell r="G2500" t="str">
            <v>GNF-APNOP</v>
          </cell>
        </row>
        <row r="2501">
          <cell r="C2501">
            <v>2497</v>
          </cell>
          <cell r="D2501" t="str">
            <v>135. SEGURO INTEGRAL DE SALUD</v>
          </cell>
          <cell r="E2501" t="str">
            <v>001. SEGURO INTEGRAL DE SALUD</v>
          </cell>
          <cell r="F2501" t="str">
            <v>GNF</v>
          </cell>
          <cell r="G2501" t="str">
            <v>GNF-APNOP</v>
          </cell>
        </row>
        <row r="2502">
          <cell r="C2502">
            <v>2498</v>
          </cell>
          <cell r="D2502" t="str">
            <v>135. SEGURO INTEGRAL DE SALUD</v>
          </cell>
          <cell r="E2502" t="str">
            <v>001. SEGURO INTEGRAL DE SALUD</v>
          </cell>
          <cell r="F2502" t="str">
            <v>GNF</v>
          </cell>
          <cell r="G2502" t="str">
            <v>GNF-APNOP</v>
          </cell>
        </row>
        <row r="2503">
          <cell r="C2503">
            <v>2499</v>
          </cell>
          <cell r="D2503" t="str">
            <v>135. SEGURO INTEGRAL DE SALUD</v>
          </cell>
          <cell r="E2503" t="str">
            <v>001. SEGURO INTEGRAL DE SALUD</v>
          </cell>
          <cell r="F2503" t="str">
            <v>GNF</v>
          </cell>
          <cell r="G2503" t="str">
            <v>GNF-APNOP</v>
          </cell>
        </row>
        <row r="2504">
          <cell r="C2504">
            <v>2500</v>
          </cell>
          <cell r="D2504" t="str">
            <v>135. SEGURO INTEGRAL DE SALUD</v>
          </cell>
          <cell r="E2504" t="str">
            <v>001. SEGURO INTEGRAL DE SALUD</v>
          </cell>
          <cell r="F2504" t="str">
            <v>GNF</v>
          </cell>
          <cell r="G2504" t="str">
            <v>GNF-APNOP</v>
          </cell>
        </row>
        <row r="2505">
          <cell r="C2505">
            <v>2501</v>
          </cell>
          <cell r="D2505" t="str">
            <v>135. SEGURO INTEGRAL DE SALUD</v>
          </cell>
          <cell r="E2505" t="str">
            <v>001. SEGURO INTEGRAL DE SALUD</v>
          </cell>
          <cell r="F2505" t="str">
            <v>GNF</v>
          </cell>
          <cell r="G2505" t="str">
            <v>GNF-APNOP</v>
          </cell>
        </row>
        <row r="2506">
          <cell r="C2506">
            <v>2502</v>
          </cell>
          <cell r="D2506" t="str">
            <v>135. SEGURO INTEGRAL DE SALUD</v>
          </cell>
          <cell r="E2506" t="str">
            <v>001. SEGURO INTEGRAL DE SALUD</v>
          </cell>
          <cell r="F2506" t="str">
            <v>GNF</v>
          </cell>
          <cell r="G2506" t="str">
            <v>GNF-APNOP</v>
          </cell>
        </row>
        <row r="2507">
          <cell r="C2507">
            <v>2503</v>
          </cell>
          <cell r="D2507" t="str">
            <v>135. SEGURO INTEGRAL DE SALUD</v>
          </cell>
          <cell r="E2507" t="str">
            <v>001. SEGURO INTEGRAL DE SALUD</v>
          </cell>
          <cell r="F2507" t="str">
            <v>GNF</v>
          </cell>
          <cell r="G2507" t="str">
            <v>GNF-APNOP</v>
          </cell>
        </row>
        <row r="2508">
          <cell r="C2508">
            <v>2504</v>
          </cell>
          <cell r="D2508" t="str">
            <v>135. SEGURO INTEGRAL DE SALUD</v>
          </cell>
          <cell r="E2508" t="str">
            <v>001. SEGURO INTEGRAL DE SALUD</v>
          </cell>
          <cell r="F2508" t="str">
            <v>GNF</v>
          </cell>
          <cell r="G2508" t="str">
            <v>GNF-APNOP</v>
          </cell>
        </row>
        <row r="2509">
          <cell r="C2509">
            <v>2505</v>
          </cell>
          <cell r="D2509" t="str">
            <v>135. SEGURO INTEGRAL DE SALUD</v>
          </cell>
          <cell r="E2509" t="str">
            <v>001. SEGURO INTEGRAL DE SALUD</v>
          </cell>
          <cell r="F2509" t="str">
            <v>GNF</v>
          </cell>
          <cell r="G2509" t="str">
            <v>GNF-APNOP</v>
          </cell>
        </row>
        <row r="2510">
          <cell r="C2510">
            <v>2506</v>
          </cell>
          <cell r="D2510" t="str">
            <v>135. SEGURO INTEGRAL DE SALUD</v>
          </cell>
          <cell r="E2510" t="str">
            <v>001. SEGURO INTEGRAL DE SALUD</v>
          </cell>
          <cell r="F2510" t="str">
            <v>GNF</v>
          </cell>
          <cell r="G2510" t="str">
            <v>GNF-APNOP</v>
          </cell>
        </row>
        <row r="2511">
          <cell r="C2511">
            <v>2507</v>
          </cell>
          <cell r="D2511" t="str">
            <v>135. SEGURO INTEGRAL DE SALUD</v>
          </cell>
          <cell r="E2511" t="str">
            <v>001. SEGURO INTEGRAL DE SALUD</v>
          </cell>
          <cell r="F2511" t="str">
            <v>GNF</v>
          </cell>
          <cell r="G2511" t="str">
            <v>GNF-APNOP</v>
          </cell>
        </row>
        <row r="2512">
          <cell r="C2512">
            <v>2508</v>
          </cell>
          <cell r="D2512" t="str">
            <v>135. SEGURO INTEGRAL DE SALUD</v>
          </cell>
          <cell r="E2512" t="str">
            <v>001. SEGURO INTEGRAL DE SALUD</v>
          </cell>
          <cell r="F2512" t="str">
            <v>GNF</v>
          </cell>
          <cell r="G2512" t="str">
            <v>GNF-APNOP</v>
          </cell>
        </row>
        <row r="2513">
          <cell r="C2513">
            <v>2509</v>
          </cell>
          <cell r="D2513" t="str">
            <v>135. SEGURO INTEGRAL DE SALUD</v>
          </cell>
          <cell r="E2513" t="str">
            <v>001. SEGURO INTEGRAL DE SALUD</v>
          </cell>
          <cell r="F2513" t="str">
            <v>GNF</v>
          </cell>
          <cell r="G2513" t="str">
            <v>GNF-APNOP</v>
          </cell>
        </row>
        <row r="2514">
          <cell r="C2514">
            <v>2510</v>
          </cell>
          <cell r="D2514" t="str">
            <v>135. SEGURO INTEGRAL DE SALUD</v>
          </cell>
          <cell r="E2514" t="str">
            <v>001. SEGURO INTEGRAL DE SALUD</v>
          </cell>
          <cell r="F2514" t="str">
            <v>GNF</v>
          </cell>
          <cell r="G2514" t="str">
            <v>GNF-APNOP</v>
          </cell>
        </row>
        <row r="2515">
          <cell r="C2515">
            <v>2511</v>
          </cell>
          <cell r="D2515" t="str">
            <v>135. SEGURO INTEGRAL DE SALUD</v>
          </cell>
          <cell r="E2515" t="str">
            <v>001. SEGURO INTEGRAL DE SALUD</v>
          </cell>
          <cell r="F2515" t="str">
            <v>GNF</v>
          </cell>
          <cell r="G2515" t="str">
            <v>GNF-APNOP</v>
          </cell>
        </row>
        <row r="2516">
          <cell r="C2516">
            <v>2512</v>
          </cell>
          <cell r="D2516" t="str">
            <v>135. SEGURO INTEGRAL DE SALUD</v>
          </cell>
          <cell r="E2516" t="str">
            <v>001. SEGURO INTEGRAL DE SALUD</v>
          </cell>
          <cell r="F2516" t="str">
            <v>GNF</v>
          </cell>
          <cell r="G2516" t="str">
            <v>GNF-APNOP</v>
          </cell>
        </row>
        <row r="2517">
          <cell r="C2517">
            <v>2513</v>
          </cell>
          <cell r="D2517" t="str">
            <v>135. SEGURO INTEGRAL DE SALUD</v>
          </cell>
          <cell r="E2517" t="str">
            <v>001. SEGURO INTEGRAL DE SALUD</v>
          </cell>
          <cell r="F2517" t="str">
            <v>GNF</v>
          </cell>
          <cell r="G2517" t="str">
            <v>GNF-APNOP</v>
          </cell>
        </row>
        <row r="2518">
          <cell r="C2518">
            <v>2514</v>
          </cell>
          <cell r="D2518" t="str">
            <v>135. SEGURO INTEGRAL DE SALUD</v>
          </cell>
          <cell r="E2518" t="str">
            <v>001. SEGURO INTEGRAL DE SALUD</v>
          </cell>
          <cell r="F2518" t="str">
            <v>GNF</v>
          </cell>
          <cell r="G2518" t="str">
            <v>GNF-APNOP</v>
          </cell>
        </row>
        <row r="2519">
          <cell r="C2519">
            <v>2515</v>
          </cell>
          <cell r="D2519" t="str">
            <v>135. SEGURO INTEGRAL DE SALUD</v>
          </cell>
          <cell r="E2519" t="str">
            <v>001. SEGURO INTEGRAL DE SALUD</v>
          </cell>
          <cell r="F2519" t="str">
            <v>GNF</v>
          </cell>
          <cell r="G2519" t="str">
            <v>GNF-APNOP</v>
          </cell>
        </row>
        <row r="2520">
          <cell r="C2520">
            <v>2516</v>
          </cell>
          <cell r="D2520" t="str">
            <v>135. SEGURO INTEGRAL DE SALUD</v>
          </cell>
          <cell r="E2520" t="str">
            <v>001. SEGURO INTEGRAL DE SALUD</v>
          </cell>
          <cell r="F2520" t="str">
            <v>GNF</v>
          </cell>
          <cell r="G2520" t="str">
            <v>GNF-APNOP</v>
          </cell>
        </row>
        <row r="2521">
          <cell r="C2521">
            <v>2517</v>
          </cell>
          <cell r="D2521" t="str">
            <v>135. SEGURO INTEGRAL DE SALUD</v>
          </cell>
          <cell r="E2521" t="str">
            <v>001. SEGURO INTEGRAL DE SALUD</v>
          </cell>
          <cell r="F2521" t="str">
            <v>GNF</v>
          </cell>
          <cell r="G2521" t="str">
            <v>GNF-APNOP</v>
          </cell>
        </row>
        <row r="2522">
          <cell r="C2522">
            <v>2518</v>
          </cell>
          <cell r="D2522" t="str">
            <v>135. SEGURO INTEGRAL DE SALUD</v>
          </cell>
          <cell r="E2522" t="str">
            <v>001. SEGURO INTEGRAL DE SALUD</v>
          </cell>
          <cell r="F2522" t="str">
            <v>GNF</v>
          </cell>
          <cell r="G2522" t="str">
            <v>GNF-APNOP</v>
          </cell>
        </row>
        <row r="2523">
          <cell r="C2523">
            <v>2519</v>
          </cell>
          <cell r="D2523" t="str">
            <v>135. SEGURO INTEGRAL DE SALUD</v>
          </cell>
          <cell r="E2523" t="str">
            <v>001. SEGURO INTEGRAL DE SALUD</v>
          </cell>
          <cell r="F2523" t="str">
            <v>GNF</v>
          </cell>
          <cell r="G2523" t="str">
            <v>GNF-APNOP</v>
          </cell>
        </row>
        <row r="2524">
          <cell r="C2524">
            <v>2520</v>
          </cell>
          <cell r="D2524" t="str">
            <v>135. SEGURO INTEGRAL DE SALUD</v>
          </cell>
          <cell r="E2524" t="str">
            <v>001. SEGURO INTEGRAL DE SALUD</v>
          </cell>
          <cell r="F2524" t="str">
            <v>GNF</v>
          </cell>
          <cell r="G2524" t="str">
            <v>GNF-APNOP</v>
          </cell>
        </row>
        <row r="2525">
          <cell r="C2525">
            <v>2521</v>
          </cell>
          <cell r="D2525" t="str">
            <v>135. SEGURO INTEGRAL DE SALUD</v>
          </cell>
          <cell r="E2525" t="str">
            <v>001. SEGURO INTEGRAL DE SALUD</v>
          </cell>
          <cell r="F2525" t="str">
            <v>GNF</v>
          </cell>
          <cell r="G2525" t="str">
            <v>GNF-APNOP</v>
          </cell>
        </row>
        <row r="2526">
          <cell r="C2526">
            <v>2522</v>
          </cell>
          <cell r="D2526" t="str">
            <v>135. SEGURO INTEGRAL DE SALUD</v>
          </cell>
          <cell r="E2526" t="str">
            <v>001. SEGURO INTEGRAL DE SALUD</v>
          </cell>
          <cell r="F2526" t="str">
            <v>GNF</v>
          </cell>
          <cell r="G2526" t="str">
            <v>GNF-APNOP</v>
          </cell>
        </row>
        <row r="2527">
          <cell r="C2527">
            <v>2523</v>
          </cell>
          <cell r="D2527" t="str">
            <v>135. SEGURO INTEGRAL DE SALUD</v>
          </cell>
          <cell r="E2527" t="str">
            <v>001. SEGURO INTEGRAL DE SALUD</v>
          </cell>
          <cell r="F2527" t="str">
            <v>GNF</v>
          </cell>
          <cell r="G2527" t="str">
            <v>GNF-APNOP</v>
          </cell>
        </row>
        <row r="2528">
          <cell r="C2528">
            <v>2524</v>
          </cell>
          <cell r="D2528" t="str">
            <v>135. SEGURO INTEGRAL DE SALUD</v>
          </cell>
          <cell r="E2528" t="str">
            <v>001. SEGURO INTEGRAL DE SALUD</v>
          </cell>
          <cell r="F2528" t="str">
            <v>GNF</v>
          </cell>
          <cell r="G2528" t="str">
            <v>GNF-APNOP</v>
          </cell>
        </row>
        <row r="2529">
          <cell r="C2529">
            <v>2525</v>
          </cell>
          <cell r="D2529" t="str">
            <v>135. SEGURO INTEGRAL DE SALUD</v>
          </cell>
          <cell r="E2529" t="str">
            <v>001. SEGURO INTEGRAL DE SALUD</v>
          </cell>
          <cell r="F2529" t="str">
            <v>GNF</v>
          </cell>
          <cell r="G2529" t="str">
            <v>GNF-APNOP</v>
          </cell>
        </row>
        <row r="2530">
          <cell r="C2530">
            <v>2526</v>
          </cell>
          <cell r="D2530" t="str">
            <v>135. SEGURO INTEGRAL DE SALUD</v>
          </cell>
          <cell r="E2530" t="str">
            <v>001. SEGURO INTEGRAL DE SALUD</v>
          </cell>
          <cell r="F2530" t="str">
            <v>GNF</v>
          </cell>
          <cell r="G2530" t="str">
            <v>GNF-APNOP</v>
          </cell>
        </row>
        <row r="2531">
          <cell r="C2531">
            <v>2527</v>
          </cell>
          <cell r="D2531" t="str">
            <v>135. SEGURO INTEGRAL DE SALUD</v>
          </cell>
          <cell r="E2531" t="str">
            <v>001. SEGURO INTEGRAL DE SALUD</v>
          </cell>
          <cell r="F2531" t="str">
            <v>GNF</v>
          </cell>
          <cell r="G2531" t="str">
            <v>GNF-APNOP</v>
          </cell>
        </row>
        <row r="2532">
          <cell r="C2532">
            <v>2528</v>
          </cell>
          <cell r="D2532" t="str">
            <v>135. SEGURO INTEGRAL DE SALUD</v>
          </cell>
          <cell r="E2532" t="str">
            <v>001. SEGURO INTEGRAL DE SALUD</v>
          </cell>
          <cell r="F2532" t="str">
            <v>GNF</v>
          </cell>
          <cell r="G2532" t="str">
            <v>GNF-APNOP</v>
          </cell>
        </row>
        <row r="2533">
          <cell r="C2533">
            <v>2529</v>
          </cell>
          <cell r="D2533" t="str">
            <v>135. SEGURO INTEGRAL DE SALUD</v>
          </cell>
          <cell r="E2533" t="str">
            <v>001. SEGURO INTEGRAL DE SALUD</v>
          </cell>
          <cell r="F2533" t="str">
            <v>GNF</v>
          </cell>
          <cell r="G2533" t="str">
            <v>GNF-APNOP</v>
          </cell>
        </row>
        <row r="2534">
          <cell r="C2534">
            <v>2530</v>
          </cell>
          <cell r="D2534" t="str">
            <v>135. SEGURO INTEGRAL DE SALUD</v>
          </cell>
          <cell r="E2534" t="str">
            <v>001. SEGURO INTEGRAL DE SALUD</v>
          </cell>
          <cell r="F2534" t="str">
            <v>GNF</v>
          </cell>
          <cell r="G2534" t="str">
            <v>GNF-APNOP</v>
          </cell>
        </row>
        <row r="2535">
          <cell r="C2535">
            <v>2531</v>
          </cell>
          <cell r="D2535" t="str">
            <v>135. SEGURO INTEGRAL DE SALUD</v>
          </cell>
          <cell r="E2535" t="str">
            <v>001. SEGURO INTEGRAL DE SALUD</v>
          </cell>
          <cell r="F2535" t="str">
            <v>GNF</v>
          </cell>
          <cell r="G2535" t="str">
            <v>GNF-APNOP</v>
          </cell>
        </row>
        <row r="2536">
          <cell r="C2536">
            <v>2532</v>
          </cell>
          <cell r="D2536" t="str">
            <v>135. SEGURO INTEGRAL DE SALUD</v>
          </cell>
          <cell r="E2536" t="str">
            <v>001. SEGURO INTEGRAL DE SALUD</v>
          </cell>
          <cell r="F2536" t="str">
            <v>GNF</v>
          </cell>
          <cell r="G2536" t="str">
            <v>GNF-APNOP</v>
          </cell>
        </row>
        <row r="2537">
          <cell r="C2537">
            <v>2533</v>
          </cell>
          <cell r="D2537" t="str">
            <v>135. SEGURO INTEGRAL DE SALUD</v>
          </cell>
          <cell r="E2537" t="str">
            <v>001. SEGURO INTEGRAL DE SALUD</v>
          </cell>
          <cell r="F2537" t="str">
            <v>GNF</v>
          </cell>
          <cell r="G2537" t="str">
            <v>GNF-APNOP</v>
          </cell>
        </row>
        <row r="2538">
          <cell r="C2538">
            <v>2534</v>
          </cell>
          <cell r="D2538" t="str">
            <v>135. SEGURO INTEGRAL DE SALUD</v>
          </cell>
          <cell r="E2538" t="str">
            <v>001. SEGURO INTEGRAL DE SALUD</v>
          </cell>
          <cell r="F2538" t="str">
            <v>GNF</v>
          </cell>
          <cell r="G2538" t="str">
            <v>GNF-APNOP</v>
          </cell>
        </row>
        <row r="2539">
          <cell r="C2539">
            <v>2535</v>
          </cell>
          <cell r="D2539" t="str">
            <v>135. SEGURO INTEGRAL DE SALUD</v>
          </cell>
          <cell r="E2539" t="str">
            <v>001. SEGURO INTEGRAL DE SALUD</v>
          </cell>
          <cell r="F2539" t="str">
            <v>GNF</v>
          </cell>
          <cell r="G2539" t="str">
            <v>GNF-APNOP</v>
          </cell>
        </row>
        <row r="2540">
          <cell r="C2540">
            <v>2536</v>
          </cell>
          <cell r="D2540" t="str">
            <v>135. SEGURO INTEGRAL DE SALUD</v>
          </cell>
          <cell r="E2540" t="str">
            <v>001. SEGURO INTEGRAL DE SALUD</v>
          </cell>
          <cell r="F2540" t="str">
            <v>GNF</v>
          </cell>
          <cell r="G2540" t="str">
            <v>GNF-APNOP</v>
          </cell>
        </row>
        <row r="2541">
          <cell r="C2541">
            <v>2537</v>
          </cell>
          <cell r="D2541" t="str">
            <v>135. SEGURO INTEGRAL DE SALUD</v>
          </cell>
          <cell r="E2541" t="str">
            <v>001. SEGURO INTEGRAL DE SALUD</v>
          </cell>
          <cell r="F2541" t="str">
            <v>GNF</v>
          </cell>
          <cell r="G2541" t="str">
            <v>GNF-APNOP</v>
          </cell>
        </row>
        <row r="2542">
          <cell r="C2542">
            <v>2538</v>
          </cell>
          <cell r="D2542" t="str">
            <v>135. SEGURO INTEGRAL DE SALUD</v>
          </cell>
          <cell r="E2542" t="str">
            <v>001. SEGURO INTEGRAL DE SALUD</v>
          </cell>
          <cell r="F2542" t="str">
            <v>GNF</v>
          </cell>
          <cell r="G2542" t="str">
            <v>GNF-APNOP</v>
          </cell>
        </row>
        <row r="2543">
          <cell r="C2543">
            <v>2539</v>
          </cell>
          <cell r="D2543" t="str">
            <v>135. SEGURO INTEGRAL DE SALUD</v>
          </cell>
          <cell r="E2543" t="str">
            <v>001. SEGURO INTEGRAL DE SALUD</v>
          </cell>
          <cell r="F2543" t="str">
            <v>GNF</v>
          </cell>
          <cell r="G2543" t="str">
            <v>GNF-APNOP</v>
          </cell>
        </row>
        <row r="2544">
          <cell r="C2544">
            <v>2540</v>
          </cell>
          <cell r="D2544" t="str">
            <v>135. SEGURO INTEGRAL DE SALUD</v>
          </cell>
          <cell r="E2544" t="str">
            <v>001. SEGURO INTEGRAL DE SALUD</v>
          </cell>
          <cell r="F2544" t="str">
            <v>GNF</v>
          </cell>
          <cell r="G2544" t="str">
            <v>GNF-APNOP</v>
          </cell>
        </row>
        <row r="2545">
          <cell r="C2545">
            <v>2541</v>
          </cell>
          <cell r="D2545" t="str">
            <v>135. SEGURO INTEGRAL DE SALUD</v>
          </cell>
          <cell r="E2545" t="str">
            <v>001. SEGURO INTEGRAL DE SALUD</v>
          </cell>
          <cell r="F2545" t="str">
            <v>GNF</v>
          </cell>
          <cell r="G2545" t="str">
            <v>GNF-APNOP</v>
          </cell>
        </row>
        <row r="2546">
          <cell r="C2546">
            <v>2542</v>
          </cell>
          <cell r="D2546" t="str">
            <v>135. SEGURO INTEGRAL DE SALUD</v>
          </cell>
          <cell r="E2546" t="str">
            <v>001. SEGURO INTEGRAL DE SALUD</v>
          </cell>
          <cell r="F2546" t="str">
            <v>GNF</v>
          </cell>
          <cell r="G2546" t="str">
            <v>GNF-APNOP</v>
          </cell>
        </row>
        <row r="2547">
          <cell r="C2547">
            <v>2543</v>
          </cell>
          <cell r="D2547" t="str">
            <v>135. SEGURO INTEGRAL DE SALUD</v>
          </cell>
          <cell r="E2547" t="str">
            <v>001. SEGURO INTEGRAL DE SALUD</v>
          </cell>
          <cell r="F2547" t="str">
            <v>GNF</v>
          </cell>
          <cell r="G2547" t="str">
            <v>GNF-APNOP</v>
          </cell>
        </row>
        <row r="2548">
          <cell r="C2548">
            <v>2544</v>
          </cell>
          <cell r="D2548" t="str">
            <v>135. SEGURO INTEGRAL DE SALUD</v>
          </cell>
          <cell r="E2548" t="str">
            <v>001. SEGURO INTEGRAL DE SALUD</v>
          </cell>
          <cell r="F2548" t="str">
            <v>GNF</v>
          </cell>
          <cell r="G2548" t="str">
            <v>GNF-APNOP</v>
          </cell>
        </row>
        <row r="2549">
          <cell r="C2549">
            <v>2545</v>
          </cell>
          <cell r="D2549" t="str">
            <v>135. SEGURO INTEGRAL DE SALUD</v>
          </cell>
          <cell r="E2549" t="str">
            <v>001. SEGURO INTEGRAL DE SALUD</v>
          </cell>
          <cell r="F2549" t="str">
            <v>GNF</v>
          </cell>
          <cell r="G2549" t="str">
            <v>GNF-APNOP</v>
          </cell>
        </row>
        <row r="2550">
          <cell r="C2550">
            <v>2546</v>
          </cell>
          <cell r="D2550" t="str">
            <v>135. SEGURO INTEGRAL DE SALUD</v>
          </cell>
          <cell r="E2550" t="str">
            <v>001. SEGURO INTEGRAL DE SALUD</v>
          </cell>
          <cell r="F2550" t="str">
            <v>GNF</v>
          </cell>
          <cell r="G2550" t="str">
            <v>GNF-APNOP</v>
          </cell>
        </row>
        <row r="2551">
          <cell r="C2551">
            <v>2547</v>
          </cell>
          <cell r="D2551" t="str">
            <v>135. SEGURO INTEGRAL DE SALUD</v>
          </cell>
          <cell r="E2551" t="str">
            <v>001. SEGURO INTEGRAL DE SALUD</v>
          </cell>
          <cell r="F2551" t="str">
            <v>GNF</v>
          </cell>
          <cell r="G2551" t="str">
            <v>GNF-APNOP</v>
          </cell>
        </row>
        <row r="2552">
          <cell r="C2552">
            <v>2548</v>
          </cell>
          <cell r="D2552" t="str">
            <v>135. SEGURO INTEGRAL DE SALUD</v>
          </cell>
          <cell r="E2552" t="str">
            <v>001. SEGURO INTEGRAL DE SALUD</v>
          </cell>
          <cell r="F2552" t="str">
            <v>GNF</v>
          </cell>
          <cell r="G2552" t="str">
            <v>GNF-APNOP</v>
          </cell>
        </row>
        <row r="2553">
          <cell r="C2553">
            <v>2549</v>
          </cell>
          <cell r="D2553" t="str">
            <v>135. SEGURO INTEGRAL DE SALUD</v>
          </cell>
          <cell r="E2553" t="str">
            <v>001. SEGURO INTEGRAL DE SALUD</v>
          </cell>
          <cell r="F2553" t="str">
            <v>GNF</v>
          </cell>
          <cell r="G2553" t="str">
            <v>GNF-APNOP</v>
          </cell>
        </row>
        <row r="2554">
          <cell r="C2554">
            <v>2550</v>
          </cell>
          <cell r="D2554" t="str">
            <v>135. SEGURO INTEGRAL DE SALUD</v>
          </cell>
          <cell r="E2554" t="str">
            <v>001. SEGURO INTEGRAL DE SALUD</v>
          </cell>
          <cell r="F2554" t="str">
            <v>GNF</v>
          </cell>
          <cell r="G2554" t="str">
            <v>GNF-APNOP</v>
          </cell>
        </row>
        <row r="2555">
          <cell r="C2555">
            <v>2551</v>
          </cell>
          <cell r="D2555" t="str">
            <v>135. SEGURO INTEGRAL DE SALUD</v>
          </cell>
          <cell r="E2555" t="str">
            <v>001. SEGURO INTEGRAL DE SALUD</v>
          </cell>
          <cell r="F2555" t="str">
            <v>GNF</v>
          </cell>
          <cell r="G2555" t="str">
            <v>GNF-APNOP</v>
          </cell>
        </row>
        <row r="2556">
          <cell r="C2556">
            <v>2552</v>
          </cell>
          <cell r="D2556" t="str">
            <v>135. SEGURO INTEGRAL DE SALUD</v>
          </cell>
          <cell r="E2556" t="str">
            <v>001. SEGURO INTEGRAL DE SALUD</v>
          </cell>
          <cell r="F2556" t="str">
            <v>GNF</v>
          </cell>
          <cell r="G2556" t="str">
            <v>GNF-APNOP</v>
          </cell>
        </row>
        <row r="2557">
          <cell r="C2557">
            <v>2553</v>
          </cell>
          <cell r="D2557" t="str">
            <v>135. SEGURO INTEGRAL DE SALUD</v>
          </cell>
          <cell r="E2557" t="str">
            <v>001. SEGURO INTEGRAL DE SALUD</v>
          </cell>
          <cell r="F2557" t="str">
            <v>GNF</v>
          </cell>
          <cell r="G2557" t="str">
            <v>GNF-APNOP</v>
          </cell>
        </row>
        <row r="2558">
          <cell r="C2558">
            <v>2554</v>
          </cell>
          <cell r="D2558" t="str">
            <v>135. SEGURO INTEGRAL DE SALUD</v>
          </cell>
          <cell r="E2558" t="str">
            <v>001. SEGURO INTEGRAL DE SALUD</v>
          </cell>
          <cell r="F2558" t="str">
            <v>GNF</v>
          </cell>
          <cell r="G2558" t="str">
            <v>GNF-APNOP</v>
          </cell>
        </row>
        <row r="2559">
          <cell r="C2559">
            <v>2555</v>
          </cell>
          <cell r="D2559" t="str">
            <v>135. SEGURO INTEGRAL DE SALUD</v>
          </cell>
          <cell r="E2559" t="str">
            <v>001. SEGURO INTEGRAL DE SALUD</v>
          </cell>
          <cell r="F2559" t="str">
            <v>GNF</v>
          </cell>
          <cell r="G2559" t="str">
            <v>GNF-APNOP</v>
          </cell>
        </row>
        <row r="2560">
          <cell r="C2560">
            <v>2556</v>
          </cell>
          <cell r="D2560" t="str">
            <v>135. SEGURO INTEGRAL DE SALUD</v>
          </cell>
          <cell r="E2560" t="str">
            <v>001. SEGURO INTEGRAL DE SALUD</v>
          </cell>
          <cell r="F2560" t="str">
            <v>GNF</v>
          </cell>
          <cell r="G2560" t="str">
            <v>GNF-APNOP</v>
          </cell>
        </row>
        <row r="2561">
          <cell r="C2561">
            <v>2557</v>
          </cell>
          <cell r="D2561" t="str">
            <v>135. SEGURO INTEGRAL DE SALUD</v>
          </cell>
          <cell r="E2561" t="str">
            <v>001. SEGURO INTEGRAL DE SALUD</v>
          </cell>
          <cell r="F2561" t="str">
            <v>GNF</v>
          </cell>
          <cell r="G2561" t="str">
            <v>GNF-APNOP</v>
          </cell>
        </row>
        <row r="2562">
          <cell r="C2562">
            <v>2558</v>
          </cell>
          <cell r="D2562" t="str">
            <v>135. SEGURO INTEGRAL DE SALUD</v>
          </cell>
          <cell r="E2562" t="str">
            <v>001. SEGURO INTEGRAL DE SALUD</v>
          </cell>
          <cell r="F2562" t="str">
            <v>GNF</v>
          </cell>
          <cell r="G2562" t="str">
            <v>GNF-APNOP</v>
          </cell>
        </row>
        <row r="2563">
          <cell r="C2563">
            <v>2559</v>
          </cell>
          <cell r="D2563" t="str">
            <v>135. SEGURO INTEGRAL DE SALUD</v>
          </cell>
          <cell r="E2563" t="str">
            <v>001. SEGURO INTEGRAL DE SALUD</v>
          </cell>
          <cell r="F2563" t="str">
            <v>GNF</v>
          </cell>
          <cell r="G2563" t="str">
            <v>GNF-APNOP</v>
          </cell>
        </row>
        <row r="2564">
          <cell r="C2564">
            <v>2560</v>
          </cell>
          <cell r="D2564" t="str">
            <v>135. SEGURO INTEGRAL DE SALUD</v>
          </cell>
          <cell r="E2564" t="str">
            <v>001. SEGURO INTEGRAL DE SALUD</v>
          </cell>
          <cell r="F2564" t="str">
            <v>GNF</v>
          </cell>
          <cell r="G2564" t="str">
            <v>GNF-APNOP</v>
          </cell>
        </row>
        <row r="2565">
          <cell r="C2565">
            <v>2561</v>
          </cell>
          <cell r="D2565" t="str">
            <v>135. SEGURO INTEGRAL DE SALUD</v>
          </cell>
          <cell r="E2565" t="str">
            <v>001. SEGURO INTEGRAL DE SALUD</v>
          </cell>
          <cell r="F2565" t="str">
            <v>GNF</v>
          </cell>
          <cell r="G2565" t="str">
            <v>GNF-APNOP</v>
          </cell>
        </row>
        <row r="2566">
          <cell r="C2566">
            <v>2562</v>
          </cell>
          <cell r="D2566" t="str">
            <v>135. SEGURO INTEGRAL DE SALUD</v>
          </cell>
          <cell r="E2566" t="str">
            <v>001. SEGURO INTEGRAL DE SALUD</v>
          </cell>
          <cell r="F2566" t="str">
            <v>GNF</v>
          </cell>
          <cell r="G2566" t="str">
            <v>GNF-APNOP</v>
          </cell>
        </row>
        <row r="2567">
          <cell r="C2567">
            <v>2563</v>
          </cell>
          <cell r="D2567" t="str">
            <v>135. SEGURO INTEGRAL DE SALUD</v>
          </cell>
          <cell r="E2567" t="str">
            <v>001. SEGURO INTEGRAL DE SALUD</v>
          </cell>
          <cell r="F2567" t="str">
            <v>GNF</v>
          </cell>
          <cell r="G2567" t="str">
            <v>GNF-APNOP</v>
          </cell>
        </row>
        <row r="2568">
          <cell r="C2568">
            <v>2564</v>
          </cell>
          <cell r="D2568" t="str">
            <v>135. SEGURO INTEGRAL DE SALUD</v>
          </cell>
          <cell r="E2568" t="str">
            <v>001. SEGURO INTEGRAL DE SALUD</v>
          </cell>
          <cell r="F2568" t="str">
            <v>GNF</v>
          </cell>
          <cell r="G2568" t="str">
            <v>GNF-APNOP</v>
          </cell>
        </row>
        <row r="2569">
          <cell r="C2569">
            <v>2565</v>
          </cell>
          <cell r="D2569" t="str">
            <v>135. SEGURO INTEGRAL DE SALUD</v>
          </cell>
          <cell r="E2569" t="str">
            <v>001. SEGURO INTEGRAL DE SALUD</v>
          </cell>
          <cell r="F2569" t="str">
            <v>GNF</v>
          </cell>
          <cell r="G2569" t="str">
            <v>GNF-APNOP</v>
          </cell>
        </row>
        <row r="2570">
          <cell r="C2570">
            <v>2566</v>
          </cell>
          <cell r="D2570" t="str">
            <v>135. SEGURO INTEGRAL DE SALUD</v>
          </cell>
          <cell r="E2570" t="str">
            <v>001. SEGURO INTEGRAL DE SALUD</v>
          </cell>
          <cell r="F2570" t="str">
            <v>GNF</v>
          </cell>
          <cell r="G2570" t="str">
            <v>GNF-APNOP</v>
          </cell>
        </row>
        <row r="2571">
          <cell r="C2571">
            <v>2567</v>
          </cell>
          <cell r="D2571" t="str">
            <v>135. SEGURO INTEGRAL DE SALUD</v>
          </cell>
          <cell r="E2571" t="str">
            <v>001. SEGURO INTEGRAL DE SALUD</v>
          </cell>
          <cell r="F2571" t="str">
            <v>GNF</v>
          </cell>
          <cell r="G2571" t="str">
            <v>GNF-APNOP</v>
          </cell>
        </row>
        <row r="2572">
          <cell r="C2572">
            <v>2568</v>
          </cell>
          <cell r="D2572" t="str">
            <v>135. SEGURO INTEGRAL DE SALUD</v>
          </cell>
          <cell r="E2572" t="str">
            <v>001. SEGURO INTEGRAL DE SALUD</v>
          </cell>
          <cell r="F2572" t="str">
            <v>GNF</v>
          </cell>
          <cell r="G2572" t="str">
            <v>GNF-APNOP</v>
          </cell>
        </row>
        <row r="2573">
          <cell r="C2573">
            <v>2569</v>
          </cell>
          <cell r="D2573" t="str">
            <v>135. SEGURO INTEGRAL DE SALUD</v>
          </cell>
          <cell r="E2573" t="str">
            <v>001. SEGURO INTEGRAL DE SALUD</v>
          </cell>
          <cell r="F2573" t="str">
            <v>GNF</v>
          </cell>
          <cell r="G2573" t="str">
            <v>GNF-APNOP</v>
          </cell>
        </row>
        <row r="2574">
          <cell r="C2574">
            <v>2570</v>
          </cell>
          <cell r="D2574" t="str">
            <v>135. SEGURO INTEGRAL DE SALUD</v>
          </cell>
          <cell r="E2574" t="str">
            <v>001. SEGURO INTEGRAL DE SALUD</v>
          </cell>
          <cell r="F2574" t="str">
            <v>GNF</v>
          </cell>
          <cell r="G2574" t="str">
            <v>GNF-APNOP</v>
          </cell>
        </row>
        <row r="2575">
          <cell r="C2575">
            <v>2571</v>
          </cell>
          <cell r="D2575" t="str">
            <v>135. SEGURO INTEGRAL DE SALUD</v>
          </cell>
          <cell r="E2575" t="str">
            <v>001. SEGURO INTEGRAL DE SALUD</v>
          </cell>
          <cell r="F2575" t="str">
            <v>GNF</v>
          </cell>
          <cell r="G2575" t="str">
            <v>GNF-APNOP</v>
          </cell>
        </row>
        <row r="2576">
          <cell r="C2576">
            <v>2572</v>
          </cell>
          <cell r="D2576" t="str">
            <v>135. SEGURO INTEGRAL DE SALUD</v>
          </cell>
          <cell r="E2576" t="str">
            <v>001. SEGURO INTEGRAL DE SALUD</v>
          </cell>
          <cell r="F2576" t="str">
            <v>GNF</v>
          </cell>
          <cell r="G2576" t="str">
            <v>GNF-APNOP</v>
          </cell>
        </row>
        <row r="2577">
          <cell r="C2577">
            <v>2573</v>
          </cell>
          <cell r="D2577" t="str">
            <v>135. SEGURO INTEGRAL DE SALUD</v>
          </cell>
          <cell r="E2577" t="str">
            <v>001. SEGURO INTEGRAL DE SALUD</v>
          </cell>
          <cell r="F2577" t="str">
            <v>GNF</v>
          </cell>
          <cell r="G2577" t="str">
            <v>GNF-APNOP</v>
          </cell>
        </row>
        <row r="2578">
          <cell r="C2578">
            <v>2574</v>
          </cell>
          <cell r="D2578" t="str">
            <v>135. SEGURO INTEGRAL DE SALUD</v>
          </cell>
          <cell r="E2578" t="str">
            <v>001. SEGURO INTEGRAL DE SALUD</v>
          </cell>
          <cell r="F2578" t="str">
            <v>GNF</v>
          </cell>
          <cell r="G2578" t="str">
            <v>GNF-APNOP</v>
          </cell>
        </row>
        <row r="2579">
          <cell r="C2579">
            <v>2575</v>
          </cell>
          <cell r="D2579" t="str">
            <v>135. SEGURO INTEGRAL DE SALUD</v>
          </cell>
          <cell r="E2579" t="str">
            <v>001. SEGURO INTEGRAL DE SALUD</v>
          </cell>
          <cell r="F2579" t="str">
            <v>GNF</v>
          </cell>
          <cell r="G2579" t="str">
            <v>GNF-APNOP</v>
          </cell>
        </row>
        <row r="2580">
          <cell r="C2580">
            <v>2576</v>
          </cell>
          <cell r="D2580" t="str">
            <v>135. SEGURO INTEGRAL DE SALUD</v>
          </cell>
          <cell r="E2580" t="str">
            <v>001. SEGURO INTEGRAL DE SALUD</v>
          </cell>
          <cell r="F2580" t="str">
            <v>GNF</v>
          </cell>
          <cell r="G2580" t="str">
            <v>GNF-APNOP</v>
          </cell>
        </row>
        <row r="2581">
          <cell r="C2581">
            <v>2577</v>
          </cell>
          <cell r="D2581" t="str">
            <v>135. SEGURO INTEGRAL DE SALUD</v>
          </cell>
          <cell r="E2581" t="str">
            <v>001. SEGURO INTEGRAL DE SALUD</v>
          </cell>
          <cell r="F2581" t="str">
            <v>GNF</v>
          </cell>
          <cell r="G2581" t="str">
            <v>GNF-APNOP</v>
          </cell>
        </row>
        <row r="2582">
          <cell r="C2582">
            <v>2578</v>
          </cell>
          <cell r="D2582" t="str">
            <v>135. SEGURO INTEGRAL DE SALUD</v>
          </cell>
          <cell r="E2582" t="str">
            <v>001. SEGURO INTEGRAL DE SALUD</v>
          </cell>
          <cell r="F2582" t="str">
            <v>GNF</v>
          </cell>
          <cell r="G2582" t="str">
            <v>GNF-APNOP</v>
          </cell>
        </row>
        <row r="2583">
          <cell r="C2583">
            <v>2579</v>
          </cell>
          <cell r="D2583" t="str">
            <v>135. SEGURO INTEGRAL DE SALUD</v>
          </cell>
          <cell r="E2583" t="str">
            <v>001. SEGURO INTEGRAL DE SALUD</v>
          </cell>
          <cell r="F2583" t="str">
            <v>GNF</v>
          </cell>
          <cell r="G2583" t="str">
            <v>GNF-APNOP</v>
          </cell>
        </row>
        <row r="2584">
          <cell r="C2584">
            <v>2580</v>
          </cell>
          <cell r="D2584" t="str">
            <v>135. SEGURO INTEGRAL DE SALUD</v>
          </cell>
          <cell r="E2584" t="str">
            <v>001. SEGURO INTEGRAL DE SALUD</v>
          </cell>
          <cell r="F2584" t="str">
            <v>GNF</v>
          </cell>
          <cell r="G2584" t="str">
            <v>GNF-APNOP</v>
          </cell>
        </row>
        <row r="2585">
          <cell r="C2585">
            <v>2581</v>
          </cell>
          <cell r="D2585" t="str">
            <v>135. SEGURO INTEGRAL DE SALUD</v>
          </cell>
          <cell r="E2585" t="str">
            <v>001. SEGURO INTEGRAL DE SALUD</v>
          </cell>
          <cell r="F2585" t="str">
            <v>GNF</v>
          </cell>
          <cell r="G2585" t="str">
            <v>GNF-APNOP</v>
          </cell>
        </row>
        <row r="2586">
          <cell r="C2586">
            <v>2582</v>
          </cell>
          <cell r="D2586" t="str">
            <v>135. SEGURO INTEGRAL DE SALUD</v>
          </cell>
          <cell r="E2586" t="str">
            <v>001. SEGURO INTEGRAL DE SALUD</v>
          </cell>
          <cell r="F2586" t="str">
            <v>GNF</v>
          </cell>
          <cell r="G2586" t="str">
            <v>GNF-APNOP</v>
          </cell>
        </row>
        <row r="2587">
          <cell r="C2587">
            <v>2583</v>
          </cell>
          <cell r="D2587" t="str">
            <v>135. SEGURO INTEGRAL DE SALUD</v>
          </cell>
          <cell r="E2587" t="str">
            <v>001. SEGURO INTEGRAL DE SALUD</v>
          </cell>
          <cell r="F2587" t="str">
            <v>GNF</v>
          </cell>
          <cell r="G2587" t="str">
            <v>GNF-APNOP</v>
          </cell>
        </row>
        <row r="2588">
          <cell r="C2588">
            <v>2584</v>
          </cell>
          <cell r="D2588" t="str">
            <v>135. SEGURO INTEGRAL DE SALUD</v>
          </cell>
          <cell r="E2588" t="str">
            <v>001. SEGURO INTEGRAL DE SALUD</v>
          </cell>
          <cell r="F2588" t="str">
            <v>GNF</v>
          </cell>
          <cell r="G2588" t="str">
            <v>GNF-APNOP</v>
          </cell>
        </row>
        <row r="2589">
          <cell r="C2589">
            <v>2585</v>
          </cell>
          <cell r="D2589" t="str">
            <v>135. SEGURO INTEGRAL DE SALUD</v>
          </cell>
          <cell r="E2589" t="str">
            <v>001. SEGURO INTEGRAL DE SALUD</v>
          </cell>
          <cell r="F2589" t="str">
            <v>GNF</v>
          </cell>
          <cell r="G2589" t="str">
            <v>GNF-APNOP</v>
          </cell>
        </row>
        <row r="2590">
          <cell r="C2590">
            <v>2586</v>
          </cell>
          <cell r="D2590" t="str">
            <v>135. SEGURO INTEGRAL DE SALUD</v>
          </cell>
          <cell r="E2590" t="str">
            <v>001. SEGURO INTEGRAL DE SALUD</v>
          </cell>
          <cell r="F2590" t="str">
            <v>GNF</v>
          </cell>
          <cell r="G2590" t="str">
            <v>GNF-APNOP</v>
          </cell>
        </row>
        <row r="2591">
          <cell r="C2591">
            <v>2587</v>
          </cell>
          <cell r="D2591" t="str">
            <v>135. SEGURO INTEGRAL DE SALUD</v>
          </cell>
          <cell r="E2591" t="str">
            <v>001. SEGURO INTEGRAL DE SALUD</v>
          </cell>
          <cell r="F2591" t="str">
            <v>GNF</v>
          </cell>
          <cell r="G2591" t="str">
            <v>GNF-APNOP</v>
          </cell>
        </row>
        <row r="2592">
          <cell r="C2592">
            <v>2588</v>
          </cell>
          <cell r="D2592" t="str">
            <v>135. SEGURO INTEGRAL DE SALUD</v>
          </cell>
          <cell r="E2592" t="str">
            <v>001. SEGURO INTEGRAL DE SALUD</v>
          </cell>
          <cell r="F2592" t="str">
            <v>GNF</v>
          </cell>
          <cell r="G2592" t="str">
            <v>GNF-APNOP</v>
          </cell>
        </row>
        <row r="2593">
          <cell r="C2593">
            <v>2589</v>
          </cell>
          <cell r="D2593" t="str">
            <v>135. SEGURO INTEGRAL DE SALUD</v>
          </cell>
          <cell r="E2593" t="str">
            <v>001. SEGURO INTEGRAL DE SALUD</v>
          </cell>
          <cell r="F2593" t="str">
            <v>GNF</v>
          </cell>
          <cell r="G2593" t="str">
            <v>GNF-APNOP</v>
          </cell>
        </row>
        <row r="2594">
          <cell r="C2594">
            <v>2590</v>
          </cell>
          <cell r="D2594" t="str">
            <v>135. SEGURO INTEGRAL DE SALUD</v>
          </cell>
          <cell r="E2594" t="str">
            <v>001. SEGURO INTEGRAL DE SALUD</v>
          </cell>
          <cell r="F2594" t="str">
            <v>GNF</v>
          </cell>
          <cell r="G2594" t="str">
            <v>GNF-APNOP</v>
          </cell>
        </row>
        <row r="2595">
          <cell r="C2595">
            <v>2591</v>
          </cell>
          <cell r="D2595" t="str">
            <v>135. SEGURO INTEGRAL DE SALUD</v>
          </cell>
          <cell r="E2595" t="str">
            <v>001. SEGURO INTEGRAL DE SALUD</v>
          </cell>
          <cell r="F2595" t="str">
            <v>GNF</v>
          </cell>
          <cell r="G2595" t="str">
            <v>GNF-APNOP</v>
          </cell>
        </row>
        <row r="2596">
          <cell r="C2596">
            <v>2592</v>
          </cell>
          <cell r="D2596" t="str">
            <v>135. SEGURO INTEGRAL DE SALUD</v>
          </cell>
          <cell r="E2596" t="str">
            <v>001. SEGURO INTEGRAL DE SALUD</v>
          </cell>
          <cell r="F2596" t="str">
            <v>GNF</v>
          </cell>
          <cell r="G2596" t="str">
            <v>GNF-APNOP</v>
          </cell>
        </row>
        <row r="2597">
          <cell r="C2597">
            <v>2593</v>
          </cell>
          <cell r="D2597" t="str">
            <v>135. SEGURO INTEGRAL DE SALUD</v>
          </cell>
          <cell r="E2597" t="str">
            <v>001. SEGURO INTEGRAL DE SALUD</v>
          </cell>
          <cell r="F2597" t="str">
            <v>GNF</v>
          </cell>
          <cell r="G2597" t="str">
            <v>GNF-APNOP</v>
          </cell>
        </row>
        <row r="2598">
          <cell r="C2598">
            <v>2594</v>
          </cell>
          <cell r="D2598" t="str">
            <v>135. SEGURO INTEGRAL DE SALUD</v>
          </cell>
          <cell r="E2598" t="str">
            <v>001. SEGURO INTEGRAL DE SALUD</v>
          </cell>
          <cell r="F2598" t="str">
            <v>GNF</v>
          </cell>
          <cell r="G2598" t="str">
            <v>GNF-APNOP</v>
          </cell>
        </row>
        <row r="2599">
          <cell r="C2599">
            <v>2595</v>
          </cell>
          <cell r="D2599" t="str">
            <v>135. SEGURO INTEGRAL DE SALUD</v>
          </cell>
          <cell r="E2599" t="str">
            <v>001. SEGURO INTEGRAL DE SALUD</v>
          </cell>
          <cell r="F2599" t="str">
            <v>GNF</v>
          </cell>
          <cell r="G2599" t="str">
            <v>GNF-APNOP</v>
          </cell>
        </row>
        <row r="2600">
          <cell r="C2600">
            <v>2596</v>
          </cell>
          <cell r="D2600" t="str">
            <v>135. SEGURO INTEGRAL DE SALUD</v>
          </cell>
          <cell r="E2600" t="str">
            <v>001. SEGURO INTEGRAL DE SALUD</v>
          </cell>
          <cell r="F2600" t="str">
            <v>GNF</v>
          </cell>
          <cell r="G2600" t="str">
            <v>GNF-APNOP</v>
          </cell>
        </row>
        <row r="2601">
          <cell r="C2601">
            <v>2597</v>
          </cell>
          <cell r="D2601" t="str">
            <v>135. SEGURO INTEGRAL DE SALUD</v>
          </cell>
          <cell r="E2601" t="str">
            <v>001. SEGURO INTEGRAL DE SALUD</v>
          </cell>
          <cell r="F2601" t="str">
            <v>GNF</v>
          </cell>
          <cell r="G2601" t="str">
            <v>GNF-APNOP</v>
          </cell>
        </row>
        <row r="2602">
          <cell r="C2602">
            <v>2598</v>
          </cell>
          <cell r="D2602" t="str">
            <v>135. SEGURO INTEGRAL DE SALUD</v>
          </cell>
          <cell r="E2602" t="str">
            <v>001. SEGURO INTEGRAL DE SALUD</v>
          </cell>
          <cell r="F2602" t="str">
            <v>GNF</v>
          </cell>
          <cell r="G2602" t="str">
            <v>GNF-APNOP</v>
          </cell>
        </row>
        <row r="2603">
          <cell r="C2603">
            <v>2599</v>
          </cell>
          <cell r="D2603" t="str">
            <v>135. SEGURO INTEGRAL DE SALUD</v>
          </cell>
          <cell r="E2603" t="str">
            <v>001. SEGURO INTEGRAL DE SALUD</v>
          </cell>
          <cell r="F2603" t="str">
            <v>GNF</v>
          </cell>
          <cell r="G2603" t="str">
            <v>GNF-APNOP</v>
          </cell>
        </row>
        <row r="2604">
          <cell r="C2604">
            <v>2600</v>
          </cell>
          <cell r="D2604" t="str">
            <v>135. SEGURO INTEGRAL DE SALUD</v>
          </cell>
          <cell r="E2604" t="str">
            <v>001. SEGURO INTEGRAL DE SALUD</v>
          </cell>
          <cell r="F2604" t="str">
            <v>GNF</v>
          </cell>
          <cell r="G2604" t="str">
            <v>GNF-APNOP</v>
          </cell>
        </row>
        <row r="2605">
          <cell r="C2605">
            <v>2601</v>
          </cell>
          <cell r="D2605" t="str">
            <v>135. SEGURO INTEGRAL DE SALUD</v>
          </cell>
          <cell r="E2605" t="str">
            <v>001. SEGURO INTEGRAL DE SALUD</v>
          </cell>
          <cell r="F2605" t="str">
            <v>GNF</v>
          </cell>
          <cell r="G2605" t="str">
            <v>GNF-APNOP</v>
          </cell>
        </row>
        <row r="2606">
          <cell r="C2606">
            <v>2602</v>
          </cell>
          <cell r="D2606" t="str">
            <v>135. SEGURO INTEGRAL DE SALUD</v>
          </cell>
          <cell r="E2606" t="str">
            <v>001. SEGURO INTEGRAL DE SALUD</v>
          </cell>
          <cell r="F2606" t="str">
            <v>GNF</v>
          </cell>
          <cell r="G2606" t="str">
            <v>GNF-APNOP</v>
          </cell>
        </row>
        <row r="2607">
          <cell r="C2607">
            <v>2603</v>
          </cell>
          <cell r="D2607" t="str">
            <v>135. SEGURO INTEGRAL DE SALUD</v>
          </cell>
          <cell r="E2607" t="str">
            <v>001. SEGURO INTEGRAL DE SALUD</v>
          </cell>
          <cell r="F2607" t="str">
            <v>GNF</v>
          </cell>
          <cell r="G2607" t="str">
            <v>GNF-APNOP</v>
          </cell>
        </row>
        <row r="2608">
          <cell r="C2608">
            <v>2604</v>
          </cell>
          <cell r="D2608" t="str">
            <v>135. SEGURO INTEGRAL DE SALUD</v>
          </cell>
          <cell r="E2608" t="str">
            <v>001. SEGURO INTEGRAL DE SALUD</v>
          </cell>
          <cell r="F2608" t="str">
            <v>GNF</v>
          </cell>
          <cell r="G2608" t="str">
            <v>GNF-APNOP</v>
          </cell>
        </row>
        <row r="2609">
          <cell r="C2609">
            <v>2605</v>
          </cell>
          <cell r="D2609" t="str">
            <v>135. SEGURO INTEGRAL DE SALUD</v>
          </cell>
          <cell r="E2609" t="str">
            <v>001. SEGURO INTEGRAL DE SALUD</v>
          </cell>
          <cell r="F2609" t="str">
            <v>GNF</v>
          </cell>
          <cell r="G2609" t="str">
            <v>GNF-APNOP</v>
          </cell>
        </row>
        <row r="2610">
          <cell r="C2610">
            <v>2606</v>
          </cell>
          <cell r="D2610" t="str">
            <v>135. SEGURO INTEGRAL DE SALUD</v>
          </cell>
          <cell r="E2610" t="str">
            <v>001. SEGURO INTEGRAL DE SALUD</v>
          </cell>
          <cell r="F2610" t="str">
            <v>GNF</v>
          </cell>
          <cell r="G2610" t="str">
            <v>GNF-APNOP</v>
          </cell>
        </row>
        <row r="2611">
          <cell r="C2611">
            <v>2607</v>
          </cell>
          <cell r="D2611" t="str">
            <v>135. SEGURO INTEGRAL DE SALUD</v>
          </cell>
          <cell r="E2611" t="str">
            <v>001. SEGURO INTEGRAL DE SALUD</v>
          </cell>
          <cell r="F2611" t="str">
            <v>GNF</v>
          </cell>
          <cell r="G2611" t="str">
            <v>GNF-APNOP</v>
          </cell>
        </row>
        <row r="2612">
          <cell r="C2612">
            <v>2608</v>
          </cell>
          <cell r="D2612" t="str">
            <v>135. SEGURO INTEGRAL DE SALUD</v>
          </cell>
          <cell r="E2612" t="str">
            <v>001. SEGURO INTEGRAL DE SALUD</v>
          </cell>
          <cell r="F2612" t="str">
            <v>GNF</v>
          </cell>
          <cell r="G2612" t="str">
            <v>GNF-APNOP</v>
          </cell>
        </row>
        <row r="2613">
          <cell r="C2613">
            <v>2609</v>
          </cell>
          <cell r="D2613" t="str">
            <v>135. SEGURO INTEGRAL DE SALUD</v>
          </cell>
          <cell r="E2613" t="str">
            <v>001. SEGURO INTEGRAL DE SALUD</v>
          </cell>
          <cell r="F2613" t="str">
            <v>GNF</v>
          </cell>
          <cell r="G2613" t="str">
            <v>GNF-APNOP</v>
          </cell>
        </row>
        <row r="2614">
          <cell r="C2614">
            <v>2610</v>
          </cell>
          <cell r="D2614" t="str">
            <v>135. SEGURO INTEGRAL DE SALUD</v>
          </cell>
          <cell r="E2614" t="str">
            <v>001. SEGURO INTEGRAL DE SALUD</v>
          </cell>
          <cell r="F2614" t="str">
            <v>GNF</v>
          </cell>
          <cell r="G2614" t="str">
            <v>GNF-APNOP</v>
          </cell>
        </row>
        <row r="2615">
          <cell r="C2615">
            <v>2611</v>
          </cell>
          <cell r="D2615" t="str">
            <v>135. SEGURO INTEGRAL DE SALUD</v>
          </cell>
          <cell r="E2615" t="str">
            <v>001. SEGURO INTEGRAL DE SALUD</v>
          </cell>
          <cell r="F2615" t="str">
            <v>GNF</v>
          </cell>
          <cell r="G2615" t="str">
            <v>GNF-APNOP</v>
          </cell>
        </row>
        <row r="2616">
          <cell r="C2616">
            <v>2612</v>
          </cell>
          <cell r="D2616" t="str">
            <v>135. SEGURO INTEGRAL DE SALUD</v>
          </cell>
          <cell r="E2616" t="str">
            <v>001. SEGURO INTEGRAL DE SALUD</v>
          </cell>
          <cell r="F2616" t="str">
            <v>GNF</v>
          </cell>
          <cell r="G2616" t="str">
            <v>GNF-APNOP</v>
          </cell>
        </row>
        <row r="2617">
          <cell r="C2617">
            <v>2613</v>
          </cell>
          <cell r="D2617" t="str">
            <v>135. SEGURO INTEGRAL DE SALUD</v>
          </cell>
          <cell r="E2617" t="str">
            <v>001. SEGURO INTEGRAL DE SALUD</v>
          </cell>
          <cell r="F2617" t="str">
            <v>GNF</v>
          </cell>
          <cell r="G2617" t="str">
            <v>GNF-APNOP</v>
          </cell>
        </row>
        <row r="2618">
          <cell r="C2618">
            <v>2614</v>
          </cell>
          <cell r="D2618" t="str">
            <v>135. SEGURO INTEGRAL DE SALUD</v>
          </cell>
          <cell r="E2618" t="str">
            <v>001. SEGURO INTEGRAL DE SALUD</v>
          </cell>
          <cell r="F2618" t="str">
            <v>GNF</v>
          </cell>
          <cell r="G2618" t="str">
            <v>GNF-APNOP</v>
          </cell>
        </row>
        <row r="2619">
          <cell r="C2619">
            <v>2615</v>
          </cell>
          <cell r="D2619" t="str">
            <v>135. SEGURO INTEGRAL DE SALUD</v>
          </cell>
          <cell r="E2619" t="str">
            <v>001. SEGURO INTEGRAL DE SALUD</v>
          </cell>
          <cell r="F2619" t="str">
            <v>GNF</v>
          </cell>
          <cell r="G2619" t="str">
            <v>GNF-APNOP</v>
          </cell>
        </row>
        <row r="2620">
          <cell r="C2620">
            <v>2616</v>
          </cell>
          <cell r="D2620" t="str">
            <v>135. SEGURO INTEGRAL DE SALUD</v>
          </cell>
          <cell r="E2620" t="str">
            <v>001. SEGURO INTEGRAL DE SALUD</v>
          </cell>
          <cell r="F2620" t="str">
            <v>GNF</v>
          </cell>
          <cell r="G2620" t="str">
            <v>GNF-APNOP</v>
          </cell>
        </row>
        <row r="2621">
          <cell r="C2621">
            <v>2617</v>
          </cell>
          <cell r="D2621" t="str">
            <v>135. SEGURO INTEGRAL DE SALUD</v>
          </cell>
          <cell r="E2621" t="str">
            <v>001. SEGURO INTEGRAL DE SALUD</v>
          </cell>
          <cell r="F2621" t="str">
            <v>GNF</v>
          </cell>
          <cell r="G2621" t="str">
            <v>GNF-APNOP</v>
          </cell>
        </row>
        <row r="2622">
          <cell r="C2622">
            <v>2618</v>
          </cell>
          <cell r="D2622" t="str">
            <v>135. SEGURO INTEGRAL DE SALUD</v>
          </cell>
          <cell r="E2622" t="str">
            <v>001. SEGURO INTEGRAL DE SALUD</v>
          </cell>
          <cell r="F2622" t="str">
            <v>GNF</v>
          </cell>
          <cell r="G2622" t="str">
            <v>GNF-APNOP</v>
          </cell>
        </row>
        <row r="2623">
          <cell r="C2623">
            <v>2619</v>
          </cell>
          <cell r="D2623" t="str">
            <v>135. SEGURO INTEGRAL DE SALUD</v>
          </cell>
          <cell r="E2623" t="str">
            <v>001. SEGURO INTEGRAL DE SALUD</v>
          </cell>
          <cell r="F2623" t="str">
            <v>GNF</v>
          </cell>
          <cell r="G2623" t="str">
            <v>GNF-APNOP</v>
          </cell>
        </row>
        <row r="2624">
          <cell r="C2624">
            <v>2620</v>
          </cell>
          <cell r="D2624" t="str">
            <v>135. SEGURO INTEGRAL DE SALUD</v>
          </cell>
          <cell r="E2624" t="str">
            <v>001. SEGURO INTEGRAL DE SALUD</v>
          </cell>
          <cell r="F2624" t="str">
            <v>GNF</v>
          </cell>
          <cell r="G2624" t="str">
            <v>GNF-APNOP</v>
          </cell>
        </row>
        <row r="2625">
          <cell r="C2625">
            <v>2621</v>
          </cell>
          <cell r="D2625" t="str">
            <v>135. SEGURO INTEGRAL DE SALUD</v>
          </cell>
          <cell r="E2625" t="str">
            <v>001. SEGURO INTEGRAL DE SALUD</v>
          </cell>
          <cell r="F2625" t="str">
            <v>GNF</v>
          </cell>
          <cell r="G2625" t="str">
            <v>GNF-APNOP</v>
          </cell>
        </row>
        <row r="2626">
          <cell r="C2626">
            <v>2622</v>
          </cell>
          <cell r="D2626" t="str">
            <v>135. SEGURO INTEGRAL DE SALUD</v>
          </cell>
          <cell r="E2626" t="str">
            <v>001. SEGURO INTEGRAL DE SALUD</v>
          </cell>
          <cell r="F2626" t="str">
            <v>GNF</v>
          </cell>
          <cell r="G2626" t="str">
            <v>GNF-APNOP</v>
          </cell>
        </row>
        <row r="2627">
          <cell r="C2627">
            <v>2623</v>
          </cell>
          <cell r="D2627" t="str">
            <v>135. SEGURO INTEGRAL DE SALUD</v>
          </cell>
          <cell r="E2627" t="str">
            <v>001. SEGURO INTEGRAL DE SALUD</v>
          </cell>
          <cell r="F2627" t="str">
            <v>GNF</v>
          </cell>
          <cell r="G2627" t="str">
            <v>GNF-APNOP</v>
          </cell>
        </row>
        <row r="2628">
          <cell r="C2628">
            <v>2624</v>
          </cell>
          <cell r="D2628" t="str">
            <v>135. SEGURO INTEGRAL DE SALUD</v>
          </cell>
          <cell r="E2628" t="str">
            <v>001. SEGURO INTEGRAL DE SALUD</v>
          </cell>
          <cell r="F2628" t="str">
            <v>GNF</v>
          </cell>
          <cell r="G2628" t="str">
            <v>GNF-APNOP</v>
          </cell>
        </row>
        <row r="2629">
          <cell r="C2629">
            <v>2625</v>
          </cell>
          <cell r="D2629" t="str">
            <v>135. SEGURO INTEGRAL DE SALUD</v>
          </cell>
          <cell r="E2629" t="str">
            <v>001. SEGURO INTEGRAL DE SALUD</v>
          </cell>
          <cell r="F2629" t="str">
            <v>GNF</v>
          </cell>
          <cell r="G2629" t="str">
            <v>GNF-APNOP</v>
          </cell>
        </row>
        <row r="2630">
          <cell r="C2630">
            <v>2626</v>
          </cell>
          <cell r="D2630" t="str">
            <v>135. SEGURO INTEGRAL DE SALUD</v>
          </cell>
          <cell r="E2630" t="str">
            <v>001. SEGURO INTEGRAL DE SALUD</v>
          </cell>
          <cell r="F2630" t="str">
            <v>GNF</v>
          </cell>
          <cell r="G2630" t="str">
            <v>GNF-APNOP</v>
          </cell>
        </row>
        <row r="2631">
          <cell r="C2631">
            <v>2627</v>
          </cell>
          <cell r="D2631" t="str">
            <v>135. SEGURO INTEGRAL DE SALUD</v>
          </cell>
          <cell r="E2631" t="str">
            <v>001. SEGURO INTEGRAL DE SALUD</v>
          </cell>
          <cell r="F2631" t="str">
            <v>GNF</v>
          </cell>
          <cell r="G2631" t="str">
            <v>GNF-APNOP</v>
          </cell>
        </row>
        <row r="2632">
          <cell r="C2632">
            <v>2628</v>
          </cell>
          <cell r="D2632" t="str">
            <v>135. SEGURO INTEGRAL DE SALUD</v>
          </cell>
          <cell r="E2632" t="str">
            <v>001. SEGURO INTEGRAL DE SALUD</v>
          </cell>
          <cell r="F2632" t="str">
            <v>GNF</v>
          </cell>
          <cell r="G2632" t="str">
            <v>GNF-APNOP</v>
          </cell>
        </row>
        <row r="2633">
          <cell r="C2633">
            <v>2629</v>
          </cell>
          <cell r="D2633" t="str">
            <v>135. SEGURO INTEGRAL DE SALUD</v>
          </cell>
          <cell r="E2633" t="str">
            <v>001. SEGURO INTEGRAL DE SALUD</v>
          </cell>
          <cell r="F2633" t="str">
            <v>GNF</v>
          </cell>
          <cell r="G2633" t="str">
            <v>GNF-APNOP</v>
          </cell>
        </row>
        <row r="2634">
          <cell r="C2634">
            <v>2630</v>
          </cell>
          <cell r="D2634" t="str">
            <v>135. SEGURO INTEGRAL DE SALUD</v>
          </cell>
          <cell r="E2634" t="str">
            <v>001. SEGURO INTEGRAL DE SALUD</v>
          </cell>
          <cell r="F2634" t="str">
            <v>GNF</v>
          </cell>
          <cell r="G2634" t="str">
            <v>GNF-APNOP</v>
          </cell>
        </row>
        <row r="2635">
          <cell r="C2635">
            <v>2631</v>
          </cell>
          <cell r="D2635" t="str">
            <v>135. SEGURO INTEGRAL DE SALUD</v>
          </cell>
          <cell r="E2635" t="str">
            <v>001. SEGURO INTEGRAL DE SALUD</v>
          </cell>
          <cell r="F2635" t="str">
            <v>GNF</v>
          </cell>
          <cell r="G2635" t="str">
            <v>GNF-APNOP</v>
          </cell>
        </row>
        <row r="2636">
          <cell r="C2636">
            <v>2632</v>
          </cell>
          <cell r="D2636" t="str">
            <v>135. SEGURO INTEGRAL DE SALUD</v>
          </cell>
          <cell r="E2636" t="str">
            <v>001. SEGURO INTEGRAL DE SALUD</v>
          </cell>
          <cell r="F2636" t="str">
            <v>GNF</v>
          </cell>
          <cell r="G2636" t="str">
            <v>GNF-APNOP</v>
          </cell>
        </row>
        <row r="2637">
          <cell r="C2637">
            <v>2633</v>
          </cell>
          <cell r="D2637" t="str">
            <v>135. SEGURO INTEGRAL DE SALUD</v>
          </cell>
          <cell r="E2637" t="str">
            <v>001. SEGURO INTEGRAL DE SALUD</v>
          </cell>
          <cell r="F2637" t="str">
            <v>GNF</v>
          </cell>
          <cell r="G2637" t="str">
            <v>GNF-APNOP</v>
          </cell>
        </row>
        <row r="2638">
          <cell r="C2638">
            <v>2634</v>
          </cell>
          <cell r="D2638" t="str">
            <v>135. SEGURO INTEGRAL DE SALUD</v>
          </cell>
          <cell r="E2638" t="str">
            <v>001. SEGURO INTEGRAL DE SALUD</v>
          </cell>
          <cell r="F2638" t="str">
            <v>GNF</v>
          </cell>
          <cell r="G2638" t="str">
            <v>GNF-APNOP</v>
          </cell>
        </row>
        <row r="2639">
          <cell r="C2639">
            <v>2635</v>
          </cell>
          <cell r="D2639" t="str">
            <v>135. SEGURO INTEGRAL DE SALUD</v>
          </cell>
          <cell r="E2639" t="str">
            <v>001. SEGURO INTEGRAL DE SALUD</v>
          </cell>
          <cell r="F2639" t="str">
            <v>GNF</v>
          </cell>
          <cell r="G2639" t="str">
            <v>GNF-APNOP</v>
          </cell>
        </row>
        <row r="2640">
          <cell r="C2640">
            <v>2636</v>
          </cell>
          <cell r="D2640" t="str">
            <v>135. SEGURO INTEGRAL DE SALUD</v>
          </cell>
          <cell r="E2640" t="str">
            <v>001. SEGURO INTEGRAL DE SALUD</v>
          </cell>
          <cell r="F2640" t="str">
            <v>GNF</v>
          </cell>
          <cell r="G2640" t="str">
            <v>GNF-APNOP</v>
          </cell>
        </row>
        <row r="2641">
          <cell r="C2641">
            <v>2637</v>
          </cell>
          <cell r="D2641" t="str">
            <v>135. SEGURO INTEGRAL DE SALUD</v>
          </cell>
          <cell r="E2641" t="str">
            <v>001. SEGURO INTEGRAL DE SALUD</v>
          </cell>
          <cell r="F2641" t="str">
            <v>GNF</v>
          </cell>
          <cell r="G2641" t="str">
            <v>GNF-APNOP</v>
          </cell>
        </row>
        <row r="2642">
          <cell r="C2642">
            <v>2638</v>
          </cell>
          <cell r="D2642" t="str">
            <v>135. SEGURO INTEGRAL DE SALUD</v>
          </cell>
          <cell r="E2642" t="str">
            <v>001. SEGURO INTEGRAL DE SALUD</v>
          </cell>
          <cell r="F2642" t="str">
            <v>GNF</v>
          </cell>
          <cell r="G2642" t="str">
            <v>GNF-APNOP</v>
          </cell>
        </row>
        <row r="2643">
          <cell r="C2643">
            <v>2639</v>
          </cell>
          <cell r="D2643" t="str">
            <v>135. SEGURO INTEGRAL DE SALUD</v>
          </cell>
          <cell r="E2643" t="str">
            <v>001. SEGURO INTEGRAL DE SALUD</v>
          </cell>
          <cell r="F2643" t="str">
            <v>GNF</v>
          </cell>
          <cell r="G2643" t="str">
            <v>GNF-APNOP</v>
          </cell>
        </row>
        <row r="2644">
          <cell r="C2644">
            <v>2640</v>
          </cell>
          <cell r="D2644" t="str">
            <v>135. SEGURO INTEGRAL DE SALUD</v>
          </cell>
          <cell r="E2644" t="str">
            <v>001. SEGURO INTEGRAL DE SALUD</v>
          </cell>
          <cell r="F2644" t="str">
            <v>GNF</v>
          </cell>
          <cell r="G2644" t="str">
            <v>GNF-APNOP</v>
          </cell>
        </row>
        <row r="2645">
          <cell r="C2645">
            <v>2641</v>
          </cell>
          <cell r="D2645" t="str">
            <v>135. SEGURO INTEGRAL DE SALUD</v>
          </cell>
          <cell r="E2645" t="str">
            <v>001. SEGURO INTEGRAL DE SALUD</v>
          </cell>
          <cell r="F2645" t="str">
            <v>GNF</v>
          </cell>
          <cell r="G2645" t="str">
            <v>GNF-APNOP</v>
          </cell>
        </row>
        <row r="2646">
          <cell r="C2646">
            <v>2642</v>
          </cell>
          <cell r="D2646" t="str">
            <v>135. SEGURO INTEGRAL DE SALUD</v>
          </cell>
          <cell r="E2646" t="str">
            <v>001. SEGURO INTEGRAL DE SALUD</v>
          </cell>
          <cell r="F2646" t="str">
            <v>GNF</v>
          </cell>
          <cell r="G2646" t="str">
            <v>GNF-APNOP</v>
          </cell>
        </row>
        <row r="2647">
          <cell r="C2647">
            <v>2643</v>
          </cell>
          <cell r="D2647" t="str">
            <v>135. SEGURO INTEGRAL DE SALUD</v>
          </cell>
          <cell r="E2647" t="str">
            <v>001. SEGURO INTEGRAL DE SALUD</v>
          </cell>
          <cell r="F2647" t="str">
            <v>GNF</v>
          </cell>
          <cell r="G2647" t="str">
            <v>GNF-APNOP</v>
          </cell>
        </row>
        <row r="2648">
          <cell r="C2648">
            <v>2644</v>
          </cell>
          <cell r="D2648" t="str">
            <v>135. SEGURO INTEGRAL DE SALUD</v>
          </cell>
          <cell r="E2648" t="str">
            <v>001. SEGURO INTEGRAL DE SALUD</v>
          </cell>
          <cell r="F2648" t="str">
            <v>GNF</v>
          </cell>
          <cell r="G2648" t="str">
            <v>GNF-APNOP</v>
          </cell>
        </row>
        <row r="2649">
          <cell r="C2649">
            <v>2645</v>
          </cell>
          <cell r="D2649" t="str">
            <v>135. SEGURO INTEGRAL DE SALUD</v>
          </cell>
          <cell r="E2649" t="str">
            <v>001. SEGURO INTEGRAL DE SALUD</v>
          </cell>
          <cell r="F2649" t="str">
            <v>GNF</v>
          </cell>
          <cell r="G2649" t="str">
            <v>GNF-APNOP</v>
          </cell>
        </row>
        <row r="2650">
          <cell r="C2650">
            <v>2646</v>
          </cell>
          <cell r="D2650" t="str">
            <v>135. SEGURO INTEGRAL DE SALUD</v>
          </cell>
          <cell r="E2650" t="str">
            <v>001. SEGURO INTEGRAL DE SALUD</v>
          </cell>
          <cell r="F2650" t="str">
            <v>GNF</v>
          </cell>
          <cell r="G2650" t="str">
            <v>GNF-APNOP</v>
          </cell>
        </row>
        <row r="2651">
          <cell r="C2651">
            <v>2647</v>
          </cell>
          <cell r="D2651" t="str">
            <v>135. SEGURO INTEGRAL DE SALUD</v>
          </cell>
          <cell r="E2651" t="str">
            <v>001. SEGURO INTEGRAL DE SALUD</v>
          </cell>
          <cell r="F2651" t="str">
            <v>GNF</v>
          </cell>
          <cell r="G2651" t="str">
            <v>GNF-APNOP</v>
          </cell>
        </row>
        <row r="2652">
          <cell r="C2652">
            <v>2648</v>
          </cell>
          <cell r="D2652" t="str">
            <v>135. SEGURO INTEGRAL DE SALUD</v>
          </cell>
          <cell r="E2652" t="str">
            <v>001. SEGURO INTEGRAL DE SALUD</v>
          </cell>
          <cell r="F2652" t="str">
            <v>GNF</v>
          </cell>
          <cell r="G2652" t="str">
            <v>GNF-APNOP</v>
          </cell>
        </row>
        <row r="2653">
          <cell r="C2653">
            <v>2649</v>
          </cell>
          <cell r="D2653" t="str">
            <v>135. SEGURO INTEGRAL DE SALUD</v>
          </cell>
          <cell r="E2653" t="str">
            <v>001. SEGURO INTEGRAL DE SALUD</v>
          </cell>
          <cell r="F2653" t="str">
            <v>GNF</v>
          </cell>
          <cell r="G2653" t="str">
            <v>GNF-APNOP</v>
          </cell>
        </row>
        <row r="2654">
          <cell r="C2654">
            <v>2650</v>
          </cell>
          <cell r="D2654" t="str">
            <v>135. SEGURO INTEGRAL DE SALUD</v>
          </cell>
          <cell r="E2654" t="str">
            <v>001. SEGURO INTEGRAL DE SALUD</v>
          </cell>
          <cell r="F2654" t="str">
            <v>GNF</v>
          </cell>
          <cell r="G2654" t="str">
            <v>GNF-APNOP</v>
          </cell>
        </row>
        <row r="2655">
          <cell r="C2655">
            <v>2651</v>
          </cell>
          <cell r="D2655" t="str">
            <v>135. SEGURO INTEGRAL DE SALUD</v>
          </cell>
          <cell r="E2655" t="str">
            <v>001. SEGURO INTEGRAL DE SALUD</v>
          </cell>
          <cell r="F2655" t="str">
            <v>GNF</v>
          </cell>
          <cell r="G2655" t="str">
            <v>GNF-APNOP</v>
          </cell>
        </row>
        <row r="2656">
          <cell r="C2656">
            <v>2652</v>
          </cell>
          <cell r="D2656" t="str">
            <v>135. SEGURO INTEGRAL DE SALUD</v>
          </cell>
          <cell r="E2656" t="str">
            <v>001. SEGURO INTEGRAL DE SALUD</v>
          </cell>
          <cell r="F2656" t="str">
            <v>GNF</v>
          </cell>
          <cell r="G2656" t="str">
            <v>GNF-APNOP</v>
          </cell>
        </row>
        <row r="2657">
          <cell r="C2657">
            <v>2653</v>
          </cell>
          <cell r="D2657" t="str">
            <v>135. SEGURO INTEGRAL DE SALUD</v>
          </cell>
          <cell r="E2657" t="str">
            <v>001. SEGURO INTEGRAL DE SALUD</v>
          </cell>
          <cell r="F2657" t="str">
            <v>GNF</v>
          </cell>
          <cell r="G2657" t="str">
            <v>GNF-APNOP</v>
          </cell>
        </row>
        <row r="2658">
          <cell r="C2658">
            <v>2654</v>
          </cell>
          <cell r="D2658" t="str">
            <v>135. SEGURO INTEGRAL DE SALUD</v>
          </cell>
          <cell r="E2658" t="str">
            <v>001. SEGURO INTEGRAL DE SALUD</v>
          </cell>
          <cell r="F2658" t="str">
            <v>GNF</v>
          </cell>
          <cell r="G2658" t="str">
            <v>GNF-APNOP</v>
          </cell>
        </row>
        <row r="2659">
          <cell r="C2659">
            <v>2655</v>
          </cell>
          <cell r="D2659" t="str">
            <v>135. SEGURO INTEGRAL DE SALUD</v>
          </cell>
          <cell r="E2659" t="str">
            <v>001. SEGURO INTEGRAL DE SALUD</v>
          </cell>
          <cell r="F2659" t="str">
            <v>GNF</v>
          </cell>
          <cell r="G2659" t="str">
            <v>GNF-APNOP</v>
          </cell>
        </row>
        <row r="2660">
          <cell r="C2660">
            <v>2656</v>
          </cell>
          <cell r="D2660" t="str">
            <v>135. SEGURO INTEGRAL DE SALUD</v>
          </cell>
          <cell r="E2660" t="str">
            <v>001. SEGURO INTEGRAL DE SALUD</v>
          </cell>
          <cell r="F2660" t="str">
            <v>GNF</v>
          </cell>
          <cell r="G2660" t="str">
            <v>GNF-APNOP</v>
          </cell>
        </row>
        <row r="2661">
          <cell r="C2661">
            <v>2657</v>
          </cell>
          <cell r="D2661" t="str">
            <v>135. SEGURO INTEGRAL DE SALUD</v>
          </cell>
          <cell r="E2661" t="str">
            <v>001. SEGURO INTEGRAL DE SALUD</v>
          </cell>
          <cell r="F2661" t="str">
            <v>GNF</v>
          </cell>
          <cell r="G2661" t="str">
            <v>GNF-APNOP</v>
          </cell>
        </row>
        <row r="2662">
          <cell r="C2662">
            <v>2658</v>
          </cell>
          <cell r="D2662" t="str">
            <v>135. SEGURO INTEGRAL DE SALUD</v>
          </cell>
          <cell r="E2662" t="str">
            <v>001. SEGURO INTEGRAL DE SALUD</v>
          </cell>
          <cell r="F2662" t="str">
            <v>GNF</v>
          </cell>
          <cell r="G2662" t="str">
            <v>GNF-APNOP</v>
          </cell>
        </row>
        <row r="2663">
          <cell r="C2663">
            <v>2659</v>
          </cell>
          <cell r="D2663" t="str">
            <v>135. SEGURO INTEGRAL DE SALUD</v>
          </cell>
          <cell r="E2663" t="str">
            <v>001. SEGURO INTEGRAL DE SALUD</v>
          </cell>
          <cell r="F2663" t="str">
            <v>GNF</v>
          </cell>
          <cell r="G2663" t="str">
            <v>GNF-APNOP</v>
          </cell>
        </row>
        <row r="2664">
          <cell r="C2664">
            <v>2660</v>
          </cell>
          <cell r="D2664" t="str">
            <v>135. SEGURO INTEGRAL DE SALUD</v>
          </cell>
          <cell r="E2664" t="str">
            <v>001. SEGURO INTEGRAL DE SALUD</v>
          </cell>
          <cell r="F2664" t="str">
            <v>GNF</v>
          </cell>
          <cell r="G2664" t="str">
            <v>GNF-APNOP</v>
          </cell>
        </row>
        <row r="2665">
          <cell r="C2665">
            <v>2661</v>
          </cell>
          <cell r="D2665" t="str">
            <v>135. SEGURO INTEGRAL DE SALUD</v>
          </cell>
          <cell r="E2665" t="str">
            <v>001. SEGURO INTEGRAL DE SALUD</v>
          </cell>
          <cell r="F2665" t="str">
            <v>GNF</v>
          </cell>
          <cell r="G2665" t="str">
            <v>GNF-APNOP</v>
          </cell>
        </row>
        <row r="2666">
          <cell r="C2666">
            <v>2662</v>
          </cell>
          <cell r="D2666" t="str">
            <v>135. SEGURO INTEGRAL DE SALUD</v>
          </cell>
          <cell r="E2666" t="str">
            <v>001. SEGURO INTEGRAL DE SALUD</v>
          </cell>
          <cell r="F2666" t="str">
            <v>GNF</v>
          </cell>
          <cell r="G2666" t="str">
            <v>GNF-APNOP</v>
          </cell>
        </row>
        <row r="2667">
          <cell r="C2667">
            <v>2663</v>
          </cell>
          <cell r="D2667" t="str">
            <v>135. SEGURO INTEGRAL DE SALUD</v>
          </cell>
          <cell r="E2667" t="str">
            <v>001. SEGURO INTEGRAL DE SALUD</v>
          </cell>
          <cell r="F2667" t="str">
            <v>GNF</v>
          </cell>
          <cell r="G2667" t="str">
            <v>GNF-APNOP</v>
          </cell>
        </row>
        <row r="2668">
          <cell r="C2668">
            <v>2664</v>
          </cell>
          <cell r="D2668" t="str">
            <v>135. SEGURO INTEGRAL DE SALUD</v>
          </cell>
          <cell r="E2668" t="str">
            <v>001. SEGURO INTEGRAL DE SALUD</v>
          </cell>
          <cell r="F2668" t="str">
            <v>GNF</v>
          </cell>
          <cell r="G2668" t="str">
            <v>GNF-APNOP</v>
          </cell>
        </row>
        <row r="2669">
          <cell r="C2669">
            <v>2665</v>
          </cell>
          <cell r="D2669" t="str">
            <v>135. SEGURO INTEGRAL DE SALUD</v>
          </cell>
          <cell r="E2669" t="str">
            <v>001. SEGURO INTEGRAL DE SALUD</v>
          </cell>
          <cell r="F2669" t="str">
            <v>GNF</v>
          </cell>
          <cell r="G2669" t="str">
            <v>GNF-APNOP</v>
          </cell>
        </row>
        <row r="2670">
          <cell r="C2670">
            <v>2666</v>
          </cell>
          <cell r="D2670" t="str">
            <v>135. SEGURO INTEGRAL DE SALUD</v>
          </cell>
          <cell r="E2670" t="str">
            <v>001. SEGURO INTEGRAL DE SALUD</v>
          </cell>
          <cell r="F2670" t="str">
            <v>GNF</v>
          </cell>
          <cell r="G2670" t="str">
            <v>GNF-APNOP</v>
          </cell>
        </row>
        <row r="2671">
          <cell r="C2671">
            <v>2667</v>
          </cell>
          <cell r="D2671" t="str">
            <v>135. SEGURO INTEGRAL DE SALUD</v>
          </cell>
          <cell r="E2671" t="str">
            <v>001. SEGURO INTEGRAL DE SALUD</v>
          </cell>
          <cell r="F2671" t="str">
            <v>GNF</v>
          </cell>
          <cell r="G2671" t="str">
            <v>GNF-APNOP</v>
          </cell>
        </row>
        <row r="2672">
          <cell r="C2672">
            <v>2668</v>
          </cell>
          <cell r="D2672" t="str">
            <v>135. SEGURO INTEGRAL DE SALUD</v>
          </cell>
          <cell r="E2672" t="str">
            <v>001. SEGURO INTEGRAL DE SALUD</v>
          </cell>
          <cell r="F2672" t="str">
            <v>GNF</v>
          </cell>
          <cell r="G2672" t="str">
            <v>GNF-APNOP</v>
          </cell>
        </row>
        <row r="2673">
          <cell r="C2673">
            <v>1</v>
          </cell>
          <cell r="D2673" t="str">
            <v>135. SEGURO INTEGRAL DE SALUD</v>
          </cell>
          <cell r="E2673" t="str">
            <v>002. FONDO INTANGIBLE SOLIDARIO DE SALUD - FISSAL</v>
          </cell>
          <cell r="F2673" t="str">
            <v>FISSAL</v>
          </cell>
          <cell r="G2673" t="str">
            <v>FISSAL_PP</v>
          </cell>
        </row>
        <row r="2674">
          <cell r="C2674">
            <v>2</v>
          </cell>
          <cell r="D2674" t="str">
            <v>135. SEGURO INTEGRAL DE SALUD</v>
          </cell>
          <cell r="E2674" t="str">
            <v>002. FONDO INTANGIBLE SOLIDARIO DE SALUD - FISSAL</v>
          </cell>
          <cell r="F2674" t="str">
            <v>FISSAL</v>
          </cell>
          <cell r="G2674" t="str">
            <v>FISSAL_PP</v>
          </cell>
        </row>
        <row r="2675">
          <cell r="C2675">
            <v>3</v>
          </cell>
          <cell r="D2675" t="str">
            <v>135. SEGURO INTEGRAL DE SALUD</v>
          </cell>
          <cell r="E2675" t="str">
            <v>002. FONDO INTANGIBLE SOLIDARIO DE SALUD - FISSAL</v>
          </cell>
          <cell r="F2675" t="str">
            <v>FISSAL</v>
          </cell>
          <cell r="G2675" t="str">
            <v>FISSAL_PP</v>
          </cell>
        </row>
        <row r="2676">
          <cell r="C2676">
            <v>4</v>
          </cell>
          <cell r="D2676" t="str">
            <v>135. SEGURO INTEGRAL DE SALUD</v>
          </cell>
          <cell r="E2676" t="str">
            <v>002. FONDO INTANGIBLE SOLIDARIO DE SALUD - FISSAL</v>
          </cell>
          <cell r="F2676" t="str">
            <v>FISSAL</v>
          </cell>
          <cell r="G2676" t="str">
            <v>FISSAL_PP</v>
          </cell>
        </row>
        <row r="2677">
          <cell r="C2677">
            <v>5</v>
          </cell>
          <cell r="D2677" t="str">
            <v>135. SEGURO INTEGRAL DE SALUD</v>
          </cell>
          <cell r="E2677" t="str">
            <v>002. FONDO INTANGIBLE SOLIDARIO DE SALUD - FISSAL</v>
          </cell>
          <cell r="F2677" t="str">
            <v>FISSAL</v>
          </cell>
          <cell r="G2677" t="str">
            <v>FISSAL_PP</v>
          </cell>
        </row>
        <row r="2678">
          <cell r="C2678">
            <v>6</v>
          </cell>
          <cell r="D2678" t="str">
            <v>135. SEGURO INTEGRAL DE SALUD</v>
          </cell>
          <cell r="E2678" t="str">
            <v>002. FONDO INTANGIBLE SOLIDARIO DE SALUD - FISSAL</v>
          </cell>
          <cell r="F2678" t="str">
            <v>FISSAL</v>
          </cell>
          <cell r="G2678" t="str">
            <v>FISSAL_PP</v>
          </cell>
        </row>
        <row r="2679">
          <cell r="C2679">
            <v>7</v>
          </cell>
          <cell r="D2679" t="str">
            <v>135. SEGURO INTEGRAL DE SALUD</v>
          </cell>
          <cell r="E2679" t="str">
            <v>002. FONDO INTANGIBLE SOLIDARIO DE SALUD - FISSAL</v>
          </cell>
          <cell r="F2679" t="str">
            <v>FISSAL</v>
          </cell>
          <cell r="G2679" t="str">
            <v>FISSAL_PP</v>
          </cell>
        </row>
        <row r="2680">
          <cell r="C2680">
            <v>8</v>
          </cell>
          <cell r="D2680" t="str">
            <v>135. SEGURO INTEGRAL DE SALUD</v>
          </cell>
          <cell r="E2680" t="str">
            <v>002. FONDO INTANGIBLE SOLIDARIO DE SALUD - FISSAL</v>
          </cell>
          <cell r="F2680" t="str">
            <v>FISSAL</v>
          </cell>
          <cell r="G2680" t="str">
            <v>FISSAL_PP</v>
          </cell>
        </row>
        <row r="2681">
          <cell r="C2681">
            <v>9</v>
          </cell>
          <cell r="D2681" t="str">
            <v>135. SEGURO INTEGRAL DE SALUD</v>
          </cell>
          <cell r="E2681" t="str">
            <v>002. FONDO INTANGIBLE SOLIDARIO DE SALUD - FISSAL</v>
          </cell>
          <cell r="F2681" t="str">
            <v>FISSAL</v>
          </cell>
          <cell r="G2681" t="str">
            <v>FISSAL_PP</v>
          </cell>
        </row>
        <row r="2682">
          <cell r="C2682">
            <v>10</v>
          </cell>
          <cell r="D2682" t="str">
            <v>135. SEGURO INTEGRAL DE SALUD</v>
          </cell>
          <cell r="E2682" t="str">
            <v>002. FONDO INTANGIBLE SOLIDARIO DE SALUD - FISSAL</v>
          </cell>
          <cell r="F2682" t="str">
            <v>FISSAL</v>
          </cell>
          <cell r="G2682" t="str">
            <v>FISSAL_PP</v>
          </cell>
        </row>
        <row r="2683">
          <cell r="C2683">
            <v>11</v>
          </cell>
          <cell r="D2683" t="str">
            <v>135. SEGURO INTEGRAL DE SALUD</v>
          </cell>
          <cell r="E2683" t="str">
            <v>002. FONDO INTANGIBLE SOLIDARIO DE SALUD - FISSAL</v>
          </cell>
          <cell r="F2683" t="str">
            <v>FISSAL</v>
          </cell>
          <cell r="G2683" t="str">
            <v>FISSAL_PP</v>
          </cell>
        </row>
        <row r="2684">
          <cell r="C2684">
            <v>12</v>
          </cell>
          <cell r="D2684" t="str">
            <v>135. SEGURO INTEGRAL DE SALUD</v>
          </cell>
          <cell r="E2684" t="str">
            <v>002. FONDO INTANGIBLE SOLIDARIO DE SALUD - FISSAL</v>
          </cell>
          <cell r="F2684" t="str">
            <v>FISSAL</v>
          </cell>
          <cell r="G2684" t="str">
            <v>FISSAL_PP</v>
          </cell>
        </row>
        <row r="2685">
          <cell r="C2685">
            <v>13</v>
          </cell>
          <cell r="D2685" t="str">
            <v>135. SEGURO INTEGRAL DE SALUD</v>
          </cell>
          <cell r="E2685" t="str">
            <v>002. FONDO INTANGIBLE SOLIDARIO DE SALUD - FISSAL</v>
          </cell>
          <cell r="F2685" t="str">
            <v>FISSAL</v>
          </cell>
          <cell r="G2685" t="str">
            <v>FISSAL_PP</v>
          </cell>
        </row>
        <row r="2686">
          <cell r="C2686">
            <v>14</v>
          </cell>
          <cell r="D2686" t="str">
            <v>135. SEGURO INTEGRAL DE SALUD</v>
          </cell>
          <cell r="E2686" t="str">
            <v>002. FONDO INTANGIBLE SOLIDARIO DE SALUD - FISSAL</v>
          </cell>
          <cell r="F2686" t="str">
            <v>FISSAL</v>
          </cell>
          <cell r="G2686" t="str">
            <v>FISSAL_PP</v>
          </cell>
        </row>
        <row r="2687">
          <cell r="C2687">
            <v>15</v>
          </cell>
          <cell r="D2687" t="str">
            <v>135. SEGURO INTEGRAL DE SALUD</v>
          </cell>
          <cell r="E2687" t="str">
            <v>002. FONDO INTANGIBLE SOLIDARIO DE SALUD - FISSAL</v>
          </cell>
          <cell r="F2687" t="str">
            <v>FISSAL</v>
          </cell>
          <cell r="G2687" t="str">
            <v>FISSAL_PP</v>
          </cell>
        </row>
        <row r="2688">
          <cell r="C2688">
            <v>16</v>
          </cell>
          <cell r="D2688" t="str">
            <v>135. SEGURO INTEGRAL DE SALUD</v>
          </cell>
          <cell r="E2688" t="str">
            <v>002. FONDO INTANGIBLE SOLIDARIO DE SALUD - FISSAL</v>
          </cell>
          <cell r="F2688" t="str">
            <v>FISSAL</v>
          </cell>
          <cell r="G2688" t="str">
            <v>FISSAL_PP</v>
          </cell>
        </row>
        <row r="2689">
          <cell r="C2689">
            <v>17</v>
          </cell>
          <cell r="D2689" t="str">
            <v>135. SEGURO INTEGRAL DE SALUD</v>
          </cell>
          <cell r="E2689" t="str">
            <v>002. FONDO INTANGIBLE SOLIDARIO DE SALUD - FISSAL</v>
          </cell>
          <cell r="F2689" t="str">
            <v>FISSAL</v>
          </cell>
          <cell r="G2689" t="str">
            <v>FISSAL_PP</v>
          </cell>
        </row>
        <row r="2690">
          <cell r="C2690">
            <v>18</v>
          </cell>
          <cell r="D2690" t="str">
            <v>135. SEGURO INTEGRAL DE SALUD</v>
          </cell>
          <cell r="E2690" t="str">
            <v>002. FONDO INTANGIBLE SOLIDARIO DE SALUD - FISSAL</v>
          </cell>
          <cell r="F2690" t="str">
            <v>FISSAL</v>
          </cell>
          <cell r="G2690" t="str">
            <v>FISSAL_PP</v>
          </cell>
        </row>
        <row r="2691">
          <cell r="C2691">
            <v>19</v>
          </cell>
          <cell r="D2691" t="str">
            <v>135. SEGURO INTEGRAL DE SALUD</v>
          </cell>
          <cell r="E2691" t="str">
            <v>002. FONDO INTANGIBLE SOLIDARIO DE SALUD - FISSAL</v>
          </cell>
          <cell r="F2691" t="str">
            <v>FISSAL</v>
          </cell>
          <cell r="G2691" t="str">
            <v>FISSAL_PP</v>
          </cell>
        </row>
        <row r="2692">
          <cell r="C2692">
            <v>20</v>
          </cell>
          <cell r="D2692" t="str">
            <v>135. SEGURO INTEGRAL DE SALUD</v>
          </cell>
          <cell r="E2692" t="str">
            <v>002. FONDO INTANGIBLE SOLIDARIO DE SALUD - FISSAL</v>
          </cell>
          <cell r="F2692" t="str">
            <v>FISSAL</v>
          </cell>
          <cell r="G2692" t="str">
            <v>FISSAL_PP</v>
          </cell>
        </row>
        <row r="2693">
          <cell r="C2693">
            <v>21</v>
          </cell>
          <cell r="D2693" t="str">
            <v>135. SEGURO INTEGRAL DE SALUD</v>
          </cell>
          <cell r="E2693" t="str">
            <v>002. FONDO INTANGIBLE SOLIDARIO DE SALUD - FISSAL</v>
          </cell>
          <cell r="F2693" t="str">
            <v>FISSAL</v>
          </cell>
          <cell r="G2693" t="str">
            <v>FISSAL_PP</v>
          </cell>
        </row>
        <row r="2694">
          <cell r="C2694">
            <v>22</v>
          </cell>
          <cell r="D2694" t="str">
            <v>135. SEGURO INTEGRAL DE SALUD</v>
          </cell>
          <cell r="E2694" t="str">
            <v>002. FONDO INTANGIBLE SOLIDARIO DE SALUD - FISSAL</v>
          </cell>
          <cell r="F2694" t="str">
            <v>FISSAL</v>
          </cell>
          <cell r="G2694" t="str">
            <v>FISSAL_PP</v>
          </cell>
        </row>
        <row r="2695">
          <cell r="C2695">
            <v>23</v>
          </cell>
          <cell r="D2695" t="str">
            <v>135. SEGURO INTEGRAL DE SALUD</v>
          </cell>
          <cell r="E2695" t="str">
            <v>002. FONDO INTANGIBLE SOLIDARIO DE SALUD - FISSAL</v>
          </cell>
          <cell r="F2695" t="str">
            <v>FISSAL</v>
          </cell>
          <cell r="G2695" t="str">
            <v>FISSAL_PP</v>
          </cell>
        </row>
        <row r="2696">
          <cell r="C2696">
            <v>24</v>
          </cell>
          <cell r="D2696" t="str">
            <v>135. SEGURO INTEGRAL DE SALUD</v>
          </cell>
          <cell r="E2696" t="str">
            <v>002. FONDO INTANGIBLE SOLIDARIO DE SALUD - FISSAL</v>
          </cell>
          <cell r="F2696" t="str">
            <v>FISSAL</v>
          </cell>
          <cell r="G2696" t="str">
            <v>FISSAL_PP</v>
          </cell>
        </row>
        <row r="2697">
          <cell r="C2697">
            <v>25</v>
          </cell>
          <cell r="D2697" t="str">
            <v>135. SEGURO INTEGRAL DE SALUD</v>
          </cell>
          <cell r="E2697" t="str">
            <v>002. FONDO INTANGIBLE SOLIDARIO DE SALUD - FISSAL</v>
          </cell>
          <cell r="F2697" t="str">
            <v>FISSAL</v>
          </cell>
          <cell r="G2697" t="str">
            <v>FISSAL_PP</v>
          </cell>
        </row>
        <row r="2698">
          <cell r="C2698">
            <v>26</v>
          </cell>
          <cell r="D2698" t="str">
            <v>135. SEGURO INTEGRAL DE SALUD</v>
          </cell>
          <cell r="E2698" t="str">
            <v>002. FONDO INTANGIBLE SOLIDARIO DE SALUD - FISSAL</v>
          </cell>
          <cell r="F2698" t="str">
            <v>FISSAL</v>
          </cell>
          <cell r="G2698" t="str">
            <v>FISSAL_PP</v>
          </cell>
        </row>
        <row r="2699">
          <cell r="C2699">
            <v>27</v>
          </cell>
          <cell r="D2699" t="str">
            <v>135. SEGURO INTEGRAL DE SALUD</v>
          </cell>
          <cell r="E2699" t="str">
            <v>002. FONDO INTANGIBLE SOLIDARIO DE SALUD - FISSAL</v>
          </cell>
          <cell r="F2699" t="str">
            <v>FISSAL</v>
          </cell>
          <cell r="G2699" t="str">
            <v>FISSAL_PP</v>
          </cell>
        </row>
        <row r="2700">
          <cell r="C2700">
            <v>28</v>
          </cell>
          <cell r="D2700" t="str">
            <v>135. SEGURO INTEGRAL DE SALUD</v>
          </cell>
          <cell r="E2700" t="str">
            <v>002. FONDO INTANGIBLE SOLIDARIO DE SALUD - FISSAL</v>
          </cell>
          <cell r="F2700" t="str">
            <v>FISSAL</v>
          </cell>
          <cell r="G2700" t="str">
            <v>FISSAL_PP</v>
          </cell>
        </row>
        <row r="2701">
          <cell r="C2701">
            <v>29</v>
          </cell>
          <cell r="D2701" t="str">
            <v>135. SEGURO INTEGRAL DE SALUD</v>
          </cell>
          <cell r="E2701" t="str">
            <v>002. FONDO INTANGIBLE SOLIDARIO DE SALUD - FISSAL</v>
          </cell>
          <cell r="F2701" t="str">
            <v>FISSAL</v>
          </cell>
          <cell r="G2701" t="str">
            <v>FISSAL_PP</v>
          </cell>
        </row>
        <row r="2702">
          <cell r="C2702">
            <v>30</v>
          </cell>
          <cell r="D2702" t="str">
            <v>135. SEGURO INTEGRAL DE SALUD</v>
          </cell>
          <cell r="E2702" t="str">
            <v>002. FONDO INTANGIBLE SOLIDARIO DE SALUD - FISSAL</v>
          </cell>
          <cell r="F2702" t="str">
            <v>FISSAL</v>
          </cell>
          <cell r="G2702" t="str">
            <v>FISSAL_PP</v>
          </cell>
        </row>
        <row r="2703">
          <cell r="C2703">
            <v>31</v>
          </cell>
          <cell r="D2703" t="str">
            <v>135. SEGURO INTEGRAL DE SALUD</v>
          </cell>
          <cell r="E2703" t="str">
            <v>002. FONDO INTANGIBLE SOLIDARIO DE SALUD - FISSAL</v>
          </cell>
          <cell r="F2703" t="str">
            <v>FISSAL</v>
          </cell>
          <cell r="G2703" t="str">
            <v>FISSAL_PP</v>
          </cell>
        </row>
        <row r="2704">
          <cell r="C2704">
            <v>32</v>
          </cell>
          <cell r="D2704" t="str">
            <v>135. SEGURO INTEGRAL DE SALUD</v>
          </cell>
          <cell r="E2704" t="str">
            <v>002. FONDO INTANGIBLE SOLIDARIO DE SALUD - FISSAL</v>
          </cell>
          <cell r="F2704" t="str">
            <v>FISSAL</v>
          </cell>
          <cell r="G2704" t="str">
            <v>FISSAL_PP</v>
          </cell>
        </row>
        <row r="2705">
          <cell r="C2705">
            <v>33</v>
          </cell>
          <cell r="D2705" t="str">
            <v>135. SEGURO INTEGRAL DE SALUD</v>
          </cell>
          <cell r="E2705" t="str">
            <v>002. FONDO INTANGIBLE SOLIDARIO DE SALUD - FISSAL</v>
          </cell>
          <cell r="F2705" t="str">
            <v>FISSAL</v>
          </cell>
          <cell r="G2705" t="str">
            <v>FISSAL_PP</v>
          </cell>
        </row>
        <row r="2706">
          <cell r="C2706">
            <v>34</v>
          </cell>
          <cell r="D2706" t="str">
            <v>135. SEGURO INTEGRAL DE SALUD</v>
          </cell>
          <cell r="E2706" t="str">
            <v>002. FONDO INTANGIBLE SOLIDARIO DE SALUD - FISSAL</v>
          </cell>
          <cell r="F2706" t="str">
            <v>FISSAL</v>
          </cell>
          <cell r="G2706" t="str">
            <v>FISSAL_PP</v>
          </cell>
        </row>
        <row r="2707">
          <cell r="C2707">
            <v>35</v>
          </cell>
          <cell r="D2707" t="str">
            <v>135. SEGURO INTEGRAL DE SALUD</v>
          </cell>
          <cell r="E2707" t="str">
            <v>002. FONDO INTANGIBLE SOLIDARIO DE SALUD - FISSAL</v>
          </cell>
          <cell r="F2707" t="str">
            <v>FISSAL</v>
          </cell>
          <cell r="G2707" t="str">
            <v>FISSAL_PP</v>
          </cell>
        </row>
        <row r="2708">
          <cell r="C2708">
            <v>36</v>
          </cell>
          <cell r="D2708" t="str">
            <v>135. SEGURO INTEGRAL DE SALUD</v>
          </cell>
          <cell r="E2708" t="str">
            <v>002. FONDO INTANGIBLE SOLIDARIO DE SALUD - FISSAL</v>
          </cell>
          <cell r="F2708" t="str">
            <v>FISSAL</v>
          </cell>
          <cell r="G2708" t="str">
            <v>FISSAL_PP</v>
          </cell>
        </row>
        <row r="2709">
          <cell r="C2709">
            <v>37</v>
          </cell>
          <cell r="D2709" t="str">
            <v>135. SEGURO INTEGRAL DE SALUD</v>
          </cell>
          <cell r="E2709" t="str">
            <v>002. FONDO INTANGIBLE SOLIDARIO DE SALUD - FISSAL</v>
          </cell>
          <cell r="F2709" t="str">
            <v>FISSAL</v>
          </cell>
          <cell r="G2709" t="str">
            <v>FISSAL_PP</v>
          </cell>
        </row>
        <row r="2710">
          <cell r="C2710">
            <v>38</v>
          </cell>
          <cell r="D2710" t="str">
            <v>135. SEGURO INTEGRAL DE SALUD</v>
          </cell>
          <cell r="E2710" t="str">
            <v>002. FONDO INTANGIBLE SOLIDARIO DE SALUD - FISSAL</v>
          </cell>
          <cell r="F2710" t="str">
            <v>FISSAL</v>
          </cell>
          <cell r="G2710" t="str">
            <v>FISSAL_PP</v>
          </cell>
        </row>
        <row r="2711">
          <cell r="C2711">
            <v>39</v>
          </cell>
          <cell r="D2711" t="str">
            <v>135. SEGURO INTEGRAL DE SALUD</v>
          </cell>
          <cell r="E2711" t="str">
            <v>002. FONDO INTANGIBLE SOLIDARIO DE SALUD - FISSAL</v>
          </cell>
          <cell r="F2711" t="str">
            <v>FISSAL</v>
          </cell>
          <cell r="G2711" t="str">
            <v>FISSAL_PP</v>
          </cell>
        </row>
        <row r="2712">
          <cell r="C2712">
            <v>40</v>
          </cell>
          <cell r="D2712" t="str">
            <v>135. SEGURO INTEGRAL DE SALUD</v>
          </cell>
          <cell r="E2712" t="str">
            <v>002. FONDO INTANGIBLE SOLIDARIO DE SALUD - FISSAL</v>
          </cell>
          <cell r="F2712" t="str">
            <v>FISSAL</v>
          </cell>
          <cell r="G2712" t="str">
            <v>FISSAL_PP</v>
          </cell>
        </row>
        <row r="2713">
          <cell r="C2713">
            <v>41</v>
          </cell>
          <cell r="D2713" t="str">
            <v>135. SEGURO INTEGRAL DE SALUD</v>
          </cell>
          <cell r="E2713" t="str">
            <v>002. FONDO INTANGIBLE SOLIDARIO DE SALUD - FISSAL</v>
          </cell>
          <cell r="F2713" t="str">
            <v>FISSAL</v>
          </cell>
          <cell r="G2713" t="str">
            <v>FISSAL_PP</v>
          </cell>
        </row>
        <row r="2714">
          <cell r="C2714">
            <v>42</v>
          </cell>
          <cell r="D2714" t="str">
            <v>135. SEGURO INTEGRAL DE SALUD</v>
          </cell>
          <cell r="E2714" t="str">
            <v>002. FONDO INTANGIBLE SOLIDARIO DE SALUD - FISSAL</v>
          </cell>
          <cell r="F2714" t="str">
            <v>FISSAL</v>
          </cell>
          <cell r="G2714" t="str">
            <v>FISSAL_PP</v>
          </cell>
        </row>
        <row r="2715">
          <cell r="C2715">
            <v>43</v>
          </cell>
          <cell r="D2715" t="str">
            <v>135. SEGURO INTEGRAL DE SALUD</v>
          </cell>
          <cell r="E2715" t="str">
            <v>002. FONDO INTANGIBLE SOLIDARIO DE SALUD - FISSAL</v>
          </cell>
          <cell r="F2715" t="str">
            <v>FISSAL</v>
          </cell>
          <cell r="G2715" t="str">
            <v>FISSAL_PP</v>
          </cell>
        </row>
        <row r="2716">
          <cell r="C2716">
            <v>44</v>
          </cell>
          <cell r="D2716" t="str">
            <v>135. SEGURO INTEGRAL DE SALUD</v>
          </cell>
          <cell r="E2716" t="str">
            <v>002. FONDO INTANGIBLE SOLIDARIO DE SALUD - FISSAL</v>
          </cell>
          <cell r="F2716" t="str">
            <v>FISSAL</v>
          </cell>
          <cell r="G2716" t="str">
            <v>FISSAL_PP</v>
          </cell>
        </row>
        <row r="2717">
          <cell r="C2717">
            <v>45</v>
          </cell>
          <cell r="D2717" t="str">
            <v>135. SEGURO INTEGRAL DE SALUD</v>
          </cell>
          <cell r="E2717" t="str">
            <v>002. FONDO INTANGIBLE SOLIDARIO DE SALUD - FISSAL</v>
          </cell>
          <cell r="F2717" t="str">
            <v>FISSAL</v>
          </cell>
          <cell r="G2717" t="str">
            <v>FISSAL_PP</v>
          </cell>
        </row>
        <row r="2718">
          <cell r="C2718">
            <v>46</v>
          </cell>
          <cell r="D2718" t="str">
            <v>135. SEGURO INTEGRAL DE SALUD</v>
          </cell>
          <cell r="E2718" t="str">
            <v>002. FONDO INTANGIBLE SOLIDARIO DE SALUD - FISSAL</v>
          </cell>
          <cell r="F2718" t="str">
            <v>FISSAL</v>
          </cell>
          <cell r="G2718" t="str">
            <v>FISSAL_PP</v>
          </cell>
        </row>
        <row r="2719">
          <cell r="C2719">
            <v>47</v>
          </cell>
          <cell r="D2719" t="str">
            <v>135. SEGURO INTEGRAL DE SALUD</v>
          </cell>
          <cell r="E2719" t="str">
            <v>002. FONDO INTANGIBLE SOLIDARIO DE SALUD - FISSAL</v>
          </cell>
          <cell r="F2719" t="str">
            <v>FISSAL</v>
          </cell>
          <cell r="G2719" t="str">
            <v>FISSAL_PP</v>
          </cell>
        </row>
        <row r="2720">
          <cell r="C2720">
            <v>48</v>
          </cell>
          <cell r="D2720" t="str">
            <v>135. SEGURO INTEGRAL DE SALUD</v>
          </cell>
          <cell r="E2720" t="str">
            <v>002. FONDO INTANGIBLE SOLIDARIO DE SALUD - FISSAL</v>
          </cell>
          <cell r="F2720" t="str">
            <v>FISSAL</v>
          </cell>
          <cell r="G2720" t="str">
            <v>FISSAL_PP</v>
          </cell>
        </row>
        <row r="2721">
          <cell r="C2721">
            <v>49</v>
          </cell>
          <cell r="D2721" t="str">
            <v>135. SEGURO INTEGRAL DE SALUD</v>
          </cell>
          <cell r="E2721" t="str">
            <v>002. FONDO INTANGIBLE SOLIDARIO DE SALUD - FISSAL</v>
          </cell>
          <cell r="F2721" t="str">
            <v>FISSAL</v>
          </cell>
          <cell r="G2721" t="str">
            <v>FISSAL_PP</v>
          </cell>
        </row>
        <row r="2722">
          <cell r="C2722">
            <v>50</v>
          </cell>
          <cell r="D2722" t="str">
            <v>135. SEGURO INTEGRAL DE SALUD</v>
          </cell>
          <cell r="E2722" t="str">
            <v>002. FONDO INTANGIBLE SOLIDARIO DE SALUD - FISSAL</v>
          </cell>
          <cell r="F2722" t="str">
            <v>FISSAL</v>
          </cell>
          <cell r="G2722" t="str">
            <v>FISSAL_PP</v>
          </cell>
        </row>
        <row r="2723">
          <cell r="C2723">
            <v>51</v>
          </cell>
          <cell r="D2723" t="str">
            <v>135. SEGURO INTEGRAL DE SALUD</v>
          </cell>
          <cell r="E2723" t="str">
            <v>002. FONDO INTANGIBLE SOLIDARIO DE SALUD - FISSAL</v>
          </cell>
          <cell r="F2723" t="str">
            <v>FISSAL</v>
          </cell>
          <cell r="G2723" t="str">
            <v>FISSAL_PP</v>
          </cell>
        </row>
        <row r="2724">
          <cell r="C2724">
            <v>52</v>
          </cell>
          <cell r="D2724" t="str">
            <v>135. SEGURO INTEGRAL DE SALUD</v>
          </cell>
          <cell r="E2724" t="str">
            <v>002. FONDO INTANGIBLE SOLIDARIO DE SALUD - FISSAL</v>
          </cell>
          <cell r="F2724" t="str">
            <v>FISSAL</v>
          </cell>
          <cell r="G2724" t="str">
            <v>FISSAL_PP</v>
          </cell>
        </row>
        <row r="2725">
          <cell r="C2725">
            <v>53</v>
          </cell>
          <cell r="D2725" t="str">
            <v>135. SEGURO INTEGRAL DE SALUD</v>
          </cell>
          <cell r="E2725" t="str">
            <v>002. FONDO INTANGIBLE SOLIDARIO DE SALUD - FISSAL</v>
          </cell>
          <cell r="F2725" t="str">
            <v>FISSAL</v>
          </cell>
          <cell r="G2725" t="str">
            <v>FISSAL_PP</v>
          </cell>
        </row>
        <row r="2726">
          <cell r="C2726">
            <v>54</v>
          </cell>
          <cell r="D2726" t="str">
            <v>135. SEGURO INTEGRAL DE SALUD</v>
          </cell>
          <cell r="E2726" t="str">
            <v>002. FONDO INTANGIBLE SOLIDARIO DE SALUD - FISSAL</v>
          </cell>
          <cell r="F2726" t="str">
            <v>FISSAL</v>
          </cell>
          <cell r="G2726" t="str">
            <v>FISSAL_PP</v>
          </cell>
        </row>
        <row r="2727">
          <cell r="C2727">
            <v>55</v>
          </cell>
          <cell r="D2727" t="str">
            <v>135. SEGURO INTEGRAL DE SALUD</v>
          </cell>
          <cell r="E2727" t="str">
            <v>002. FONDO INTANGIBLE SOLIDARIO DE SALUD - FISSAL</v>
          </cell>
          <cell r="F2727" t="str">
            <v>FISSAL</v>
          </cell>
          <cell r="G2727" t="str">
            <v>FISSAL_PP</v>
          </cell>
        </row>
        <row r="2728">
          <cell r="C2728">
            <v>56</v>
          </cell>
          <cell r="D2728" t="str">
            <v>135. SEGURO INTEGRAL DE SALUD</v>
          </cell>
          <cell r="E2728" t="str">
            <v>002. FONDO INTANGIBLE SOLIDARIO DE SALUD - FISSAL</v>
          </cell>
          <cell r="F2728" t="str">
            <v>FISSAL</v>
          </cell>
          <cell r="G2728" t="str">
            <v>FISSAL_PP</v>
          </cell>
        </row>
        <row r="2729">
          <cell r="C2729">
            <v>57</v>
          </cell>
          <cell r="D2729" t="str">
            <v>135. SEGURO INTEGRAL DE SALUD</v>
          </cell>
          <cell r="E2729" t="str">
            <v>002. FONDO INTANGIBLE SOLIDARIO DE SALUD - FISSAL</v>
          </cell>
          <cell r="F2729" t="str">
            <v>FISSAL</v>
          </cell>
          <cell r="G2729" t="str">
            <v>FISSAL_PP</v>
          </cell>
        </row>
        <row r="2730">
          <cell r="C2730">
            <v>58</v>
          </cell>
          <cell r="D2730" t="str">
            <v>135. SEGURO INTEGRAL DE SALUD</v>
          </cell>
          <cell r="E2730" t="str">
            <v>002. FONDO INTANGIBLE SOLIDARIO DE SALUD - FISSAL</v>
          </cell>
          <cell r="F2730" t="str">
            <v>FISSAL</v>
          </cell>
          <cell r="G2730" t="str">
            <v>FISSAL_PP</v>
          </cell>
        </row>
        <row r="2731">
          <cell r="C2731">
            <v>59</v>
          </cell>
          <cell r="D2731" t="str">
            <v>135. SEGURO INTEGRAL DE SALUD</v>
          </cell>
          <cell r="E2731" t="str">
            <v>002. FONDO INTANGIBLE SOLIDARIO DE SALUD - FISSAL</v>
          </cell>
          <cell r="F2731" t="str">
            <v>FISSAL</v>
          </cell>
          <cell r="G2731" t="str">
            <v>FISSAL_PP</v>
          </cell>
        </row>
        <row r="2732">
          <cell r="C2732">
            <v>60</v>
          </cell>
          <cell r="D2732" t="str">
            <v>135. SEGURO INTEGRAL DE SALUD</v>
          </cell>
          <cell r="E2732" t="str">
            <v>002. FONDO INTANGIBLE SOLIDARIO DE SALUD - FISSAL</v>
          </cell>
          <cell r="F2732" t="str">
            <v>FISSAL</v>
          </cell>
          <cell r="G2732" t="str">
            <v>FISSAL_PP</v>
          </cell>
        </row>
        <row r="2733">
          <cell r="C2733">
            <v>61</v>
          </cell>
          <cell r="D2733" t="str">
            <v>135. SEGURO INTEGRAL DE SALUD</v>
          </cell>
          <cell r="E2733" t="str">
            <v>002. FONDO INTANGIBLE SOLIDARIO DE SALUD - FISSAL</v>
          </cell>
          <cell r="F2733" t="str">
            <v>FISSAL</v>
          </cell>
          <cell r="G2733" t="str">
            <v>FISSAL_PP</v>
          </cell>
        </row>
        <row r="2734">
          <cell r="C2734">
            <v>62</v>
          </cell>
          <cell r="D2734" t="str">
            <v>135. SEGURO INTEGRAL DE SALUD</v>
          </cell>
          <cell r="E2734" t="str">
            <v>002. FONDO INTANGIBLE SOLIDARIO DE SALUD - FISSAL</v>
          </cell>
          <cell r="F2734" t="str">
            <v>FISSAL</v>
          </cell>
          <cell r="G2734" t="str">
            <v>FISSAL_PP</v>
          </cell>
        </row>
        <row r="2735">
          <cell r="C2735">
            <v>63</v>
          </cell>
          <cell r="D2735" t="str">
            <v>135. SEGURO INTEGRAL DE SALUD</v>
          </cell>
          <cell r="E2735" t="str">
            <v>002. FONDO INTANGIBLE SOLIDARIO DE SALUD - FISSAL</v>
          </cell>
          <cell r="F2735" t="str">
            <v>FISSAL</v>
          </cell>
          <cell r="G2735" t="str">
            <v>FISSAL_PP</v>
          </cell>
        </row>
        <row r="2736">
          <cell r="C2736">
            <v>64</v>
          </cell>
          <cell r="D2736" t="str">
            <v>135. SEGURO INTEGRAL DE SALUD</v>
          </cell>
          <cell r="E2736" t="str">
            <v>002. FONDO INTANGIBLE SOLIDARIO DE SALUD - FISSAL</v>
          </cell>
          <cell r="F2736" t="str">
            <v>FISSAL</v>
          </cell>
          <cell r="G2736" t="str">
            <v>FISSAL_PP</v>
          </cell>
        </row>
        <row r="2737">
          <cell r="C2737">
            <v>65</v>
          </cell>
          <cell r="D2737" t="str">
            <v>135. SEGURO INTEGRAL DE SALUD</v>
          </cell>
          <cell r="E2737" t="str">
            <v>002. FONDO INTANGIBLE SOLIDARIO DE SALUD - FISSAL</v>
          </cell>
          <cell r="F2737" t="str">
            <v>FISSAL</v>
          </cell>
          <cell r="G2737" t="str">
            <v>FISSAL_PP</v>
          </cell>
        </row>
        <row r="2738">
          <cell r="C2738">
            <v>66</v>
          </cell>
          <cell r="D2738" t="str">
            <v>135. SEGURO INTEGRAL DE SALUD</v>
          </cell>
          <cell r="E2738" t="str">
            <v>002. FONDO INTANGIBLE SOLIDARIO DE SALUD - FISSAL</v>
          </cell>
          <cell r="F2738" t="str">
            <v>FISSAL</v>
          </cell>
          <cell r="G2738" t="str">
            <v>FISSAL_PP</v>
          </cell>
        </row>
        <row r="2739">
          <cell r="C2739">
            <v>67</v>
          </cell>
          <cell r="D2739" t="str">
            <v>135. SEGURO INTEGRAL DE SALUD</v>
          </cell>
          <cell r="E2739" t="str">
            <v>002. FONDO INTANGIBLE SOLIDARIO DE SALUD - FISSAL</v>
          </cell>
          <cell r="F2739" t="str">
            <v>FISSAL</v>
          </cell>
          <cell r="G2739" t="str">
            <v>FISSAL_PP</v>
          </cell>
        </row>
        <row r="2740">
          <cell r="C2740">
            <v>68</v>
          </cell>
          <cell r="D2740" t="str">
            <v>135. SEGURO INTEGRAL DE SALUD</v>
          </cell>
          <cell r="E2740" t="str">
            <v>002. FONDO INTANGIBLE SOLIDARIO DE SALUD - FISSAL</v>
          </cell>
          <cell r="F2740" t="str">
            <v>FISSAL</v>
          </cell>
          <cell r="G2740" t="str">
            <v>FISSAL_PP</v>
          </cell>
        </row>
        <row r="2741">
          <cell r="C2741">
            <v>69</v>
          </cell>
          <cell r="D2741" t="str">
            <v>135. SEGURO INTEGRAL DE SALUD</v>
          </cell>
          <cell r="E2741" t="str">
            <v>002. FONDO INTANGIBLE SOLIDARIO DE SALUD - FISSAL</v>
          </cell>
          <cell r="F2741" t="str">
            <v>FISSAL</v>
          </cell>
          <cell r="G2741" t="str">
            <v>FISSAL_PP</v>
          </cell>
        </row>
        <row r="2742">
          <cell r="C2742">
            <v>70</v>
          </cell>
          <cell r="D2742" t="str">
            <v>135. SEGURO INTEGRAL DE SALUD</v>
          </cell>
          <cell r="E2742" t="str">
            <v>002. FONDO INTANGIBLE SOLIDARIO DE SALUD - FISSAL</v>
          </cell>
          <cell r="F2742" t="str">
            <v>FISSAL</v>
          </cell>
          <cell r="G2742" t="str">
            <v>FISSAL_PP</v>
          </cell>
        </row>
        <row r="2743">
          <cell r="C2743">
            <v>71</v>
          </cell>
          <cell r="D2743" t="str">
            <v>135. SEGURO INTEGRAL DE SALUD</v>
          </cell>
          <cell r="E2743" t="str">
            <v>002. FONDO INTANGIBLE SOLIDARIO DE SALUD - FISSAL</v>
          </cell>
          <cell r="F2743" t="str">
            <v>FISSAL</v>
          </cell>
          <cell r="G2743" t="str">
            <v>FISSAL_PP</v>
          </cell>
        </row>
        <row r="2744">
          <cell r="C2744">
            <v>72</v>
          </cell>
          <cell r="D2744" t="str">
            <v>135. SEGURO INTEGRAL DE SALUD</v>
          </cell>
          <cell r="E2744" t="str">
            <v>002. FONDO INTANGIBLE SOLIDARIO DE SALUD - FISSAL</v>
          </cell>
          <cell r="F2744" t="str">
            <v>FISSAL</v>
          </cell>
          <cell r="G2744" t="str">
            <v>FISSAL_PP</v>
          </cell>
        </row>
        <row r="2745">
          <cell r="C2745">
            <v>73</v>
          </cell>
          <cell r="D2745" t="str">
            <v>135. SEGURO INTEGRAL DE SALUD</v>
          </cell>
          <cell r="E2745" t="str">
            <v>002. FONDO INTANGIBLE SOLIDARIO DE SALUD - FISSAL</v>
          </cell>
          <cell r="F2745" t="str">
            <v>FISSAL</v>
          </cell>
          <cell r="G2745" t="str">
            <v>FISSAL_PP</v>
          </cell>
        </row>
        <row r="2746">
          <cell r="C2746">
            <v>74</v>
          </cell>
          <cell r="D2746" t="str">
            <v>135. SEGURO INTEGRAL DE SALUD</v>
          </cell>
          <cell r="E2746" t="str">
            <v>002. FONDO INTANGIBLE SOLIDARIO DE SALUD - FISSAL</v>
          </cell>
          <cell r="F2746" t="str">
            <v>FISSAL</v>
          </cell>
          <cell r="G2746" t="str">
            <v>FISSAL_PP</v>
          </cell>
        </row>
        <row r="2747">
          <cell r="C2747">
            <v>75</v>
          </cell>
          <cell r="D2747" t="str">
            <v>135. SEGURO INTEGRAL DE SALUD</v>
          </cell>
          <cell r="E2747" t="str">
            <v>002. FONDO INTANGIBLE SOLIDARIO DE SALUD - FISSAL</v>
          </cell>
          <cell r="F2747" t="str">
            <v>FISSAL</v>
          </cell>
          <cell r="G2747" t="str">
            <v>FISSAL_PP</v>
          </cell>
        </row>
        <row r="2748">
          <cell r="C2748">
            <v>76</v>
          </cell>
          <cell r="D2748" t="str">
            <v>135. SEGURO INTEGRAL DE SALUD</v>
          </cell>
          <cell r="E2748" t="str">
            <v>002. FONDO INTANGIBLE SOLIDARIO DE SALUD - FISSAL</v>
          </cell>
          <cell r="F2748" t="str">
            <v>FISSAL</v>
          </cell>
          <cell r="G2748" t="str">
            <v>FISSAL_PP</v>
          </cell>
        </row>
        <row r="2749">
          <cell r="C2749">
            <v>77</v>
          </cell>
          <cell r="D2749" t="str">
            <v>135. SEGURO INTEGRAL DE SALUD</v>
          </cell>
          <cell r="E2749" t="str">
            <v>002. FONDO INTANGIBLE SOLIDARIO DE SALUD - FISSAL</v>
          </cell>
          <cell r="F2749" t="str">
            <v>FISSAL</v>
          </cell>
          <cell r="G2749" t="str">
            <v>FISSAL_PP</v>
          </cell>
        </row>
        <row r="2750">
          <cell r="C2750">
            <v>78</v>
          </cell>
          <cell r="D2750" t="str">
            <v>135. SEGURO INTEGRAL DE SALUD</v>
          </cell>
          <cell r="E2750" t="str">
            <v>002. FONDO INTANGIBLE SOLIDARIO DE SALUD - FISSAL</v>
          </cell>
          <cell r="F2750" t="str">
            <v>FISSAL</v>
          </cell>
          <cell r="G2750" t="str">
            <v>FISSAL_PP</v>
          </cell>
        </row>
        <row r="2751">
          <cell r="C2751">
            <v>79</v>
          </cell>
          <cell r="D2751" t="str">
            <v>135. SEGURO INTEGRAL DE SALUD</v>
          </cell>
          <cell r="E2751" t="str">
            <v>002. FONDO INTANGIBLE SOLIDARIO DE SALUD - FISSAL</v>
          </cell>
          <cell r="F2751" t="str">
            <v>FISSAL</v>
          </cell>
          <cell r="G2751" t="str">
            <v>FISSAL_PP</v>
          </cell>
        </row>
        <row r="2752">
          <cell r="C2752">
            <v>80</v>
          </cell>
          <cell r="D2752" t="str">
            <v>135. SEGURO INTEGRAL DE SALUD</v>
          </cell>
          <cell r="E2752" t="str">
            <v>002. FONDO INTANGIBLE SOLIDARIO DE SALUD - FISSAL</v>
          </cell>
          <cell r="F2752" t="str">
            <v>FISSAL</v>
          </cell>
          <cell r="G2752" t="str">
            <v>FISSAL_PP</v>
          </cell>
        </row>
        <row r="2753">
          <cell r="C2753">
            <v>81</v>
          </cell>
          <cell r="D2753" t="str">
            <v>135. SEGURO INTEGRAL DE SALUD</v>
          </cell>
          <cell r="E2753" t="str">
            <v>002. FONDO INTANGIBLE SOLIDARIO DE SALUD - FISSAL</v>
          </cell>
          <cell r="F2753" t="str">
            <v>FISSAL</v>
          </cell>
          <cell r="G2753" t="str">
            <v>FISSAL_PP</v>
          </cell>
        </row>
        <row r="2754">
          <cell r="C2754">
            <v>82</v>
          </cell>
          <cell r="D2754" t="str">
            <v>135. SEGURO INTEGRAL DE SALUD</v>
          </cell>
          <cell r="E2754" t="str">
            <v>002. FONDO INTANGIBLE SOLIDARIO DE SALUD - FISSAL</v>
          </cell>
          <cell r="F2754" t="str">
            <v>FISSAL</v>
          </cell>
          <cell r="G2754" t="str">
            <v>FISSAL_PP</v>
          </cell>
        </row>
        <row r="2755">
          <cell r="C2755">
            <v>83</v>
          </cell>
          <cell r="D2755" t="str">
            <v>135. SEGURO INTEGRAL DE SALUD</v>
          </cell>
          <cell r="E2755" t="str">
            <v>002. FONDO INTANGIBLE SOLIDARIO DE SALUD - FISSAL</v>
          </cell>
          <cell r="F2755" t="str">
            <v>FISSAL</v>
          </cell>
          <cell r="G2755" t="str">
            <v>FISSAL_PP</v>
          </cell>
        </row>
        <row r="2756">
          <cell r="C2756">
            <v>84</v>
          </cell>
          <cell r="D2756" t="str">
            <v>135. SEGURO INTEGRAL DE SALUD</v>
          </cell>
          <cell r="E2756" t="str">
            <v>002. FONDO INTANGIBLE SOLIDARIO DE SALUD - FISSAL</v>
          </cell>
          <cell r="F2756" t="str">
            <v>FISSAL</v>
          </cell>
          <cell r="G2756" t="str">
            <v>FISSAL_PP</v>
          </cell>
        </row>
        <row r="2757">
          <cell r="C2757">
            <v>85</v>
          </cell>
          <cell r="D2757" t="str">
            <v>135. SEGURO INTEGRAL DE SALUD</v>
          </cell>
          <cell r="E2757" t="str">
            <v>002. FONDO INTANGIBLE SOLIDARIO DE SALUD - FISSAL</v>
          </cell>
          <cell r="F2757" t="str">
            <v>FISSAL</v>
          </cell>
          <cell r="G2757" t="str">
            <v>FISSAL_PP</v>
          </cell>
        </row>
        <row r="2758">
          <cell r="C2758">
            <v>86</v>
          </cell>
          <cell r="D2758" t="str">
            <v>135. SEGURO INTEGRAL DE SALUD</v>
          </cell>
          <cell r="E2758" t="str">
            <v>002. FONDO INTANGIBLE SOLIDARIO DE SALUD - FISSAL</v>
          </cell>
          <cell r="F2758" t="str">
            <v>FISSAL</v>
          </cell>
          <cell r="G2758" t="str">
            <v>FISSAL_PP</v>
          </cell>
        </row>
        <row r="2759">
          <cell r="C2759">
            <v>87</v>
          </cell>
          <cell r="D2759" t="str">
            <v>135. SEGURO INTEGRAL DE SALUD</v>
          </cell>
          <cell r="E2759" t="str">
            <v>002. FONDO INTANGIBLE SOLIDARIO DE SALUD - FISSAL</v>
          </cell>
          <cell r="F2759" t="str">
            <v>FISSAL</v>
          </cell>
          <cell r="G2759" t="str">
            <v>FISSAL_PP</v>
          </cell>
        </row>
        <row r="2760">
          <cell r="C2760">
            <v>88</v>
          </cell>
          <cell r="D2760" t="str">
            <v>135. SEGURO INTEGRAL DE SALUD</v>
          </cell>
          <cell r="E2760" t="str">
            <v>002. FONDO INTANGIBLE SOLIDARIO DE SALUD - FISSAL</v>
          </cell>
          <cell r="F2760" t="str">
            <v>FISSAL</v>
          </cell>
          <cell r="G2760" t="str">
            <v>FISSAL_PP</v>
          </cell>
        </row>
        <row r="2761">
          <cell r="C2761">
            <v>89</v>
          </cell>
          <cell r="D2761" t="str">
            <v>135. SEGURO INTEGRAL DE SALUD</v>
          </cell>
          <cell r="E2761" t="str">
            <v>002. FONDO INTANGIBLE SOLIDARIO DE SALUD - FISSAL</v>
          </cell>
          <cell r="F2761" t="str">
            <v>FISSAL</v>
          </cell>
          <cell r="G2761" t="str">
            <v>FISSAL_PP</v>
          </cell>
        </row>
        <row r="2762">
          <cell r="C2762">
            <v>90</v>
          </cell>
          <cell r="D2762" t="str">
            <v>135. SEGURO INTEGRAL DE SALUD</v>
          </cell>
          <cell r="E2762" t="str">
            <v>002. FONDO INTANGIBLE SOLIDARIO DE SALUD - FISSAL</v>
          </cell>
          <cell r="F2762" t="str">
            <v>FISSAL</v>
          </cell>
          <cell r="G2762" t="str">
            <v>FISSAL_PP</v>
          </cell>
        </row>
        <row r="2763">
          <cell r="C2763">
            <v>91</v>
          </cell>
          <cell r="D2763" t="str">
            <v>135. SEGURO INTEGRAL DE SALUD</v>
          </cell>
          <cell r="E2763" t="str">
            <v>002. FONDO INTANGIBLE SOLIDARIO DE SALUD - FISSAL</v>
          </cell>
          <cell r="F2763" t="str">
            <v>FISSAL</v>
          </cell>
          <cell r="G2763" t="str">
            <v>FISSAL_PP</v>
          </cell>
        </row>
        <row r="2764">
          <cell r="C2764">
            <v>92</v>
          </cell>
          <cell r="D2764" t="str">
            <v>135. SEGURO INTEGRAL DE SALUD</v>
          </cell>
          <cell r="E2764" t="str">
            <v>002. FONDO INTANGIBLE SOLIDARIO DE SALUD - FISSAL</v>
          </cell>
          <cell r="F2764" t="str">
            <v>FISSAL</v>
          </cell>
          <cell r="G2764" t="str">
            <v>FISSAL_PP</v>
          </cell>
        </row>
        <row r="2765">
          <cell r="C2765">
            <v>93</v>
          </cell>
          <cell r="D2765" t="str">
            <v>135. SEGURO INTEGRAL DE SALUD</v>
          </cell>
          <cell r="E2765" t="str">
            <v>002. FONDO INTANGIBLE SOLIDARIO DE SALUD - FISSAL</v>
          </cell>
          <cell r="F2765" t="str">
            <v>FISSAL</v>
          </cell>
          <cell r="G2765" t="str">
            <v>FISSAL_PP</v>
          </cell>
        </row>
        <row r="2766">
          <cell r="C2766">
            <v>94</v>
          </cell>
          <cell r="D2766" t="str">
            <v>135. SEGURO INTEGRAL DE SALUD</v>
          </cell>
          <cell r="E2766" t="str">
            <v>002. FONDO INTANGIBLE SOLIDARIO DE SALUD - FISSAL</v>
          </cell>
          <cell r="F2766" t="str">
            <v>FISSAL</v>
          </cell>
          <cell r="G2766" t="str">
            <v>FISSAL_PP</v>
          </cell>
        </row>
        <row r="2767">
          <cell r="C2767">
            <v>95</v>
          </cell>
          <cell r="D2767" t="str">
            <v>135. SEGURO INTEGRAL DE SALUD</v>
          </cell>
          <cell r="E2767" t="str">
            <v>002. FONDO INTANGIBLE SOLIDARIO DE SALUD - FISSAL</v>
          </cell>
          <cell r="F2767" t="str">
            <v>FISSAL</v>
          </cell>
          <cell r="G2767" t="str">
            <v>FISSAL_PP</v>
          </cell>
        </row>
        <row r="2768">
          <cell r="C2768">
            <v>96</v>
          </cell>
          <cell r="D2768" t="str">
            <v>135. SEGURO INTEGRAL DE SALUD</v>
          </cell>
          <cell r="E2768" t="str">
            <v>002. FONDO INTANGIBLE SOLIDARIO DE SALUD - FISSAL</v>
          </cell>
          <cell r="F2768" t="str">
            <v>FISSAL</v>
          </cell>
          <cell r="G2768" t="str">
            <v>FISSAL_PP</v>
          </cell>
        </row>
        <row r="2769">
          <cell r="C2769">
            <v>97</v>
          </cell>
          <cell r="D2769" t="str">
            <v>135. SEGURO INTEGRAL DE SALUD</v>
          </cell>
          <cell r="E2769" t="str">
            <v>002. FONDO INTANGIBLE SOLIDARIO DE SALUD - FISSAL</v>
          </cell>
          <cell r="F2769" t="str">
            <v>FISSAL</v>
          </cell>
          <cell r="G2769" t="str">
            <v>FISSAL_PP</v>
          </cell>
        </row>
        <row r="2770">
          <cell r="C2770">
            <v>98</v>
          </cell>
          <cell r="D2770" t="str">
            <v>135. SEGURO INTEGRAL DE SALUD</v>
          </cell>
          <cell r="E2770" t="str">
            <v>002. FONDO INTANGIBLE SOLIDARIO DE SALUD - FISSAL</v>
          </cell>
          <cell r="F2770" t="str">
            <v>FISSAL</v>
          </cell>
          <cell r="G2770" t="str">
            <v>FISSAL_PP</v>
          </cell>
        </row>
        <row r="2771">
          <cell r="C2771">
            <v>99</v>
          </cell>
          <cell r="D2771" t="str">
            <v>135. SEGURO INTEGRAL DE SALUD</v>
          </cell>
          <cell r="E2771" t="str">
            <v>002. FONDO INTANGIBLE SOLIDARIO DE SALUD - FISSAL</v>
          </cell>
          <cell r="F2771" t="str">
            <v>FISSAL</v>
          </cell>
          <cell r="G2771" t="str">
            <v>FISSAL_PP</v>
          </cell>
        </row>
        <row r="2772">
          <cell r="C2772">
            <v>100</v>
          </cell>
          <cell r="D2772" t="str">
            <v>135. SEGURO INTEGRAL DE SALUD</v>
          </cell>
          <cell r="E2772" t="str">
            <v>002. FONDO INTANGIBLE SOLIDARIO DE SALUD - FISSAL</v>
          </cell>
          <cell r="F2772" t="str">
            <v>FISSAL</v>
          </cell>
          <cell r="G2772" t="str">
            <v>FISSAL_PP</v>
          </cell>
        </row>
        <row r="2773">
          <cell r="C2773">
            <v>101</v>
          </cell>
          <cell r="D2773" t="str">
            <v>135. SEGURO INTEGRAL DE SALUD</v>
          </cell>
          <cell r="E2773" t="str">
            <v>002. FONDO INTANGIBLE SOLIDARIO DE SALUD - FISSAL</v>
          </cell>
          <cell r="F2773" t="str">
            <v>FISSAL</v>
          </cell>
          <cell r="G2773" t="str">
            <v>FISSAL_PP</v>
          </cell>
        </row>
        <row r="2774">
          <cell r="C2774">
            <v>102</v>
          </cell>
          <cell r="D2774" t="str">
            <v>135. SEGURO INTEGRAL DE SALUD</v>
          </cell>
          <cell r="E2774" t="str">
            <v>002. FONDO INTANGIBLE SOLIDARIO DE SALUD - FISSAL</v>
          </cell>
          <cell r="F2774" t="str">
            <v>FISSAL</v>
          </cell>
          <cell r="G2774" t="str">
            <v>FISSAL_PP</v>
          </cell>
        </row>
        <row r="2775">
          <cell r="C2775">
            <v>103</v>
          </cell>
          <cell r="D2775" t="str">
            <v>135. SEGURO INTEGRAL DE SALUD</v>
          </cell>
          <cell r="E2775" t="str">
            <v>002. FONDO INTANGIBLE SOLIDARIO DE SALUD - FISSAL</v>
          </cell>
          <cell r="F2775" t="str">
            <v>FISSAL</v>
          </cell>
          <cell r="G2775" t="str">
            <v>FISSAL_PP</v>
          </cell>
        </row>
        <row r="2776">
          <cell r="C2776">
            <v>104</v>
          </cell>
          <cell r="D2776" t="str">
            <v>135. SEGURO INTEGRAL DE SALUD</v>
          </cell>
          <cell r="E2776" t="str">
            <v>002. FONDO INTANGIBLE SOLIDARIO DE SALUD - FISSAL</v>
          </cell>
          <cell r="F2776" t="str">
            <v>FISSAL</v>
          </cell>
          <cell r="G2776" t="str">
            <v>FISSAL_PP</v>
          </cell>
        </row>
        <row r="2777">
          <cell r="C2777">
            <v>105</v>
          </cell>
          <cell r="D2777" t="str">
            <v>135. SEGURO INTEGRAL DE SALUD</v>
          </cell>
          <cell r="E2777" t="str">
            <v>002. FONDO INTANGIBLE SOLIDARIO DE SALUD - FISSAL</v>
          </cell>
          <cell r="F2777" t="str">
            <v>FISSAL</v>
          </cell>
          <cell r="G2777" t="str">
            <v>FISSAL_PP</v>
          </cell>
        </row>
        <row r="2778">
          <cell r="C2778">
            <v>106</v>
          </cell>
          <cell r="D2778" t="str">
            <v>135. SEGURO INTEGRAL DE SALUD</v>
          </cell>
          <cell r="E2778" t="str">
            <v>002. FONDO INTANGIBLE SOLIDARIO DE SALUD - FISSAL</v>
          </cell>
          <cell r="F2778" t="str">
            <v>FISSAL</v>
          </cell>
          <cell r="G2778" t="str">
            <v>FISSAL_PP</v>
          </cell>
        </row>
        <row r="2779">
          <cell r="C2779">
            <v>107</v>
          </cell>
          <cell r="D2779" t="str">
            <v>135. SEGURO INTEGRAL DE SALUD</v>
          </cell>
          <cell r="E2779" t="str">
            <v>002. FONDO INTANGIBLE SOLIDARIO DE SALUD - FISSAL</v>
          </cell>
          <cell r="F2779" t="str">
            <v>FISSAL</v>
          </cell>
          <cell r="G2779" t="str">
            <v>FISSAL_PP</v>
          </cell>
        </row>
        <row r="2780">
          <cell r="C2780">
            <v>108</v>
          </cell>
          <cell r="D2780" t="str">
            <v>135. SEGURO INTEGRAL DE SALUD</v>
          </cell>
          <cell r="E2780" t="str">
            <v>002. FONDO INTANGIBLE SOLIDARIO DE SALUD - FISSAL</v>
          </cell>
          <cell r="F2780" t="str">
            <v>FISSAL</v>
          </cell>
          <cell r="G2780" t="str">
            <v>FISSAL_PP</v>
          </cell>
        </row>
        <row r="2781">
          <cell r="C2781">
            <v>109</v>
          </cell>
          <cell r="D2781" t="str">
            <v>135. SEGURO INTEGRAL DE SALUD</v>
          </cell>
          <cell r="E2781" t="str">
            <v>002. FONDO INTANGIBLE SOLIDARIO DE SALUD - FISSAL</v>
          </cell>
          <cell r="F2781" t="str">
            <v>FISSAL</v>
          </cell>
          <cell r="G2781" t="str">
            <v>FISSAL_PP</v>
          </cell>
        </row>
        <row r="2782">
          <cell r="C2782">
            <v>110</v>
          </cell>
          <cell r="D2782" t="str">
            <v>135. SEGURO INTEGRAL DE SALUD</v>
          </cell>
          <cell r="E2782" t="str">
            <v>002. FONDO INTANGIBLE SOLIDARIO DE SALUD - FISSAL</v>
          </cell>
          <cell r="F2782" t="str">
            <v>FISSAL</v>
          </cell>
          <cell r="G2782" t="str">
            <v>FISSAL_PP</v>
          </cell>
        </row>
        <row r="2783">
          <cell r="C2783">
            <v>111</v>
          </cell>
          <cell r="D2783" t="str">
            <v>135. SEGURO INTEGRAL DE SALUD</v>
          </cell>
          <cell r="E2783" t="str">
            <v>002. FONDO INTANGIBLE SOLIDARIO DE SALUD - FISSAL</v>
          </cell>
          <cell r="F2783" t="str">
            <v>FISSAL</v>
          </cell>
          <cell r="G2783" t="str">
            <v>FISSAL_PP</v>
          </cell>
        </row>
        <row r="2784">
          <cell r="C2784">
            <v>112</v>
          </cell>
          <cell r="D2784" t="str">
            <v>135. SEGURO INTEGRAL DE SALUD</v>
          </cell>
          <cell r="E2784" t="str">
            <v>002. FONDO INTANGIBLE SOLIDARIO DE SALUD - FISSAL</v>
          </cell>
          <cell r="F2784" t="str">
            <v>FISSAL</v>
          </cell>
          <cell r="G2784" t="str">
            <v>FISSAL_PP</v>
          </cell>
        </row>
        <row r="2785">
          <cell r="C2785">
            <v>113</v>
          </cell>
          <cell r="D2785" t="str">
            <v>135. SEGURO INTEGRAL DE SALUD</v>
          </cell>
          <cell r="E2785" t="str">
            <v>002. FONDO INTANGIBLE SOLIDARIO DE SALUD - FISSAL</v>
          </cell>
          <cell r="F2785" t="str">
            <v>FISSAL</v>
          </cell>
          <cell r="G2785" t="str">
            <v>FISSAL_PP</v>
          </cell>
        </row>
        <row r="2786">
          <cell r="C2786">
            <v>114</v>
          </cell>
          <cell r="D2786" t="str">
            <v>135. SEGURO INTEGRAL DE SALUD</v>
          </cell>
          <cell r="E2786" t="str">
            <v>002. FONDO INTANGIBLE SOLIDARIO DE SALUD - FISSAL</v>
          </cell>
          <cell r="F2786" t="str">
            <v>FISSAL</v>
          </cell>
          <cell r="G2786" t="str">
            <v>FISSAL_PP</v>
          </cell>
        </row>
        <row r="2787">
          <cell r="C2787">
            <v>115</v>
          </cell>
          <cell r="D2787" t="str">
            <v>135. SEGURO INTEGRAL DE SALUD</v>
          </cell>
          <cell r="E2787" t="str">
            <v>002. FONDO INTANGIBLE SOLIDARIO DE SALUD - FISSAL</v>
          </cell>
          <cell r="F2787" t="str">
            <v>FISSAL</v>
          </cell>
          <cell r="G2787" t="str">
            <v>FISSAL_PP</v>
          </cell>
        </row>
        <row r="2788">
          <cell r="C2788">
            <v>116</v>
          </cell>
          <cell r="D2788" t="str">
            <v>135. SEGURO INTEGRAL DE SALUD</v>
          </cell>
          <cell r="E2788" t="str">
            <v>002. FONDO INTANGIBLE SOLIDARIO DE SALUD - FISSAL</v>
          </cell>
          <cell r="F2788" t="str">
            <v>FISSAL</v>
          </cell>
          <cell r="G2788" t="str">
            <v>FISSAL_PP</v>
          </cell>
        </row>
        <row r="2789">
          <cell r="C2789">
            <v>117</v>
          </cell>
          <cell r="D2789" t="str">
            <v>135. SEGURO INTEGRAL DE SALUD</v>
          </cell>
          <cell r="E2789" t="str">
            <v>002. FONDO INTANGIBLE SOLIDARIO DE SALUD - FISSAL</v>
          </cell>
          <cell r="F2789" t="str">
            <v>FISSAL</v>
          </cell>
          <cell r="G2789" t="str">
            <v>FISSAL_PP</v>
          </cell>
        </row>
        <row r="2790">
          <cell r="C2790">
            <v>118</v>
          </cell>
          <cell r="D2790" t="str">
            <v>135. SEGURO INTEGRAL DE SALUD</v>
          </cell>
          <cell r="E2790" t="str">
            <v>002. FONDO INTANGIBLE SOLIDARIO DE SALUD - FISSAL</v>
          </cell>
          <cell r="F2790" t="str">
            <v>FISSAL</v>
          </cell>
          <cell r="G2790" t="str">
            <v>FISSAL_PP</v>
          </cell>
        </row>
        <row r="2791">
          <cell r="C2791">
            <v>119</v>
          </cell>
          <cell r="D2791" t="str">
            <v>135. SEGURO INTEGRAL DE SALUD</v>
          </cell>
          <cell r="E2791" t="str">
            <v>002. FONDO INTANGIBLE SOLIDARIO DE SALUD - FISSAL</v>
          </cell>
          <cell r="F2791" t="str">
            <v>FISSAL</v>
          </cell>
          <cell r="G2791" t="str">
            <v>FISSAL_PP</v>
          </cell>
        </row>
        <row r="2792">
          <cell r="C2792">
            <v>120</v>
          </cell>
          <cell r="D2792" t="str">
            <v>135. SEGURO INTEGRAL DE SALUD</v>
          </cell>
          <cell r="E2792" t="str">
            <v>002. FONDO INTANGIBLE SOLIDARIO DE SALUD - FISSAL</v>
          </cell>
          <cell r="F2792" t="str">
            <v>FISSAL</v>
          </cell>
          <cell r="G2792" t="str">
            <v>FISSAL_PP</v>
          </cell>
        </row>
        <row r="2793">
          <cell r="C2793">
            <v>121</v>
          </cell>
          <cell r="D2793" t="str">
            <v>135. SEGURO INTEGRAL DE SALUD</v>
          </cell>
          <cell r="E2793" t="str">
            <v>002. FONDO INTANGIBLE SOLIDARIO DE SALUD - FISSAL</v>
          </cell>
          <cell r="F2793" t="str">
            <v>FISSAL</v>
          </cell>
          <cell r="G2793" t="str">
            <v>FISSAL_PP</v>
          </cell>
        </row>
        <row r="2794">
          <cell r="C2794">
            <v>122</v>
          </cell>
          <cell r="D2794" t="str">
            <v>135. SEGURO INTEGRAL DE SALUD</v>
          </cell>
          <cell r="E2794" t="str">
            <v>002. FONDO INTANGIBLE SOLIDARIO DE SALUD - FISSAL</v>
          </cell>
          <cell r="F2794" t="str">
            <v>FISSAL</v>
          </cell>
          <cell r="G2794" t="str">
            <v>FISSAL_PP</v>
          </cell>
        </row>
        <row r="2795">
          <cell r="C2795">
            <v>123</v>
          </cell>
          <cell r="D2795" t="str">
            <v>135. SEGURO INTEGRAL DE SALUD</v>
          </cell>
          <cell r="E2795" t="str">
            <v>002. FONDO INTANGIBLE SOLIDARIO DE SALUD - FISSAL</v>
          </cell>
          <cell r="F2795" t="str">
            <v>FISSAL</v>
          </cell>
          <cell r="G2795" t="str">
            <v>FISSAL_PP</v>
          </cell>
        </row>
        <row r="2796">
          <cell r="C2796">
            <v>124</v>
          </cell>
          <cell r="D2796" t="str">
            <v>135. SEGURO INTEGRAL DE SALUD</v>
          </cell>
          <cell r="E2796" t="str">
            <v>002. FONDO INTANGIBLE SOLIDARIO DE SALUD - FISSAL</v>
          </cell>
          <cell r="F2796" t="str">
            <v>FISSAL</v>
          </cell>
          <cell r="G2796" t="str">
            <v>FISSAL_PP</v>
          </cell>
        </row>
        <row r="2797">
          <cell r="C2797">
            <v>125</v>
          </cell>
          <cell r="D2797" t="str">
            <v>135. SEGURO INTEGRAL DE SALUD</v>
          </cell>
          <cell r="E2797" t="str">
            <v>002. FONDO INTANGIBLE SOLIDARIO DE SALUD - FISSAL</v>
          </cell>
          <cell r="F2797" t="str">
            <v>FISSAL</v>
          </cell>
          <cell r="G2797" t="str">
            <v>FISSAL_PP</v>
          </cell>
        </row>
        <row r="2798">
          <cell r="C2798">
            <v>126</v>
          </cell>
          <cell r="D2798" t="str">
            <v>135. SEGURO INTEGRAL DE SALUD</v>
          </cell>
          <cell r="E2798" t="str">
            <v>002. FONDO INTANGIBLE SOLIDARIO DE SALUD - FISSAL</v>
          </cell>
          <cell r="F2798" t="str">
            <v>FISSAL</v>
          </cell>
          <cell r="G2798" t="str">
            <v>FISSAL_PP</v>
          </cell>
        </row>
        <row r="2799">
          <cell r="C2799">
            <v>127</v>
          </cell>
          <cell r="D2799" t="str">
            <v>135. SEGURO INTEGRAL DE SALUD</v>
          </cell>
          <cell r="E2799" t="str">
            <v>002. FONDO INTANGIBLE SOLIDARIO DE SALUD - FISSAL</v>
          </cell>
          <cell r="F2799" t="str">
            <v>FISSAL</v>
          </cell>
          <cell r="G2799" t="str">
            <v>FISSAL_PP</v>
          </cell>
        </row>
        <row r="2800">
          <cell r="C2800">
            <v>128</v>
          </cell>
          <cell r="D2800" t="str">
            <v>135. SEGURO INTEGRAL DE SALUD</v>
          </cell>
          <cell r="E2800" t="str">
            <v>002. FONDO INTANGIBLE SOLIDARIO DE SALUD - FISSAL</v>
          </cell>
          <cell r="F2800" t="str">
            <v>FISSAL</v>
          </cell>
          <cell r="G2800" t="str">
            <v>FISSAL_PP</v>
          </cell>
        </row>
        <row r="2801">
          <cell r="C2801">
            <v>129</v>
          </cell>
          <cell r="D2801" t="str">
            <v>135. SEGURO INTEGRAL DE SALUD</v>
          </cell>
          <cell r="E2801" t="str">
            <v>002. FONDO INTANGIBLE SOLIDARIO DE SALUD - FISSAL</v>
          </cell>
          <cell r="F2801" t="str">
            <v>FISSAL</v>
          </cell>
          <cell r="G2801" t="str">
            <v>FISSAL_PP</v>
          </cell>
        </row>
        <row r="2802">
          <cell r="C2802">
            <v>130</v>
          </cell>
          <cell r="D2802" t="str">
            <v>135. SEGURO INTEGRAL DE SALUD</v>
          </cell>
          <cell r="E2802" t="str">
            <v>002. FONDO INTANGIBLE SOLIDARIO DE SALUD - FISSAL</v>
          </cell>
          <cell r="F2802" t="str">
            <v>FISSAL</v>
          </cell>
          <cell r="G2802" t="str">
            <v>FISSAL_PP</v>
          </cell>
        </row>
        <row r="2803">
          <cell r="C2803">
            <v>131</v>
          </cell>
          <cell r="D2803" t="str">
            <v>135. SEGURO INTEGRAL DE SALUD</v>
          </cell>
          <cell r="E2803" t="str">
            <v>002. FONDO INTANGIBLE SOLIDARIO DE SALUD - FISSAL</v>
          </cell>
          <cell r="F2803" t="str">
            <v>FISSAL</v>
          </cell>
          <cell r="G2803" t="str">
            <v>FISSAL_PP</v>
          </cell>
        </row>
        <row r="2804">
          <cell r="C2804">
            <v>132</v>
          </cell>
          <cell r="D2804" t="str">
            <v>135. SEGURO INTEGRAL DE SALUD</v>
          </cell>
          <cell r="E2804" t="str">
            <v>002. FONDO INTANGIBLE SOLIDARIO DE SALUD - FISSAL</v>
          </cell>
          <cell r="F2804" t="str">
            <v>FISSAL</v>
          </cell>
          <cell r="G2804" t="str">
            <v>FISSAL_PP</v>
          </cell>
        </row>
        <row r="2805">
          <cell r="C2805">
            <v>133</v>
          </cell>
          <cell r="D2805" t="str">
            <v>135. SEGURO INTEGRAL DE SALUD</v>
          </cell>
          <cell r="E2805" t="str">
            <v>002. FONDO INTANGIBLE SOLIDARIO DE SALUD - FISSAL</v>
          </cell>
          <cell r="F2805" t="str">
            <v>FISSAL</v>
          </cell>
          <cell r="G2805" t="str">
            <v>FISSAL_PP</v>
          </cell>
        </row>
        <row r="2806">
          <cell r="C2806">
            <v>134</v>
          </cell>
          <cell r="D2806" t="str">
            <v>135. SEGURO INTEGRAL DE SALUD</v>
          </cell>
          <cell r="E2806" t="str">
            <v>002. FONDO INTANGIBLE SOLIDARIO DE SALUD - FISSAL</v>
          </cell>
          <cell r="F2806" t="str">
            <v>FISSAL</v>
          </cell>
          <cell r="G2806" t="str">
            <v>FISSAL_PP</v>
          </cell>
        </row>
        <row r="2807">
          <cell r="C2807">
            <v>135</v>
          </cell>
          <cell r="D2807" t="str">
            <v>135. SEGURO INTEGRAL DE SALUD</v>
          </cell>
          <cell r="E2807" t="str">
            <v>002. FONDO INTANGIBLE SOLIDARIO DE SALUD - FISSAL</v>
          </cell>
          <cell r="F2807" t="str">
            <v>FISSAL</v>
          </cell>
          <cell r="G2807" t="str">
            <v>FISSAL_PP</v>
          </cell>
        </row>
        <row r="2808">
          <cell r="C2808">
            <v>136</v>
          </cell>
          <cell r="D2808" t="str">
            <v>135. SEGURO INTEGRAL DE SALUD</v>
          </cell>
          <cell r="E2808" t="str">
            <v>002. FONDO INTANGIBLE SOLIDARIO DE SALUD - FISSAL</v>
          </cell>
          <cell r="F2808" t="str">
            <v>FISSAL</v>
          </cell>
          <cell r="G2808" t="str">
            <v>FISSAL_PP</v>
          </cell>
        </row>
        <row r="2809">
          <cell r="C2809">
            <v>137</v>
          </cell>
          <cell r="D2809" t="str">
            <v>135. SEGURO INTEGRAL DE SALUD</v>
          </cell>
          <cell r="E2809" t="str">
            <v>002. FONDO INTANGIBLE SOLIDARIO DE SALUD - FISSAL</v>
          </cell>
          <cell r="F2809" t="str">
            <v>FISSAL</v>
          </cell>
          <cell r="G2809" t="str">
            <v>FISSAL_PP</v>
          </cell>
        </row>
        <row r="2810">
          <cell r="C2810">
            <v>138</v>
          </cell>
          <cell r="D2810" t="str">
            <v>135. SEGURO INTEGRAL DE SALUD</v>
          </cell>
          <cell r="E2810" t="str">
            <v>002. FONDO INTANGIBLE SOLIDARIO DE SALUD - FISSAL</v>
          </cell>
          <cell r="F2810" t="str">
            <v>FISSAL</v>
          </cell>
          <cell r="G2810" t="str">
            <v>FISSAL_PP</v>
          </cell>
        </row>
        <row r="2811">
          <cell r="C2811">
            <v>139</v>
          </cell>
          <cell r="D2811" t="str">
            <v>135. SEGURO INTEGRAL DE SALUD</v>
          </cell>
          <cell r="E2811" t="str">
            <v>002. FONDO INTANGIBLE SOLIDARIO DE SALUD - FISSAL</v>
          </cell>
          <cell r="F2811" t="str">
            <v>FISSAL</v>
          </cell>
          <cell r="G2811" t="str">
            <v>FISSAL_PP</v>
          </cell>
        </row>
        <row r="2812">
          <cell r="C2812">
            <v>140</v>
          </cell>
          <cell r="D2812" t="str">
            <v>135. SEGURO INTEGRAL DE SALUD</v>
          </cell>
          <cell r="E2812" t="str">
            <v>002. FONDO INTANGIBLE SOLIDARIO DE SALUD - FISSAL</v>
          </cell>
          <cell r="F2812" t="str">
            <v>FISSAL</v>
          </cell>
          <cell r="G2812" t="str">
            <v>FISSAL_PP</v>
          </cell>
        </row>
        <row r="2813">
          <cell r="C2813">
            <v>141</v>
          </cell>
          <cell r="D2813" t="str">
            <v>135. SEGURO INTEGRAL DE SALUD</v>
          </cell>
          <cell r="E2813" t="str">
            <v>002. FONDO INTANGIBLE SOLIDARIO DE SALUD - FISSAL</v>
          </cell>
          <cell r="F2813" t="str">
            <v>FISSAL</v>
          </cell>
          <cell r="G2813" t="str">
            <v>FISSAL_PP</v>
          </cell>
        </row>
        <row r="2814">
          <cell r="C2814">
            <v>142</v>
          </cell>
          <cell r="D2814" t="str">
            <v>135. SEGURO INTEGRAL DE SALUD</v>
          </cell>
          <cell r="E2814" t="str">
            <v>002. FONDO INTANGIBLE SOLIDARIO DE SALUD - FISSAL</v>
          </cell>
          <cell r="F2814" t="str">
            <v>FISSAL</v>
          </cell>
          <cell r="G2814" t="str">
            <v>FISSAL_PP</v>
          </cell>
        </row>
        <row r="2815">
          <cell r="C2815">
            <v>143</v>
          </cell>
          <cell r="D2815" t="str">
            <v>135. SEGURO INTEGRAL DE SALUD</v>
          </cell>
          <cell r="E2815" t="str">
            <v>002. FONDO INTANGIBLE SOLIDARIO DE SALUD - FISSAL</v>
          </cell>
          <cell r="F2815" t="str">
            <v>FISSAL</v>
          </cell>
          <cell r="G2815" t="str">
            <v>FISSAL_PP</v>
          </cell>
        </row>
        <row r="2816">
          <cell r="C2816">
            <v>144</v>
          </cell>
          <cell r="D2816" t="str">
            <v>135. SEGURO INTEGRAL DE SALUD</v>
          </cell>
          <cell r="E2816" t="str">
            <v>002. FONDO INTANGIBLE SOLIDARIO DE SALUD - FISSAL</v>
          </cell>
          <cell r="F2816" t="str">
            <v>FISSAL</v>
          </cell>
          <cell r="G2816" t="str">
            <v>FISSAL_PP</v>
          </cell>
        </row>
        <row r="2817">
          <cell r="C2817">
            <v>145</v>
          </cell>
          <cell r="D2817" t="str">
            <v>135. SEGURO INTEGRAL DE SALUD</v>
          </cell>
          <cell r="E2817" t="str">
            <v>002. FONDO INTANGIBLE SOLIDARIO DE SALUD - FISSAL</v>
          </cell>
          <cell r="F2817" t="str">
            <v>FISSAL</v>
          </cell>
          <cell r="G2817" t="str">
            <v>FISSAL_PP</v>
          </cell>
        </row>
        <row r="2818">
          <cell r="C2818">
            <v>146</v>
          </cell>
          <cell r="D2818" t="str">
            <v>135. SEGURO INTEGRAL DE SALUD</v>
          </cell>
          <cell r="E2818" t="str">
            <v>002. FONDO INTANGIBLE SOLIDARIO DE SALUD - FISSAL</v>
          </cell>
          <cell r="F2818" t="str">
            <v>FISSAL</v>
          </cell>
          <cell r="G2818" t="str">
            <v>FISSAL_PP</v>
          </cell>
        </row>
        <row r="2819">
          <cell r="C2819">
            <v>147</v>
          </cell>
          <cell r="D2819" t="str">
            <v>135. SEGURO INTEGRAL DE SALUD</v>
          </cell>
          <cell r="E2819" t="str">
            <v>002. FONDO INTANGIBLE SOLIDARIO DE SALUD - FISSAL</v>
          </cell>
          <cell r="F2819" t="str">
            <v>FISSAL</v>
          </cell>
          <cell r="G2819" t="str">
            <v>FISSAL_PP</v>
          </cell>
        </row>
        <row r="2820">
          <cell r="C2820">
            <v>148</v>
          </cell>
          <cell r="D2820" t="str">
            <v>135. SEGURO INTEGRAL DE SALUD</v>
          </cell>
          <cell r="E2820" t="str">
            <v>002. FONDO INTANGIBLE SOLIDARIO DE SALUD - FISSAL</v>
          </cell>
          <cell r="F2820" t="str">
            <v>FISSAL</v>
          </cell>
          <cell r="G2820" t="str">
            <v>FISSAL_PP</v>
          </cell>
        </row>
        <row r="2821">
          <cell r="C2821">
            <v>149</v>
          </cell>
          <cell r="D2821" t="str">
            <v>135. SEGURO INTEGRAL DE SALUD</v>
          </cell>
          <cell r="E2821" t="str">
            <v>002. FONDO INTANGIBLE SOLIDARIO DE SALUD - FISSAL</v>
          </cell>
          <cell r="F2821" t="str">
            <v>FISSAL</v>
          </cell>
          <cell r="G2821" t="str">
            <v>FISSAL_PP</v>
          </cell>
        </row>
        <row r="2822">
          <cell r="C2822">
            <v>150</v>
          </cell>
          <cell r="D2822" t="str">
            <v>135. SEGURO INTEGRAL DE SALUD</v>
          </cell>
          <cell r="E2822" t="str">
            <v>002. FONDO INTANGIBLE SOLIDARIO DE SALUD - FISSAL</v>
          </cell>
          <cell r="F2822" t="str">
            <v>FISSAL</v>
          </cell>
          <cell r="G2822" t="str">
            <v>FISSAL_PP</v>
          </cell>
        </row>
        <row r="2823">
          <cell r="C2823">
            <v>151</v>
          </cell>
          <cell r="D2823" t="str">
            <v>135. SEGURO INTEGRAL DE SALUD</v>
          </cell>
          <cell r="E2823" t="str">
            <v>002. FONDO INTANGIBLE SOLIDARIO DE SALUD - FISSAL</v>
          </cell>
          <cell r="F2823" t="str">
            <v>FISSAL</v>
          </cell>
          <cell r="G2823" t="str">
            <v>FISSAL_PP</v>
          </cell>
        </row>
        <row r="2824">
          <cell r="C2824">
            <v>152</v>
          </cell>
          <cell r="D2824" t="str">
            <v>135. SEGURO INTEGRAL DE SALUD</v>
          </cell>
          <cell r="E2824" t="str">
            <v>002. FONDO INTANGIBLE SOLIDARIO DE SALUD - FISSAL</v>
          </cell>
          <cell r="F2824" t="str">
            <v>FISSAL</v>
          </cell>
          <cell r="G2824" t="str">
            <v>FISSAL_PP</v>
          </cell>
        </row>
        <row r="2825">
          <cell r="C2825">
            <v>153</v>
          </cell>
          <cell r="D2825" t="str">
            <v>135. SEGURO INTEGRAL DE SALUD</v>
          </cell>
          <cell r="E2825" t="str">
            <v>002. FONDO INTANGIBLE SOLIDARIO DE SALUD - FISSAL</v>
          </cell>
          <cell r="F2825" t="str">
            <v>FISSAL</v>
          </cell>
          <cell r="G2825" t="str">
            <v>FISSAL_PP</v>
          </cell>
        </row>
        <row r="2826">
          <cell r="C2826">
            <v>154</v>
          </cell>
          <cell r="D2826" t="str">
            <v>135. SEGURO INTEGRAL DE SALUD</v>
          </cell>
          <cell r="E2826" t="str">
            <v>002. FONDO INTANGIBLE SOLIDARIO DE SALUD - FISSAL</v>
          </cell>
          <cell r="F2826" t="str">
            <v>FISSAL</v>
          </cell>
          <cell r="G2826" t="str">
            <v>FISSAL_PP</v>
          </cell>
        </row>
        <row r="2827">
          <cell r="C2827">
            <v>155</v>
          </cell>
          <cell r="D2827" t="str">
            <v>135. SEGURO INTEGRAL DE SALUD</v>
          </cell>
          <cell r="E2827" t="str">
            <v>002. FONDO INTANGIBLE SOLIDARIO DE SALUD - FISSAL</v>
          </cell>
          <cell r="F2827" t="str">
            <v>FISSAL</v>
          </cell>
          <cell r="G2827" t="str">
            <v>FISSAL_PP</v>
          </cell>
        </row>
        <row r="2828">
          <cell r="C2828">
            <v>156</v>
          </cell>
          <cell r="D2828" t="str">
            <v>135. SEGURO INTEGRAL DE SALUD</v>
          </cell>
          <cell r="E2828" t="str">
            <v>002. FONDO INTANGIBLE SOLIDARIO DE SALUD - FISSAL</v>
          </cell>
          <cell r="F2828" t="str">
            <v>FISSAL</v>
          </cell>
          <cell r="G2828" t="str">
            <v>FISSAL_PP</v>
          </cell>
        </row>
        <row r="2829">
          <cell r="C2829">
            <v>157</v>
          </cell>
          <cell r="D2829" t="str">
            <v>135. SEGURO INTEGRAL DE SALUD</v>
          </cell>
          <cell r="E2829" t="str">
            <v>002. FONDO INTANGIBLE SOLIDARIO DE SALUD - FISSAL</v>
          </cell>
          <cell r="F2829" t="str">
            <v>FISSAL</v>
          </cell>
          <cell r="G2829" t="str">
            <v>FISSAL_PP</v>
          </cell>
        </row>
        <row r="2830">
          <cell r="C2830">
            <v>158</v>
          </cell>
          <cell r="D2830" t="str">
            <v>135. SEGURO INTEGRAL DE SALUD</v>
          </cell>
          <cell r="E2830" t="str">
            <v>002. FONDO INTANGIBLE SOLIDARIO DE SALUD - FISSAL</v>
          </cell>
          <cell r="F2830" t="str">
            <v>FISSAL</v>
          </cell>
          <cell r="G2830" t="str">
            <v>FISSAL_PP</v>
          </cell>
        </row>
        <row r="2831">
          <cell r="C2831">
            <v>159</v>
          </cell>
          <cell r="D2831" t="str">
            <v>135. SEGURO INTEGRAL DE SALUD</v>
          </cell>
          <cell r="E2831" t="str">
            <v>002. FONDO INTANGIBLE SOLIDARIO DE SALUD - FISSAL</v>
          </cell>
          <cell r="F2831" t="str">
            <v>FISSAL</v>
          </cell>
          <cell r="G2831" t="str">
            <v>FISSAL_PP</v>
          </cell>
        </row>
        <row r="2832">
          <cell r="C2832">
            <v>160</v>
          </cell>
          <cell r="D2832" t="str">
            <v>135. SEGURO INTEGRAL DE SALUD</v>
          </cell>
          <cell r="E2832" t="str">
            <v>002. FONDO INTANGIBLE SOLIDARIO DE SALUD - FISSAL</v>
          </cell>
          <cell r="F2832" t="str">
            <v>FISSAL</v>
          </cell>
          <cell r="G2832" t="str">
            <v>FISSAL_PP</v>
          </cell>
        </row>
        <row r="2833">
          <cell r="C2833">
            <v>161</v>
          </cell>
          <cell r="D2833" t="str">
            <v>135. SEGURO INTEGRAL DE SALUD</v>
          </cell>
          <cell r="E2833" t="str">
            <v>002. FONDO INTANGIBLE SOLIDARIO DE SALUD - FISSAL</v>
          </cell>
          <cell r="F2833" t="str">
            <v>FISSAL</v>
          </cell>
          <cell r="G2833" t="str">
            <v>FISSAL_PP</v>
          </cell>
        </row>
        <row r="2834">
          <cell r="C2834">
            <v>162</v>
          </cell>
          <cell r="D2834" t="str">
            <v>135. SEGURO INTEGRAL DE SALUD</v>
          </cell>
          <cell r="E2834" t="str">
            <v>002. FONDO INTANGIBLE SOLIDARIO DE SALUD - FISSAL</v>
          </cell>
          <cell r="F2834" t="str">
            <v>FISSAL</v>
          </cell>
          <cell r="G2834" t="str">
            <v>FISSAL_PP</v>
          </cell>
        </row>
        <row r="2835">
          <cell r="C2835">
            <v>163</v>
          </cell>
          <cell r="D2835" t="str">
            <v>135. SEGURO INTEGRAL DE SALUD</v>
          </cell>
          <cell r="E2835" t="str">
            <v>002. FONDO INTANGIBLE SOLIDARIO DE SALUD - FISSAL</v>
          </cell>
          <cell r="F2835" t="str">
            <v>FISSAL</v>
          </cell>
          <cell r="G2835" t="str">
            <v>FISSAL_PP</v>
          </cell>
        </row>
        <row r="2836">
          <cell r="C2836">
            <v>164</v>
          </cell>
          <cell r="D2836" t="str">
            <v>135. SEGURO INTEGRAL DE SALUD</v>
          </cell>
          <cell r="E2836" t="str">
            <v>002. FONDO INTANGIBLE SOLIDARIO DE SALUD - FISSAL</v>
          </cell>
          <cell r="F2836" t="str">
            <v>FISSAL</v>
          </cell>
          <cell r="G2836" t="str">
            <v>FISSAL_PP</v>
          </cell>
        </row>
        <row r="2837">
          <cell r="C2837">
            <v>165</v>
          </cell>
          <cell r="D2837" t="str">
            <v>135. SEGURO INTEGRAL DE SALUD</v>
          </cell>
          <cell r="E2837" t="str">
            <v>002. FONDO INTANGIBLE SOLIDARIO DE SALUD - FISSAL</v>
          </cell>
          <cell r="F2837" t="str">
            <v>FISSAL</v>
          </cell>
          <cell r="G2837" t="str">
            <v>FISSAL_PP</v>
          </cell>
        </row>
        <row r="2838">
          <cell r="C2838">
            <v>166</v>
          </cell>
          <cell r="D2838" t="str">
            <v>135. SEGURO INTEGRAL DE SALUD</v>
          </cell>
          <cell r="E2838" t="str">
            <v>002. FONDO INTANGIBLE SOLIDARIO DE SALUD - FISSAL</v>
          </cell>
          <cell r="F2838" t="str">
            <v>FISSAL</v>
          </cell>
          <cell r="G2838" t="str">
            <v>FISSAL_PP</v>
          </cell>
        </row>
        <row r="2839">
          <cell r="C2839">
            <v>167</v>
          </cell>
          <cell r="D2839" t="str">
            <v>135. SEGURO INTEGRAL DE SALUD</v>
          </cell>
          <cell r="E2839" t="str">
            <v>002. FONDO INTANGIBLE SOLIDARIO DE SALUD - FISSAL</v>
          </cell>
          <cell r="F2839" t="str">
            <v>FISSAL</v>
          </cell>
          <cell r="G2839" t="str">
            <v>FISSAL_PP</v>
          </cell>
        </row>
        <row r="2840">
          <cell r="C2840">
            <v>168</v>
          </cell>
          <cell r="D2840" t="str">
            <v>135. SEGURO INTEGRAL DE SALUD</v>
          </cell>
          <cell r="E2840" t="str">
            <v>002. FONDO INTANGIBLE SOLIDARIO DE SALUD - FISSAL</v>
          </cell>
          <cell r="F2840" t="str">
            <v>FISSAL</v>
          </cell>
          <cell r="G2840" t="str">
            <v>FISSAL_PP</v>
          </cell>
        </row>
        <row r="2841">
          <cell r="C2841">
            <v>169</v>
          </cell>
          <cell r="D2841" t="str">
            <v>135. SEGURO INTEGRAL DE SALUD</v>
          </cell>
          <cell r="E2841" t="str">
            <v>002. FONDO INTANGIBLE SOLIDARIO DE SALUD - FISSAL</v>
          </cell>
          <cell r="F2841" t="str">
            <v>FISSAL</v>
          </cell>
          <cell r="G2841" t="str">
            <v>FISSAL_PP</v>
          </cell>
        </row>
        <row r="2842">
          <cell r="C2842">
            <v>170</v>
          </cell>
          <cell r="D2842" t="str">
            <v>135. SEGURO INTEGRAL DE SALUD</v>
          </cell>
          <cell r="E2842" t="str">
            <v>002. FONDO INTANGIBLE SOLIDARIO DE SALUD - FISSAL</v>
          </cell>
          <cell r="F2842" t="str">
            <v>FISSAL</v>
          </cell>
          <cell r="G2842" t="str">
            <v>FISSAL_PP</v>
          </cell>
        </row>
        <row r="2843">
          <cell r="C2843">
            <v>171</v>
          </cell>
          <cell r="D2843" t="str">
            <v>135. SEGURO INTEGRAL DE SALUD</v>
          </cell>
          <cell r="E2843" t="str">
            <v>002. FONDO INTANGIBLE SOLIDARIO DE SALUD - FISSAL</v>
          </cell>
          <cell r="F2843" t="str">
            <v>FISSAL</v>
          </cell>
          <cell r="G2843" t="str">
            <v>FISSAL_PP</v>
          </cell>
        </row>
        <row r="2844">
          <cell r="C2844">
            <v>172</v>
          </cell>
          <cell r="D2844" t="str">
            <v>135. SEGURO INTEGRAL DE SALUD</v>
          </cell>
          <cell r="E2844" t="str">
            <v>002. FONDO INTANGIBLE SOLIDARIO DE SALUD - FISSAL</v>
          </cell>
          <cell r="F2844" t="str">
            <v>FISSAL</v>
          </cell>
          <cell r="G2844" t="str">
            <v>FISSAL_PP</v>
          </cell>
        </row>
        <row r="2845">
          <cell r="C2845">
            <v>173</v>
          </cell>
          <cell r="D2845" t="str">
            <v>135. SEGURO INTEGRAL DE SALUD</v>
          </cell>
          <cell r="E2845" t="str">
            <v>002. FONDO INTANGIBLE SOLIDARIO DE SALUD - FISSAL</v>
          </cell>
          <cell r="F2845" t="str">
            <v>FISSAL</v>
          </cell>
          <cell r="G2845" t="str">
            <v>FISSAL_PP</v>
          </cell>
        </row>
        <row r="2846">
          <cell r="C2846">
            <v>174</v>
          </cell>
          <cell r="D2846" t="str">
            <v>135. SEGURO INTEGRAL DE SALUD</v>
          </cell>
          <cell r="E2846" t="str">
            <v>002. FONDO INTANGIBLE SOLIDARIO DE SALUD - FISSAL</v>
          </cell>
          <cell r="F2846" t="str">
            <v>FISSAL</v>
          </cell>
          <cell r="G2846" t="str">
            <v>FISSAL_PP</v>
          </cell>
        </row>
        <row r="2847">
          <cell r="C2847">
            <v>175</v>
          </cell>
          <cell r="D2847" t="str">
            <v>135. SEGURO INTEGRAL DE SALUD</v>
          </cell>
          <cell r="E2847" t="str">
            <v>002. FONDO INTANGIBLE SOLIDARIO DE SALUD - FISSAL</v>
          </cell>
          <cell r="F2847" t="str">
            <v>FISSAL</v>
          </cell>
          <cell r="G2847" t="str">
            <v>FISSAL_PP</v>
          </cell>
        </row>
        <row r="2848">
          <cell r="C2848">
            <v>176</v>
          </cell>
          <cell r="D2848" t="str">
            <v>135. SEGURO INTEGRAL DE SALUD</v>
          </cell>
          <cell r="E2848" t="str">
            <v>002. FONDO INTANGIBLE SOLIDARIO DE SALUD - FISSAL</v>
          </cell>
          <cell r="F2848" t="str">
            <v>FISSAL</v>
          </cell>
          <cell r="G2848" t="str">
            <v>FISSAL-AC</v>
          </cell>
        </row>
        <row r="2849">
          <cell r="C2849">
            <v>177</v>
          </cell>
          <cell r="D2849" t="str">
            <v>135. SEGURO INTEGRAL DE SALUD</v>
          </cell>
          <cell r="E2849" t="str">
            <v>002. FONDO INTANGIBLE SOLIDARIO DE SALUD - FISSAL</v>
          </cell>
          <cell r="F2849" t="str">
            <v>FISSAL</v>
          </cell>
          <cell r="G2849" t="str">
            <v>FISSAL-AC</v>
          </cell>
        </row>
        <row r="2850">
          <cell r="C2850">
            <v>178</v>
          </cell>
          <cell r="D2850" t="str">
            <v>135. SEGURO INTEGRAL DE SALUD</v>
          </cell>
          <cell r="E2850" t="str">
            <v>002. FONDO INTANGIBLE SOLIDARIO DE SALUD - FISSAL</v>
          </cell>
          <cell r="F2850" t="str">
            <v>FISSAL</v>
          </cell>
          <cell r="G2850" t="str">
            <v>FISSAL-AC</v>
          </cell>
        </row>
        <row r="2851">
          <cell r="C2851">
            <v>179</v>
          </cell>
          <cell r="D2851" t="str">
            <v>135. SEGURO INTEGRAL DE SALUD</v>
          </cell>
          <cell r="E2851" t="str">
            <v>002. FONDO INTANGIBLE SOLIDARIO DE SALUD - FISSAL</v>
          </cell>
          <cell r="F2851" t="str">
            <v>FISSAL</v>
          </cell>
          <cell r="G2851" t="str">
            <v>FISSAL-AC</v>
          </cell>
        </row>
        <row r="2852">
          <cell r="C2852">
            <v>180</v>
          </cell>
          <cell r="D2852" t="str">
            <v>135. SEGURO INTEGRAL DE SALUD</v>
          </cell>
          <cell r="E2852" t="str">
            <v>002. FONDO INTANGIBLE SOLIDARIO DE SALUD - FISSAL</v>
          </cell>
          <cell r="F2852" t="str">
            <v>FISSAL</v>
          </cell>
          <cell r="G2852" t="str">
            <v>FISSAL-AC</v>
          </cell>
        </row>
        <row r="2853">
          <cell r="C2853">
            <v>181</v>
          </cell>
          <cell r="D2853" t="str">
            <v>135. SEGURO INTEGRAL DE SALUD</v>
          </cell>
          <cell r="E2853" t="str">
            <v>002. FONDO INTANGIBLE SOLIDARIO DE SALUD - FISSAL</v>
          </cell>
          <cell r="F2853" t="str">
            <v>FISSAL</v>
          </cell>
          <cell r="G2853" t="str">
            <v>FISSAL-AC</v>
          </cell>
        </row>
        <row r="2854">
          <cell r="C2854">
            <v>182</v>
          </cell>
          <cell r="D2854" t="str">
            <v>135. SEGURO INTEGRAL DE SALUD</v>
          </cell>
          <cell r="E2854" t="str">
            <v>002. FONDO INTANGIBLE SOLIDARIO DE SALUD - FISSAL</v>
          </cell>
          <cell r="F2854" t="str">
            <v>FISSAL</v>
          </cell>
          <cell r="G2854" t="str">
            <v>FISSAL-AC</v>
          </cell>
        </row>
        <row r="2855">
          <cell r="C2855">
            <v>183</v>
          </cell>
          <cell r="D2855" t="str">
            <v>135. SEGURO INTEGRAL DE SALUD</v>
          </cell>
          <cell r="E2855" t="str">
            <v>002. FONDO INTANGIBLE SOLIDARIO DE SALUD - FISSAL</v>
          </cell>
          <cell r="F2855" t="str">
            <v>FISSAL</v>
          </cell>
          <cell r="G2855" t="str">
            <v>FISSAL-AC</v>
          </cell>
        </row>
        <row r="2856">
          <cell r="C2856">
            <v>184</v>
          </cell>
          <cell r="D2856" t="str">
            <v>135. SEGURO INTEGRAL DE SALUD</v>
          </cell>
          <cell r="E2856" t="str">
            <v>002. FONDO INTANGIBLE SOLIDARIO DE SALUD - FISSAL</v>
          </cell>
          <cell r="F2856" t="str">
            <v>FISSAL</v>
          </cell>
          <cell r="G2856" t="str">
            <v>FISSAL-AC</v>
          </cell>
        </row>
        <row r="2857">
          <cell r="C2857">
            <v>185</v>
          </cell>
          <cell r="D2857" t="str">
            <v>135. SEGURO INTEGRAL DE SALUD</v>
          </cell>
          <cell r="E2857" t="str">
            <v>002. FONDO INTANGIBLE SOLIDARIO DE SALUD - FISSAL</v>
          </cell>
          <cell r="F2857" t="str">
            <v>FISSAL</v>
          </cell>
          <cell r="G2857" t="str">
            <v>FISSAL-APNOP</v>
          </cell>
        </row>
        <row r="2858">
          <cell r="C2858">
            <v>186</v>
          </cell>
          <cell r="D2858" t="str">
            <v>135. SEGURO INTEGRAL DE SALUD</v>
          </cell>
          <cell r="E2858" t="str">
            <v>002. FONDO INTANGIBLE SOLIDARIO DE SALUD - FISSAL</v>
          </cell>
          <cell r="F2858" t="str">
            <v>FISSAL</v>
          </cell>
          <cell r="G2858" t="str">
            <v>FISSAL-APNOP</v>
          </cell>
        </row>
        <row r="2859">
          <cell r="C2859">
            <v>187</v>
          </cell>
          <cell r="D2859" t="str">
            <v>135. SEGURO INTEGRAL DE SALUD</v>
          </cell>
          <cell r="E2859" t="str">
            <v>002. FONDO INTANGIBLE SOLIDARIO DE SALUD - FISSAL</v>
          </cell>
          <cell r="F2859" t="str">
            <v>FISSAL</v>
          </cell>
          <cell r="G2859" t="str">
            <v>FISSAL-APNOP</v>
          </cell>
        </row>
        <row r="2860">
          <cell r="C2860">
            <v>188</v>
          </cell>
          <cell r="D2860" t="str">
            <v>135. SEGURO INTEGRAL DE SALUD</v>
          </cell>
          <cell r="E2860" t="str">
            <v>002. FONDO INTANGIBLE SOLIDARIO DE SALUD - FISSAL</v>
          </cell>
          <cell r="F2860" t="str">
            <v>FISSAL</v>
          </cell>
          <cell r="G2860" t="str">
            <v>FISSAL-APNOP</v>
          </cell>
        </row>
        <row r="2861">
          <cell r="C2861">
            <v>189</v>
          </cell>
          <cell r="D2861" t="str">
            <v>135. SEGURO INTEGRAL DE SALUD</v>
          </cell>
          <cell r="E2861" t="str">
            <v>002. FONDO INTANGIBLE SOLIDARIO DE SALUD - FISSAL</v>
          </cell>
          <cell r="F2861" t="str">
            <v>FISSAL</v>
          </cell>
          <cell r="G2861" t="str">
            <v>FISSAL-APNOP</v>
          </cell>
        </row>
        <row r="2862">
          <cell r="C2862">
            <v>190</v>
          </cell>
          <cell r="D2862" t="str">
            <v>135. SEGURO INTEGRAL DE SALUD</v>
          </cell>
          <cell r="E2862" t="str">
            <v>002. FONDO INTANGIBLE SOLIDARIO DE SALUD - FISSAL</v>
          </cell>
          <cell r="F2862" t="str">
            <v>FISSAL</v>
          </cell>
          <cell r="G2862" t="str">
            <v>FISSAL-APNOP</v>
          </cell>
        </row>
        <row r="2863">
          <cell r="C2863">
            <v>191</v>
          </cell>
          <cell r="D2863" t="str">
            <v>135. SEGURO INTEGRAL DE SALUD</v>
          </cell>
          <cell r="E2863" t="str">
            <v>002. FONDO INTANGIBLE SOLIDARIO DE SALUD - FISSAL</v>
          </cell>
          <cell r="F2863" t="str">
            <v>FISSAL</v>
          </cell>
          <cell r="G2863" t="str">
            <v>FISSAL-APNOP</v>
          </cell>
        </row>
        <row r="2864">
          <cell r="C2864">
            <v>192</v>
          </cell>
          <cell r="D2864" t="str">
            <v>135. SEGURO INTEGRAL DE SALUD</v>
          </cell>
          <cell r="E2864" t="str">
            <v>002. FONDO INTANGIBLE SOLIDARIO DE SALUD - FISSAL</v>
          </cell>
          <cell r="F2864" t="str">
            <v>FISSAL</v>
          </cell>
          <cell r="G2864" t="str">
            <v>FISSAL-APNOP</v>
          </cell>
        </row>
        <row r="2865">
          <cell r="C2865">
            <v>193</v>
          </cell>
          <cell r="D2865" t="str">
            <v>135. SEGURO INTEGRAL DE SALUD</v>
          </cell>
          <cell r="E2865" t="str">
            <v>002. FONDO INTANGIBLE SOLIDARIO DE SALUD - FISSAL</v>
          </cell>
          <cell r="F2865" t="str">
            <v>FISSAL</v>
          </cell>
          <cell r="G2865" t="str">
            <v>FISSAL-APNOP</v>
          </cell>
        </row>
        <row r="2866">
          <cell r="C2866">
            <v>194</v>
          </cell>
          <cell r="D2866" t="str">
            <v>135. SEGURO INTEGRAL DE SALUD</v>
          </cell>
          <cell r="E2866" t="str">
            <v>002. FONDO INTANGIBLE SOLIDARIO DE SALUD - FISSAL</v>
          </cell>
          <cell r="F2866" t="str">
            <v>FISSAL</v>
          </cell>
          <cell r="G2866" t="str">
            <v>FISSAL-APNOP</v>
          </cell>
        </row>
        <row r="2867">
          <cell r="C2867">
            <v>195</v>
          </cell>
          <cell r="D2867" t="str">
            <v>135. SEGURO INTEGRAL DE SALUD</v>
          </cell>
          <cell r="E2867" t="str">
            <v>002. FONDO INTANGIBLE SOLIDARIO DE SALUD - FISSAL</v>
          </cell>
          <cell r="F2867" t="str">
            <v>FISSAL</v>
          </cell>
          <cell r="G2867" t="str">
            <v>FISSAL-APNOP</v>
          </cell>
        </row>
        <row r="2868">
          <cell r="C2868">
            <v>196</v>
          </cell>
          <cell r="D2868" t="str">
            <v>135. SEGURO INTEGRAL DE SALUD</v>
          </cell>
          <cell r="E2868" t="str">
            <v>002. FONDO INTANGIBLE SOLIDARIO DE SALUD - FISSAL</v>
          </cell>
          <cell r="F2868" t="str">
            <v>FISSAL</v>
          </cell>
          <cell r="G2868" t="str">
            <v>FISSAL-APNOP</v>
          </cell>
        </row>
        <row r="2869">
          <cell r="C2869">
            <v>197</v>
          </cell>
          <cell r="D2869" t="str">
            <v>135. SEGURO INTEGRAL DE SALUD</v>
          </cell>
          <cell r="E2869" t="str">
            <v>002. FONDO INTANGIBLE SOLIDARIO DE SALUD - FISSAL</v>
          </cell>
          <cell r="F2869" t="str">
            <v>FISSAL</v>
          </cell>
          <cell r="G2869" t="str">
            <v>FISSAL-APNOP</v>
          </cell>
        </row>
        <row r="2870">
          <cell r="C2870">
            <v>198</v>
          </cell>
          <cell r="D2870" t="str">
            <v>135. SEGURO INTEGRAL DE SALUD</v>
          </cell>
          <cell r="E2870" t="str">
            <v>002. FONDO INTANGIBLE SOLIDARIO DE SALUD - FISSAL</v>
          </cell>
          <cell r="F2870" t="str">
            <v>FISSAL</v>
          </cell>
          <cell r="G2870" t="str">
            <v>FISSAL-APNOP</v>
          </cell>
        </row>
        <row r="2871">
          <cell r="C2871">
            <v>199</v>
          </cell>
          <cell r="D2871" t="str">
            <v>135. SEGURO INTEGRAL DE SALUD</v>
          </cell>
          <cell r="E2871" t="str">
            <v>002. FONDO INTANGIBLE SOLIDARIO DE SALUD - FISSAL</v>
          </cell>
          <cell r="F2871" t="str">
            <v>FISSAL</v>
          </cell>
          <cell r="G2871" t="str">
            <v>FISSAL-APNOP</v>
          </cell>
        </row>
        <row r="2872">
          <cell r="C2872">
            <v>200</v>
          </cell>
          <cell r="D2872" t="str">
            <v>135. SEGURO INTEGRAL DE SALUD</v>
          </cell>
          <cell r="E2872" t="str">
            <v>002. FONDO INTANGIBLE SOLIDARIO DE SALUD - FISSAL</v>
          </cell>
          <cell r="F2872" t="str">
            <v>FISSAL</v>
          </cell>
          <cell r="G2872" t="str">
            <v>FISSAL-APNOP</v>
          </cell>
        </row>
        <row r="2873">
          <cell r="C2873">
            <v>201</v>
          </cell>
          <cell r="D2873" t="str">
            <v>135. SEGURO INTEGRAL DE SALUD</v>
          </cell>
          <cell r="E2873" t="str">
            <v>002. FONDO INTANGIBLE SOLIDARIO DE SALUD - FISSAL</v>
          </cell>
          <cell r="F2873" t="str">
            <v>FISSAL</v>
          </cell>
          <cell r="G2873" t="str">
            <v>FISSAL-APNOP</v>
          </cell>
        </row>
        <row r="2874">
          <cell r="C2874">
            <v>202</v>
          </cell>
          <cell r="D2874" t="str">
            <v>135. SEGURO INTEGRAL DE SALUD</v>
          </cell>
          <cell r="E2874" t="str">
            <v>002. FONDO INTANGIBLE SOLIDARIO DE SALUD - FISSAL</v>
          </cell>
          <cell r="F2874" t="str">
            <v>FISSAL</v>
          </cell>
          <cell r="G2874" t="str">
            <v>FISSAL-APNOP</v>
          </cell>
        </row>
        <row r="2875">
          <cell r="C2875">
            <v>203</v>
          </cell>
          <cell r="D2875" t="str">
            <v>135. SEGURO INTEGRAL DE SALUD</v>
          </cell>
          <cell r="E2875" t="str">
            <v>002. FONDO INTANGIBLE SOLIDARIO DE SALUD - FISSAL</v>
          </cell>
          <cell r="F2875" t="str">
            <v>FISSAL</v>
          </cell>
          <cell r="G2875" t="str">
            <v>FISSAL-APNOP</v>
          </cell>
        </row>
        <row r="2876">
          <cell r="C2876">
            <v>204</v>
          </cell>
          <cell r="D2876" t="str">
            <v>135. SEGURO INTEGRAL DE SALUD</v>
          </cell>
          <cell r="E2876" t="str">
            <v>002. FONDO INTANGIBLE SOLIDARIO DE SALUD - FISSAL</v>
          </cell>
          <cell r="F2876" t="str">
            <v>FISSAL</v>
          </cell>
          <cell r="G2876" t="str">
            <v>FISSAL-APNOP</v>
          </cell>
        </row>
        <row r="2877">
          <cell r="C2877">
            <v>205</v>
          </cell>
          <cell r="D2877" t="str">
            <v>135. SEGURO INTEGRAL DE SALUD</v>
          </cell>
          <cell r="E2877" t="str">
            <v>002. FONDO INTANGIBLE SOLIDARIO DE SALUD - FISSAL</v>
          </cell>
          <cell r="F2877" t="str">
            <v>FISSAL</v>
          </cell>
          <cell r="G2877" t="str">
            <v>FISSAL-APNOP</v>
          </cell>
        </row>
        <row r="2878">
          <cell r="C2878">
            <v>206</v>
          </cell>
          <cell r="D2878" t="str">
            <v>135. SEGURO INTEGRAL DE SALUD</v>
          </cell>
          <cell r="E2878" t="str">
            <v>002. FONDO INTANGIBLE SOLIDARIO DE SALUD - FISSAL</v>
          </cell>
          <cell r="F2878" t="str">
            <v>FISSAL</v>
          </cell>
          <cell r="G2878" t="str">
            <v>FISSAL-APNOP</v>
          </cell>
        </row>
        <row r="2879">
          <cell r="C2879">
            <v>207</v>
          </cell>
          <cell r="D2879" t="str">
            <v>135. SEGURO INTEGRAL DE SALUD</v>
          </cell>
          <cell r="E2879" t="str">
            <v>002. FONDO INTANGIBLE SOLIDARIO DE SALUD - FISSAL</v>
          </cell>
          <cell r="F2879" t="str">
            <v>FISSAL</v>
          </cell>
          <cell r="G2879" t="str">
            <v>FISSAL-APNOP</v>
          </cell>
        </row>
        <row r="2880">
          <cell r="C2880">
            <v>208</v>
          </cell>
          <cell r="D2880" t="str">
            <v>135. SEGURO INTEGRAL DE SALUD</v>
          </cell>
          <cell r="E2880" t="str">
            <v>002. FONDO INTANGIBLE SOLIDARIO DE SALUD - FISSAL</v>
          </cell>
          <cell r="F2880" t="str">
            <v>FISSAL</v>
          </cell>
          <cell r="G2880" t="str">
            <v>FISSAL-APNOP</v>
          </cell>
        </row>
        <row r="2881">
          <cell r="C2881">
            <v>209</v>
          </cell>
          <cell r="D2881" t="str">
            <v>135. SEGURO INTEGRAL DE SALUD</v>
          </cell>
          <cell r="E2881" t="str">
            <v>002. FONDO INTANGIBLE SOLIDARIO DE SALUD - FISSAL</v>
          </cell>
          <cell r="F2881" t="str">
            <v>FISSAL</v>
          </cell>
          <cell r="G2881" t="str">
            <v>FISSAL-APNOP</v>
          </cell>
        </row>
        <row r="2882">
          <cell r="C2882">
            <v>210</v>
          </cell>
          <cell r="D2882" t="str">
            <v>135. SEGURO INTEGRAL DE SALUD</v>
          </cell>
          <cell r="E2882" t="str">
            <v>002. FONDO INTANGIBLE SOLIDARIO DE SALUD - FISSAL</v>
          </cell>
          <cell r="F2882" t="str">
            <v>FISSAL</v>
          </cell>
          <cell r="G2882" t="str">
            <v>FISSAL-APNOP</v>
          </cell>
        </row>
        <row r="2883">
          <cell r="C2883">
            <v>211</v>
          </cell>
          <cell r="D2883" t="str">
            <v>135. SEGURO INTEGRAL DE SALUD</v>
          </cell>
          <cell r="E2883" t="str">
            <v>002. FONDO INTANGIBLE SOLIDARIO DE SALUD - FISSAL</v>
          </cell>
          <cell r="F2883" t="str">
            <v>FISSAL</v>
          </cell>
          <cell r="G2883" t="str">
            <v>FISSAL-APNOP</v>
          </cell>
        </row>
        <row r="2884">
          <cell r="C2884">
            <v>212</v>
          </cell>
          <cell r="D2884" t="str">
            <v>135. SEGURO INTEGRAL DE SALUD</v>
          </cell>
          <cell r="E2884" t="str">
            <v>002. FONDO INTANGIBLE SOLIDARIO DE SALUD - FISSAL</v>
          </cell>
          <cell r="F2884" t="str">
            <v>FISSAL</v>
          </cell>
          <cell r="G2884" t="str">
            <v>FISSAL-APNOP</v>
          </cell>
        </row>
        <row r="2885">
          <cell r="C2885">
            <v>213</v>
          </cell>
          <cell r="D2885" t="str">
            <v>135. SEGURO INTEGRAL DE SALUD</v>
          </cell>
          <cell r="E2885" t="str">
            <v>002. FONDO INTANGIBLE SOLIDARIO DE SALUD - FISSAL</v>
          </cell>
          <cell r="F2885" t="str">
            <v>FISSAL</v>
          </cell>
          <cell r="G2885" t="str">
            <v>FISSAL-APNOP</v>
          </cell>
        </row>
        <row r="2886">
          <cell r="C2886">
            <v>214</v>
          </cell>
          <cell r="D2886" t="str">
            <v>135. SEGURO INTEGRAL DE SALUD</v>
          </cell>
          <cell r="E2886" t="str">
            <v>002. FONDO INTANGIBLE SOLIDARIO DE SALUD - FISSAL</v>
          </cell>
          <cell r="F2886" t="str">
            <v>FISSAL</v>
          </cell>
          <cell r="G2886" t="str">
            <v>FISSAL-APNOP</v>
          </cell>
        </row>
        <row r="2887">
          <cell r="C2887">
            <v>215</v>
          </cell>
          <cell r="D2887" t="str">
            <v>135. SEGURO INTEGRAL DE SALUD</v>
          </cell>
          <cell r="E2887" t="str">
            <v>002. FONDO INTANGIBLE SOLIDARIO DE SALUD - FISSAL</v>
          </cell>
          <cell r="F2887" t="str">
            <v>FISSAL</v>
          </cell>
          <cell r="G2887" t="str">
            <v>FISSAL-APNOP</v>
          </cell>
        </row>
        <row r="2888">
          <cell r="C2888">
            <v>216</v>
          </cell>
          <cell r="D2888" t="str">
            <v>135. SEGURO INTEGRAL DE SALUD</v>
          </cell>
          <cell r="E2888" t="str">
            <v>002. FONDO INTANGIBLE SOLIDARIO DE SALUD - FISSAL</v>
          </cell>
          <cell r="F2888" t="str">
            <v>FISSAL</v>
          </cell>
          <cell r="G2888" t="str">
            <v>FISSAL-APNOP</v>
          </cell>
        </row>
        <row r="2889">
          <cell r="C2889">
            <v>217</v>
          </cell>
          <cell r="D2889" t="str">
            <v>135. SEGURO INTEGRAL DE SALUD</v>
          </cell>
          <cell r="E2889" t="str">
            <v>002. FONDO INTANGIBLE SOLIDARIO DE SALUD - FISSAL</v>
          </cell>
          <cell r="F2889" t="str">
            <v>FISSAL</v>
          </cell>
          <cell r="G2889" t="str">
            <v>FISSAL-APNOP</v>
          </cell>
        </row>
        <row r="2890">
          <cell r="C2890">
            <v>218</v>
          </cell>
          <cell r="D2890" t="str">
            <v>135. SEGURO INTEGRAL DE SALUD</v>
          </cell>
          <cell r="E2890" t="str">
            <v>002. FONDO INTANGIBLE SOLIDARIO DE SALUD - FISSAL</v>
          </cell>
          <cell r="F2890" t="str">
            <v>FISSAL</v>
          </cell>
          <cell r="G2890" t="str">
            <v>FISSAL-APNOP</v>
          </cell>
        </row>
        <row r="2891">
          <cell r="C2891">
            <v>219</v>
          </cell>
          <cell r="D2891" t="str">
            <v>135. SEGURO INTEGRAL DE SALUD</v>
          </cell>
          <cell r="E2891" t="str">
            <v>002. FONDO INTANGIBLE SOLIDARIO DE SALUD - FISSAL</v>
          </cell>
          <cell r="F2891" t="str">
            <v>FISSAL</v>
          </cell>
          <cell r="G2891" t="str">
            <v>FISSAL-APNOP</v>
          </cell>
        </row>
        <row r="2892">
          <cell r="C2892">
            <v>220</v>
          </cell>
          <cell r="D2892" t="str">
            <v>135. SEGURO INTEGRAL DE SALUD</v>
          </cell>
          <cell r="E2892" t="str">
            <v>002. FONDO INTANGIBLE SOLIDARIO DE SALUD - FISSAL</v>
          </cell>
          <cell r="F2892" t="str">
            <v>FISSAL</v>
          </cell>
          <cell r="G2892" t="str">
            <v>FISSAL-APNOP</v>
          </cell>
        </row>
        <row r="2893">
          <cell r="C2893">
            <v>221</v>
          </cell>
          <cell r="D2893" t="str">
            <v>135. SEGURO INTEGRAL DE SALUD</v>
          </cell>
          <cell r="E2893" t="str">
            <v>002. FONDO INTANGIBLE SOLIDARIO DE SALUD - FISSAL</v>
          </cell>
          <cell r="F2893" t="str">
            <v>FISSAL</v>
          </cell>
          <cell r="G2893" t="str">
            <v>FISSAL-APNOP</v>
          </cell>
        </row>
        <row r="2894">
          <cell r="C2894">
            <v>222</v>
          </cell>
          <cell r="D2894" t="str">
            <v>135. SEGURO INTEGRAL DE SALUD</v>
          </cell>
          <cell r="E2894" t="str">
            <v>002. FONDO INTANGIBLE SOLIDARIO DE SALUD - FISSAL</v>
          </cell>
          <cell r="F2894" t="str">
            <v>FISSAL</v>
          </cell>
          <cell r="G2894" t="str">
            <v>FISSAL-APNOP</v>
          </cell>
        </row>
        <row r="2895">
          <cell r="C2895">
            <v>223</v>
          </cell>
          <cell r="D2895" t="str">
            <v>135. SEGURO INTEGRAL DE SALUD</v>
          </cell>
          <cell r="E2895" t="str">
            <v>002. FONDO INTANGIBLE SOLIDARIO DE SALUD - FISSAL</v>
          </cell>
          <cell r="F2895" t="str">
            <v>FISSAL</v>
          </cell>
          <cell r="G2895" t="str">
            <v>FISSAL-APNOP</v>
          </cell>
        </row>
        <row r="2896">
          <cell r="C2896">
            <v>224</v>
          </cell>
          <cell r="D2896" t="str">
            <v>135. SEGURO INTEGRAL DE SALUD</v>
          </cell>
          <cell r="E2896" t="str">
            <v>002. FONDO INTANGIBLE SOLIDARIO DE SALUD - FISSAL</v>
          </cell>
          <cell r="F2896" t="str">
            <v>FISSAL</v>
          </cell>
          <cell r="G2896" t="str">
            <v>FISSAL-APNOP</v>
          </cell>
        </row>
        <row r="2897">
          <cell r="C2897">
            <v>225</v>
          </cell>
          <cell r="D2897" t="str">
            <v>135. SEGURO INTEGRAL DE SALUD</v>
          </cell>
          <cell r="E2897" t="str">
            <v>002. FONDO INTANGIBLE SOLIDARIO DE SALUD - FISSAL</v>
          </cell>
          <cell r="F2897" t="str">
            <v>FISSAL</v>
          </cell>
          <cell r="G2897" t="str">
            <v>FISSAL-APNOP</v>
          </cell>
        </row>
        <row r="2898">
          <cell r="C2898">
            <v>226</v>
          </cell>
          <cell r="D2898" t="str">
            <v>135. SEGURO INTEGRAL DE SALUD</v>
          </cell>
          <cell r="E2898" t="str">
            <v>002. FONDO INTANGIBLE SOLIDARIO DE SALUD - FISSAL</v>
          </cell>
          <cell r="F2898" t="str">
            <v>FISSAL</v>
          </cell>
          <cell r="G2898" t="str">
            <v>FISSAL-APNOP</v>
          </cell>
        </row>
        <row r="2899">
          <cell r="C2899">
            <v>227</v>
          </cell>
          <cell r="D2899" t="str">
            <v>135. SEGURO INTEGRAL DE SALUD</v>
          </cell>
          <cell r="E2899" t="str">
            <v>002. FONDO INTANGIBLE SOLIDARIO DE SALUD - FISSAL</v>
          </cell>
          <cell r="F2899" t="str">
            <v>FISSAL</v>
          </cell>
          <cell r="G2899" t="str">
            <v>FISSAL-APNOP</v>
          </cell>
        </row>
        <row r="2900">
          <cell r="C2900">
            <v>228</v>
          </cell>
          <cell r="D2900" t="str">
            <v>135. SEGURO INTEGRAL DE SALUD</v>
          </cell>
          <cell r="E2900" t="str">
            <v>002. FONDO INTANGIBLE SOLIDARIO DE SALUD - FISSAL</v>
          </cell>
          <cell r="F2900" t="str">
            <v>FISSAL</v>
          </cell>
          <cell r="G2900" t="str">
            <v>FISSAL-APNOP</v>
          </cell>
        </row>
        <row r="2901">
          <cell r="C2901">
            <v>229</v>
          </cell>
          <cell r="D2901" t="str">
            <v>135. SEGURO INTEGRAL DE SALUD</v>
          </cell>
          <cell r="E2901" t="str">
            <v>002. FONDO INTANGIBLE SOLIDARIO DE SALUD - FISSAL</v>
          </cell>
          <cell r="F2901" t="str">
            <v>FISSAL</v>
          </cell>
          <cell r="G2901" t="str">
            <v>FISSAL-APNOP</v>
          </cell>
        </row>
        <row r="2902">
          <cell r="C2902">
            <v>230</v>
          </cell>
          <cell r="D2902" t="str">
            <v>135. SEGURO INTEGRAL DE SALUD</v>
          </cell>
          <cell r="E2902" t="str">
            <v>002. FONDO INTANGIBLE SOLIDARIO DE SALUD - FISSAL</v>
          </cell>
          <cell r="F2902" t="str">
            <v>FISSAL</v>
          </cell>
          <cell r="G2902" t="str">
            <v>FISSAL-APNOP</v>
          </cell>
        </row>
        <row r="2903">
          <cell r="C2903">
            <v>231</v>
          </cell>
          <cell r="D2903" t="str">
            <v>135. SEGURO INTEGRAL DE SALUD</v>
          </cell>
          <cell r="E2903" t="str">
            <v>002. FONDO INTANGIBLE SOLIDARIO DE SALUD - FISSAL</v>
          </cell>
          <cell r="F2903" t="str">
            <v>FISSAL</v>
          </cell>
          <cell r="G2903" t="str">
            <v>FISSAL-APNOP</v>
          </cell>
        </row>
        <row r="2904">
          <cell r="C2904">
            <v>232</v>
          </cell>
          <cell r="D2904" t="str">
            <v>135. SEGURO INTEGRAL DE SALUD</v>
          </cell>
          <cell r="E2904" t="str">
            <v>002. FONDO INTANGIBLE SOLIDARIO DE SALUD - FISSAL</v>
          </cell>
          <cell r="F2904" t="str">
            <v>FISSAL</v>
          </cell>
          <cell r="G2904" t="str">
            <v>FISSAL-APNOP</v>
          </cell>
        </row>
        <row r="2905">
          <cell r="C2905">
            <v>233</v>
          </cell>
          <cell r="D2905" t="str">
            <v>135. SEGURO INTEGRAL DE SALUD</v>
          </cell>
          <cell r="E2905" t="str">
            <v>002. FONDO INTANGIBLE SOLIDARIO DE SALUD - FISSAL</v>
          </cell>
          <cell r="F2905" t="str">
            <v>FISSAL</v>
          </cell>
          <cell r="G2905" t="str">
            <v>FISSAL-APNOP</v>
          </cell>
        </row>
        <row r="2906">
          <cell r="C2906">
            <v>234</v>
          </cell>
          <cell r="D2906" t="str">
            <v>135. SEGURO INTEGRAL DE SALUD</v>
          </cell>
          <cell r="E2906" t="str">
            <v>002. FONDO INTANGIBLE SOLIDARIO DE SALUD - FISSAL</v>
          </cell>
          <cell r="F2906" t="str">
            <v>FISSAL</v>
          </cell>
          <cell r="G2906" t="str">
            <v>FISSAL-APNOP</v>
          </cell>
        </row>
        <row r="2907">
          <cell r="C2907">
            <v>235</v>
          </cell>
          <cell r="D2907" t="str">
            <v>135. SEGURO INTEGRAL DE SALUD</v>
          </cell>
          <cell r="E2907" t="str">
            <v>002. FONDO INTANGIBLE SOLIDARIO DE SALUD - FISSAL</v>
          </cell>
          <cell r="F2907" t="str">
            <v>FISSAL</v>
          </cell>
          <cell r="G2907" t="str">
            <v>FISSAL-APNOP</v>
          </cell>
        </row>
        <row r="2908">
          <cell r="C2908">
            <v>236</v>
          </cell>
          <cell r="D2908" t="str">
            <v>135. SEGURO INTEGRAL DE SALUD</v>
          </cell>
          <cell r="E2908" t="str">
            <v>002. FONDO INTANGIBLE SOLIDARIO DE SALUD - FISSAL</v>
          </cell>
          <cell r="F2908" t="str">
            <v>FISSAL</v>
          </cell>
          <cell r="G2908" t="str">
            <v>FISSAL-APNOP</v>
          </cell>
        </row>
        <row r="2909">
          <cell r="C2909">
            <v>237</v>
          </cell>
          <cell r="D2909" t="str">
            <v>135. SEGURO INTEGRAL DE SALUD</v>
          </cell>
          <cell r="E2909" t="str">
            <v>002. FONDO INTANGIBLE SOLIDARIO DE SALUD - FISSAL</v>
          </cell>
          <cell r="F2909" t="str">
            <v>FISSAL</v>
          </cell>
          <cell r="G2909" t="str">
            <v>FISSAL-APNOP</v>
          </cell>
        </row>
        <row r="2910">
          <cell r="C2910">
            <v>238</v>
          </cell>
          <cell r="D2910" t="str">
            <v>135. SEGURO INTEGRAL DE SALUD</v>
          </cell>
          <cell r="E2910" t="str">
            <v>002. FONDO INTANGIBLE SOLIDARIO DE SALUD - FISSAL</v>
          </cell>
          <cell r="F2910" t="str">
            <v>FISSAL</v>
          </cell>
          <cell r="G2910" t="str">
            <v>FISSAL-APNOP</v>
          </cell>
        </row>
        <row r="2911">
          <cell r="C2911">
            <v>239</v>
          </cell>
          <cell r="D2911" t="str">
            <v>135. SEGURO INTEGRAL DE SALUD</v>
          </cell>
          <cell r="E2911" t="str">
            <v>002. FONDO INTANGIBLE SOLIDARIO DE SALUD - FISSAL</v>
          </cell>
          <cell r="F2911" t="str">
            <v>FISSAL</v>
          </cell>
          <cell r="G2911" t="str">
            <v>FISSAL-APNOP</v>
          </cell>
        </row>
        <row r="2912">
          <cell r="C2912">
            <v>240</v>
          </cell>
          <cell r="D2912" t="str">
            <v>135. SEGURO INTEGRAL DE SALUD</v>
          </cell>
          <cell r="E2912" t="str">
            <v>002. FONDO INTANGIBLE SOLIDARIO DE SALUD - FISSAL</v>
          </cell>
          <cell r="F2912" t="str">
            <v>FISSAL</v>
          </cell>
          <cell r="G2912" t="str">
            <v>FISSAL-APNOP</v>
          </cell>
        </row>
        <row r="2913">
          <cell r="C2913">
            <v>241</v>
          </cell>
          <cell r="D2913" t="str">
            <v>135. SEGURO INTEGRAL DE SALUD</v>
          </cell>
          <cell r="E2913" t="str">
            <v>002. FONDO INTANGIBLE SOLIDARIO DE SALUD - FISSAL</v>
          </cell>
          <cell r="F2913" t="str">
            <v>FISSAL</v>
          </cell>
          <cell r="G2913" t="str">
            <v>FISSAL-APNOP</v>
          </cell>
        </row>
        <row r="2914">
          <cell r="C2914">
            <v>242</v>
          </cell>
          <cell r="D2914" t="str">
            <v>135. SEGURO INTEGRAL DE SALUD</v>
          </cell>
          <cell r="E2914" t="str">
            <v>002. FONDO INTANGIBLE SOLIDARIO DE SALUD - FISSAL</v>
          </cell>
          <cell r="F2914" t="str">
            <v>FISSAL</v>
          </cell>
          <cell r="G2914" t="str">
            <v>FISSAL-APNOP</v>
          </cell>
        </row>
        <row r="2915">
          <cell r="C2915">
            <v>243</v>
          </cell>
          <cell r="D2915" t="str">
            <v>135. SEGURO INTEGRAL DE SALUD</v>
          </cell>
          <cell r="E2915" t="str">
            <v>002. FONDO INTANGIBLE SOLIDARIO DE SALUD - FISSAL</v>
          </cell>
          <cell r="F2915" t="str">
            <v>FISSAL</v>
          </cell>
          <cell r="G2915" t="str">
            <v>FISSAL-APNOP</v>
          </cell>
        </row>
        <row r="2916">
          <cell r="C2916">
            <v>244</v>
          </cell>
          <cell r="D2916" t="str">
            <v>135. SEGURO INTEGRAL DE SALUD</v>
          </cell>
          <cell r="E2916" t="str">
            <v>002. FONDO INTANGIBLE SOLIDARIO DE SALUD - FISSAL</v>
          </cell>
          <cell r="F2916" t="str">
            <v>FISSAL</v>
          </cell>
          <cell r="G2916" t="str">
            <v>FISSAL-APNOP</v>
          </cell>
        </row>
        <row r="2917">
          <cell r="C2917">
            <v>245</v>
          </cell>
          <cell r="D2917" t="str">
            <v>135. SEGURO INTEGRAL DE SALUD</v>
          </cell>
          <cell r="E2917" t="str">
            <v>002. FONDO INTANGIBLE SOLIDARIO DE SALUD - FISSAL</v>
          </cell>
          <cell r="F2917" t="str">
            <v>FISSAL</v>
          </cell>
          <cell r="G2917" t="str">
            <v>FISSAL-APNOP</v>
          </cell>
        </row>
        <row r="2918">
          <cell r="C2918">
            <v>246</v>
          </cell>
          <cell r="D2918" t="str">
            <v>135. SEGURO INTEGRAL DE SALUD</v>
          </cell>
          <cell r="E2918" t="str">
            <v>002. FONDO INTANGIBLE SOLIDARIO DE SALUD - FISSAL</v>
          </cell>
          <cell r="F2918" t="str">
            <v>FISSAL</v>
          </cell>
          <cell r="G2918" t="str">
            <v>FISSAL-APNOP</v>
          </cell>
        </row>
        <row r="2919">
          <cell r="C2919">
            <v>247</v>
          </cell>
          <cell r="D2919" t="str">
            <v>135. SEGURO INTEGRAL DE SALUD</v>
          </cell>
          <cell r="E2919" t="str">
            <v>002. FONDO INTANGIBLE SOLIDARIO DE SALUD - FISSAL</v>
          </cell>
          <cell r="F2919" t="str">
            <v>FISSAL</v>
          </cell>
          <cell r="G2919" t="str">
            <v>FISSAL-APNOP</v>
          </cell>
        </row>
        <row r="2920">
          <cell r="C2920">
            <v>248</v>
          </cell>
          <cell r="D2920" t="str">
            <v>135. SEGURO INTEGRAL DE SALUD</v>
          </cell>
          <cell r="E2920" t="str">
            <v>002. FONDO INTANGIBLE SOLIDARIO DE SALUD - FISSAL</v>
          </cell>
          <cell r="F2920" t="str">
            <v>FISSAL</v>
          </cell>
          <cell r="G2920" t="str">
            <v>FISSAL-APNOP</v>
          </cell>
        </row>
        <row r="2921">
          <cell r="C2921">
            <v>249</v>
          </cell>
          <cell r="D2921" t="str">
            <v>135. SEGURO INTEGRAL DE SALUD</v>
          </cell>
          <cell r="E2921" t="str">
            <v>002. FONDO INTANGIBLE SOLIDARIO DE SALUD - FISSAL</v>
          </cell>
          <cell r="F2921" t="str">
            <v>FISSAL</v>
          </cell>
          <cell r="G2921" t="str">
            <v>FISSAL-APNOP</v>
          </cell>
        </row>
        <row r="2922">
          <cell r="C2922">
            <v>250</v>
          </cell>
          <cell r="D2922" t="str">
            <v>135. SEGURO INTEGRAL DE SALUD</v>
          </cell>
          <cell r="E2922" t="str">
            <v>002. FONDO INTANGIBLE SOLIDARIO DE SALUD - FISSAL</v>
          </cell>
          <cell r="F2922" t="str">
            <v>FISSAL</v>
          </cell>
          <cell r="G2922" t="str">
            <v>FISSAL-APNOP</v>
          </cell>
        </row>
        <row r="2923">
          <cell r="C2923">
            <v>251</v>
          </cell>
          <cell r="D2923" t="str">
            <v>135. SEGURO INTEGRAL DE SALUD</v>
          </cell>
          <cell r="E2923" t="str">
            <v>002. FONDO INTANGIBLE SOLIDARIO DE SALUD - FISSAL</v>
          </cell>
          <cell r="F2923" t="str">
            <v>FISSAL</v>
          </cell>
          <cell r="G2923" t="str">
            <v>FISSAL-APNOP</v>
          </cell>
        </row>
        <row r="2924">
          <cell r="C2924">
            <v>252</v>
          </cell>
          <cell r="D2924" t="str">
            <v>135. SEGURO INTEGRAL DE SALUD</v>
          </cell>
          <cell r="E2924" t="str">
            <v>002. FONDO INTANGIBLE SOLIDARIO DE SALUD - FISSAL</v>
          </cell>
          <cell r="F2924" t="str">
            <v>FISSAL</v>
          </cell>
          <cell r="G2924" t="str">
            <v>FISSAL-APNOP</v>
          </cell>
        </row>
        <row r="2925">
          <cell r="C2925">
            <v>253</v>
          </cell>
          <cell r="D2925" t="str">
            <v>135. SEGURO INTEGRAL DE SALUD</v>
          </cell>
          <cell r="E2925" t="str">
            <v>002. FONDO INTANGIBLE SOLIDARIO DE SALUD - FISSAL</v>
          </cell>
          <cell r="F2925" t="str">
            <v>FISSAL</v>
          </cell>
          <cell r="G2925" t="str">
            <v>FISSAL-APNOP</v>
          </cell>
        </row>
        <row r="2926">
          <cell r="C2926">
            <v>254</v>
          </cell>
          <cell r="D2926" t="str">
            <v>135. SEGURO INTEGRAL DE SALUD</v>
          </cell>
          <cell r="E2926" t="str">
            <v>002. FONDO INTANGIBLE SOLIDARIO DE SALUD - FISSAL</v>
          </cell>
          <cell r="F2926" t="str">
            <v>FISSAL</v>
          </cell>
          <cell r="G2926" t="str">
            <v>FISSAL-APNOP</v>
          </cell>
        </row>
        <row r="2927">
          <cell r="C2927">
            <v>255</v>
          </cell>
          <cell r="D2927" t="str">
            <v>135. SEGURO INTEGRAL DE SALUD</v>
          </cell>
          <cell r="E2927" t="str">
            <v>002. FONDO INTANGIBLE SOLIDARIO DE SALUD - FISSAL</v>
          </cell>
          <cell r="F2927" t="str">
            <v>FISSAL</v>
          </cell>
          <cell r="G2927" t="str">
            <v>FISSAL-APNOP</v>
          </cell>
        </row>
        <row r="2928">
          <cell r="C2928">
            <v>256</v>
          </cell>
          <cell r="D2928" t="str">
            <v>135. SEGURO INTEGRAL DE SALUD</v>
          </cell>
          <cell r="E2928" t="str">
            <v>002. FONDO INTANGIBLE SOLIDARIO DE SALUD - FISSAL</v>
          </cell>
          <cell r="F2928" t="str">
            <v>FISSAL</v>
          </cell>
          <cell r="G2928" t="str">
            <v>FISSAL-APNOP</v>
          </cell>
        </row>
        <row r="2929">
          <cell r="C2929">
            <v>257</v>
          </cell>
          <cell r="D2929" t="str">
            <v>135. SEGURO INTEGRAL DE SALUD</v>
          </cell>
          <cell r="E2929" t="str">
            <v>002. FONDO INTANGIBLE SOLIDARIO DE SALUD - FISSAL</v>
          </cell>
          <cell r="F2929" t="str">
            <v>FISSAL</v>
          </cell>
          <cell r="G2929" t="str">
            <v>FISSAL-APNOP</v>
          </cell>
        </row>
        <row r="2930">
          <cell r="C2930">
            <v>258</v>
          </cell>
          <cell r="D2930" t="str">
            <v>135. SEGURO INTEGRAL DE SALUD</v>
          </cell>
          <cell r="E2930" t="str">
            <v>002. FONDO INTANGIBLE SOLIDARIO DE SALUD - FISSAL</v>
          </cell>
          <cell r="F2930" t="str">
            <v>FISSAL</v>
          </cell>
          <cell r="G2930" t="str">
            <v>FISSAL-APNOP</v>
          </cell>
        </row>
        <row r="2931">
          <cell r="C2931">
            <v>259</v>
          </cell>
          <cell r="D2931" t="str">
            <v>135. SEGURO INTEGRAL DE SALUD</v>
          </cell>
          <cell r="E2931" t="str">
            <v>002. FONDO INTANGIBLE SOLIDARIO DE SALUD - FISSAL</v>
          </cell>
          <cell r="F2931" t="str">
            <v>FISSAL</v>
          </cell>
          <cell r="G2931" t="str">
            <v>FISSAL-APNOP</v>
          </cell>
        </row>
        <row r="2932">
          <cell r="C2932">
            <v>260</v>
          </cell>
          <cell r="D2932" t="str">
            <v>135. SEGURO INTEGRAL DE SALUD</v>
          </cell>
          <cell r="E2932" t="str">
            <v>002. FONDO INTANGIBLE SOLIDARIO DE SALUD - FISSAL</v>
          </cell>
          <cell r="F2932" t="str">
            <v>FISSAL</v>
          </cell>
          <cell r="G2932" t="str">
            <v>FISSAL-APNOP</v>
          </cell>
        </row>
        <row r="2933">
          <cell r="C2933">
            <v>261</v>
          </cell>
          <cell r="D2933" t="str">
            <v>135. SEGURO INTEGRAL DE SALUD</v>
          </cell>
          <cell r="E2933" t="str">
            <v>002. FONDO INTANGIBLE SOLIDARIO DE SALUD - FISSAL</v>
          </cell>
          <cell r="F2933" t="str">
            <v>FISSAL</v>
          </cell>
          <cell r="G2933" t="str">
            <v>FISSAL-APNOP</v>
          </cell>
        </row>
        <row r="2934">
          <cell r="C2934">
            <v>262</v>
          </cell>
          <cell r="D2934" t="str">
            <v>135. SEGURO INTEGRAL DE SALUD</v>
          </cell>
          <cell r="E2934" t="str">
            <v>002. FONDO INTANGIBLE SOLIDARIO DE SALUD - FISSAL</v>
          </cell>
          <cell r="F2934" t="str">
            <v>FISSAL</v>
          </cell>
          <cell r="G2934" t="str">
            <v>FISSAL-APNOP</v>
          </cell>
        </row>
        <row r="2935">
          <cell r="C2935">
            <v>263</v>
          </cell>
          <cell r="D2935" t="str">
            <v>135. SEGURO INTEGRAL DE SALUD</v>
          </cell>
          <cell r="E2935" t="str">
            <v>002. FONDO INTANGIBLE SOLIDARIO DE SALUD - FISSAL</v>
          </cell>
          <cell r="F2935" t="str">
            <v>FISSAL</v>
          </cell>
          <cell r="G2935" t="str">
            <v>FISSAL-APNOP</v>
          </cell>
        </row>
        <row r="2936">
          <cell r="C2936">
            <v>264</v>
          </cell>
          <cell r="D2936" t="str">
            <v>135. SEGURO INTEGRAL DE SALUD</v>
          </cell>
          <cell r="E2936" t="str">
            <v>002. FONDO INTANGIBLE SOLIDARIO DE SALUD - FISSAL</v>
          </cell>
          <cell r="F2936" t="str">
            <v>FISSAL</v>
          </cell>
          <cell r="G2936" t="str">
            <v>FISSAL-APNOP</v>
          </cell>
        </row>
        <row r="2937">
          <cell r="C2937">
            <v>265</v>
          </cell>
          <cell r="D2937" t="str">
            <v>135. SEGURO INTEGRAL DE SALUD</v>
          </cell>
          <cell r="E2937" t="str">
            <v>002. FONDO INTANGIBLE SOLIDARIO DE SALUD - FISSAL</v>
          </cell>
          <cell r="F2937" t="str">
            <v>FISSAL</v>
          </cell>
          <cell r="G2937" t="str">
            <v>FISSAL-APNOP</v>
          </cell>
        </row>
        <row r="2938">
          <cell r="C2938">
            <v>266</v>
          </cell>
          <cell r="D2938" t="str">
            <v>135. SEGURO INTEGRAL DE SALUD</v>
          </cell>
          <cell r="E2938" t="str">
            <v>002. FONDO INTANGIBLE SOLIDARIO DE SALUD - FISSAL</v>
          </cell>
          <cell r="F2938" t="str">
            <v>FISSAL</v>
          </cell>
          <cell r="G2938" t="str">
            <v>FISSAL-APNOP</v>
          </cell>
        </row>
        <row r="2939">
          <cell r="C2939">
            <v>267</v>
          </cell>
          <cell r="D2939" t="str">
            <v>135. SEGURO INTEGRAL DE SALUD</v>
          </cell>
          <cell r="E2939" t="str">
            <v>002. FONDO INTANGIBLE SOLIDARIO DE SALUD - FISSAL</v>
          </cell>
          <cell r="F2939" t="str">
            <v>FISSAL</v>
          </cell>
          <cell r="G2939" t="str">
            <v>FISSAL-APNOP</v>
          </cell>
        </row>
        <row r="2940">
          <cell r="C2940">
            <v>268</v>
          </cell>
          <cell r="D2940" t="str">
            <v>135. SEGURO INTEGRAL DE SALUD</v>
          </cell>
          <cell r="E2940" t="str">
            <v>002. FONDO INTANGIBLE SOLIDARIO DE SALUD - FISSAL</v>
          </cell>
          <cell r="F2940" t="str">
            <v>FISSAL</v>
          </cell>
          <cell r="G2940" t="str">
            <v>FISSAL-APNOP</v>
          </cell>
        </row>
        <row r="2941">
          <cell r="C2941">
            <v>269</v>
          </cell>
          <cell r="D2941" t="str">
            <v>135. SEGURO INTEGRAL DE SALUD</v>
          </cell>
          <cell r="E2941" t="str">
            <v>002. FONDO INTANGIBLE SOLIDARIO DE SALUD - FISSAL</v>
          </cell>
          <cell r="F2941" t="str">
            <v>FISSAL</v>
          </cell>
          <cell r="G2941" t="str">
            <v>FISSAL-APNOP</v>
          </cell>
        </row>
        <row r="2942">
          <cell r="C2942">
            <v>270</v>
          </cell>
          <cell r="D2942" t="str">
            <v>135. SEGURO INTEGRAL DE SALUD</v>
          </cell>
          <cell r="E2942" t="str">
            <v>002. FONDO INTANGIBLE SOLIDARIO DE SALUD - FISSAL</v>
          </cell>
          <cell r="F2942" t="str">
            <v>FISSAL</v>
          </cell>
          <cell r="G2942" t="str">
            <v>FISSAL-APNOP</v>
          </cell>
        </row>
        <row r="2943">
          <cell r="C2943">
            <v>271</v>
          </cell>
          <cell r="D2943" t="str">
            <v>135. SEGURO INTEGRAL DE SALUD</v>
          </cell>
          <cell r="E2943" t="str">
            <v>002. FONDO INTANGIBLE SOLIDARIO DE SALUD - FISSAL</v>
          </cell>
          <cell r="F2943" t="str">
            <v>FISSAL</v>
          </cell>
          <cell r="G2943" t="str">
            <v>FISSAL-APNOP</v>
          </cell>
        </row>
        <row r="2944">
          <cell r="C2944">
            <v>272</v>
          </cell>
          <cell r="D2944" t="str">
            <v>135. SEGURO INTEGRAL DE SALUD</v>
          </cell>
          <cell r="E2944" t="str">
            <v>002. FONDO INTANGIBLE SOLIDARIO DE SALUD - FISSAL</v>
          </cell>
          <cell r="F2944" t="str">
            <v>FISSAL</v>
          </cell>
          <cell r="G2944" t="str">
            <v>FISSAL-APNOP</v>
          </cell>
        </row>
        <row r="2945">
          <cell r="C2945">
            <v>273</v>
          </cell>
          <cell r="D2945" t="str">
            <v>135. SEGURO INTEGRAL DE SALUD</v>
          </cell>
          <cell r="E2945" t="str">
            <v>002. FONDO INTANGIBLE SOLIDARIO DE SALUD - FISSAL</v>
          </cell>
          <cell r="F2945" t="str">
            <v>FISSAL</v>
          </cell>
          <cell r="G2945" t="str">
            <v>FISSAL-APNOP</v>
          </cell>
        </row>
        <row r="2946">
          <cell r="C2946">
            <v>274</v>
          </cell>
          <cell r="D2946" t="str">
            <v>135. SEGURO INTEGRAL DE SALUD</v>
          </cell>
          <cell r="E2946" t="str">
            <v>002. FONDO INTANGIBLE SOLIDARIO DE SALUD - FISSAL</v>
          </cell>
          <cell r="F2946" t="str">
            <v>FISSAL</v>
          </cell>
          <cell r="G2946" t="str">
            <v>FISSAL-APNOP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ASAT_2025 (2)"/>
      <sheetName val="ASAT_2025"/>
      <sheetName val="bbb"/>
    </sheetNames>
    <sheetDataSet>
      <sheetData sheetId="0"/>
      <sheetData sheetId="1"/>
      <sheetData sheetId="2"/>
      <sheetData sheetId="3">
        <row r="6">
          <cell r="B6" t="str">
            <v>01</v>
          </cell>
          <cell r="C6" t="str">
            <v>Jefatura</v>
          </cell>
        </row>
        <row r="7">
          <cell r="B7" t="str">
            <v>01.01</v>
          </cell>
          <cell r="C7" t="str">
            <v>Gerencia del Asegurado</v>
          </cell>
        </row>
        <row r="8">
          <cell r="B8" t="str">
            <v>01.02</v>
          </cell>
          <cell r="C8" t="str">
            <v>Gerencia de Riesgo y Evaluación de las Prestaciones</v>
          </cell>
        </row>
        <row r="9">
          <cell r="B9" t="str">
            <v>01.03</v>
          </cell>
          <cell r="C9" t="str">
            <v>Gerencia de Negocios y Financiamiento</v>
          </cell>
        </row>
        <row r="10">
          <cell r="B10" t="str">
            <v>02.02</v>
          </cell>
          <cell r="C10" t="str">
            <v>Procuraduría Pública</v>
          </cell>
        </row>
        <row r="11">
          <cell r="B11" t="str">
            <v>03.01</v>
          </cell>
          <cell r="C11" t="str">
            <v>Gerencia Macro Regional Norte</v>
          </cell>
        </row>
        <row r="12">
          <cell r="B12" t="str">
            <v>03.01.01</v>
          </cell>
          <cell r="C12" t="str">
            <v>UDR Cajamarca</v>
          </cell>
        </row>
        <row r="13">
          <cell r="B13" t="str">
            <v>03.01.02</v>
          </cell>
          <cell r="C13" t="str">
            <v>UDR Chota</v>
          </cell>
        </row>
        <row r="14">
          <cell r="B14" t="str">
            <v>03.01.03</v>
          </cell>
          <cell r="C14" t="str">
            <v>UDR Cutervo</v>
          </cell>
        </row>
        <row r="15">
          <cell r="B15" t="str">
            <v>03.01.04</v>
          </cell>
          <cell r="C15" t="str">
            <v>UDR Jaén</v>
          </cell>
        </row>
        <row r="16">
          <cell r="B16" t="str">
            <v>03.01.05</v>
          </cell>
          <cell r="C16" t="str">
            <v>UDR Lambayeque</v>
          </cell>
        </row>
        <row r="17">
          <cell r="B17" t="str">
            <v>03.01.06</v>
          </cell>
          <cell r="C17" t="str">
            <v>UDR La Libertad</v>
          </cell>
        </row>
        <row r="18">
          <cell r="B18" t="str">
            <v>03.01.07</v>
          </cell>
          <cell r="C18" t="str">
            <v>UDR Piura I</v>
          </cell>
        </row>
        <row r="19">
          <cell r="B19" t="str">
            <v>03.01.08</v>
          </cell>
          <cell r="C19" t="str">
            <v>UDR Piura II</v>
          </cell>
        </row>
        <row r="20">
          <cell r="B20" t="str">
            <v>03.01.09</v>
          </cell>
          <cell r="C20" t="str">
            <v>UDR Tumbes</v>
          </cell>
        </row>
        <row r="21">
          <cell r="B21" t="str">
            <v>03.02</v>
          </cell>
          <cell r="C21" t="str">
            <v>Gerencia Macro Regional Sur</v>
          </cell>
        </row>
        <row r="22">
          <cell r="B22" t="str">
            <v>03.02.02</v>
          </cell>
          <cell r="C22" t="str">
            <v>UDR Arequipa</v>
          </cell>
        </row>
        <row r="23">
          <cell r="B23" t="str">
            <v>03.02.03</v>
          </cell>
          <cell r="C23" t="str">
            <v>UDR Cusco</v>
          </cell>
        </row>
        <row r="24">
          <cell r="B24" t="str">
            <v>03.02.04</v>
          </cell>
          <cell r="C24" t="str">
            <v>UDR Madre de Dios</v>
          </cell>
        </row>
        <row r="25">
          <cell r="B25" t="str">
            <v>03.02.05</v>
          </cell>
          <cell r="C25" t="str">
            <v>UDR Moquegua</v>
          </cell>
        </row>
        <row r="26">
          <cell r="B26" t="str">
            <v>03.02.06</v>
          </cell>
          <cell r="C26" t="str">
            <v>UDR Tacna</v>
          </cell>
        </row>
        <row r="27">
          <cell r="B27" t="str">
            <v>03.02.07</v>
          </cell>
          <cell r="C27" t="str">
            <v>UDR Puno</v>
          </cell>
        </row>
        <row r="28">
          <cell r="B28" t="str">
            <v>03.02.08</v>
          </cell>
          <cell r="C28" t="str">
            <v>UDR Juliaca</v>
          </cell>
        </row>
        <row r="29">
          <cell r="B29" t="str">
            <v>03.03</v>
          </cell>
          <cell r="C29" t="str">
            <v>Gerencia Macro Regional Centro</v>
          </cell>
        </row>
        <row r="30">
          <cell r="B30" t="str">
            <v>03.03.01</v>
          </cell>
          <cell r="C30" t="str">
            <v>UDR Pasco</v>
          </cell>
        </row>
        <row r="31">
          <cell r="B31" t="str">
            <v>03.03.02</v>
          </cell>
          <cell r="C31" t="str">
            <v>UDR Huánuco</v>
          </cell>
        </row>
        <row r="32">
          <cell r="B32" t="str">
            <v>03.03.03</v>
          </cell>
          <cell r="C32" t="str">
            <v>UDR Junín</v>
          </cell>
        </row>
        <row r="33">
          <cell r="B33" t="str">
            <v>03.03.04</v>
          </cell>
          <cell r="C33" t="str">
            <v>UDR Huancavelica</v>
          </cell>
        </row>
        <row r="34">
          <cell r="B34" t="str">
            <v>03.04</v>
          </cell>
          <cell r="C34" t="str">
            <v>Gerencia Macro Regional Oriente</v>
          </cell>
        </row>
        <row r="35">
          <cell r="B35" t="str">
            <v>03.04.01</v>
          </cell>
          <cell r="C35" t="str">
            <v>UDR Amazonas</v>
          </cell>
        </row>
        <row r="36">
          <cell r="B36" t="str">
            <v>03.04.02</v>
          </cell>
          <cell r="C36" t="str">
            <v>UDR Bagua</v>
          </cell>
        </row>
        <row r="37">
          <cell r="B37" t="str">
            <v>03.04.03</v>
          </cell>
          <cell r="C37" t="str">
            <v>UDR Loreto</v>
          </cell>
        </row>
        <row r="38">
          <cell r="B38" t="str">
            <v>03.04.04</v>
          </cell>
          <cell r="C38" t="str">
            <v>UDR San Martín</v>
          </cell>
        </row>
        <row r="39">
          <cell r="B39" t="str">
            <v>03.04.05</v>
          </cell>
          <cell r="C39" t="str">
            <v>UDR Ucayali</v>
          </cell>
        </row>
        <row r="40">
          <cell r="B40" t="str">
            <v>03.04.06</v>
          </cell>
          <cell r="C40" t="str">
            <v>UDR Yurimaguas</v>
          </cell>
        </row>
        <row r="41">
          <cell r="B41" t="str">
            <v>03.05</v>
          </cell>
          <cell r="C41" t="str">
            <v>Gerencia Macro Regional Sur Medio</v>
          </cell>
        </row>
        <row r="42">
          <cell r="B42" t="str">
            <v>03.05.01</v>
          </cell>
          <cell r="C42" t="str">
            <v>UDR Ayacucho</v>
          </cell>
        </row>
        <row r="43">
          <cell r="B43" t="str">
            <v>03.05.02</v>
          </cell>
          <cell r="C43" t="str">
            <v>UDR Abancay</v>
          </cell>
        </row>
        <row r="44">
          <cell r="B44" t="str">
            <v>03.05.03</v>
          </cell>
          <cell r="C44" t="str">
            <v>UDR Apurimac-Andahuaylas-Chanka</v>
          </cell>
        </row>
        <row r="45">
          <cell r="B45" t="str">
            <v>03.05.04</v>
          </cell>
          <cell r="C45" t="str">
            <v>UDR Ica</v>
          </cell>
        </row>
        <row r="46">
          <cell r="B46" t="str">
            <v>03.06</v>
          </cell>
          <cell r="C46" t="str">
            <v>Gerencia Macro Regional Centro Medio</v>
          </cell>
        </row>
        <row r="47">
          <cell r="B47" t="str">
            <v>03.06.01</v>
          </cell>
          <cell r="C47" t="str">
            <v>UDR Ancash</v>
          </cell>
        </row>
        <row r="48">
          <cell r="B48" t="str">
            <v>03.06.02</v>
          </cell>
          <cell r="C48" t="str">
            <v>UDR Santa</v>
          </cell>
        </row>
        <row r="49">
          <cell r="B49" t="str">
            <v>03.06.03</v>
          </cell>
          <cell r="C49" t="str">
            <v>UDR Callao</v>
          </cell>
        </row>
        <row r="50">
          <cell r="B50" t="str">
            <v>03.06.04</v>
          </cell>
          <cell r="C50" t="str">
            <v>UDR Lima Metropolitana Centro</v>
          </cell>
        </row>
        <row r="51">
          <cell r="B51" t="str">
            <v>03.06.05</v>
          </cell>
          <cell r="C51" t="str">
            <v>UDR Lima Metropolitana Este</v>
          </cell>
        </row>
        <row r="52">
          <cell r="B52" t="str">
            <v>03.06.06</v>
          </cell>
          <cell r="C52" t="str">
            <v>UDR Lima Metropolitana Norte</v>
          </cell>
        </row>
        <row r="53">
          <cell r="B53" t="str">
            <v>03.06.07</v>
          </cell>
          <cell r="C53" t="str">
            <v>UDR Lima Región</v>
          </cell>
        </row>
        <row r="54">
          <cell r="B54" t="str">
            <v>03.06.08</v>
          </cell>
          <cell r="C54" t="str">
            <v>UDR Lima Metropolitana Sur</v>
          </cell>
        </row>
        <row r="55">
          <cell r="B55" t="str">
            <v>04</v>
          </cell>
          <cell r="C55" t="str">
            <v>Secretaría general</v>
          </cell>
        </row>
        <row r="56">
          <cell r="B56" t="str">
            <v>04.02</v>
          </cell>
          <cell r="C56" t="str">
            <v>Oficina General de Planeamiento, Presupuesto y Desarrollo Organizacional</v>
          </cell>
        </row>
        <row r="57">
          <cell r="B57" t="str">
            <v>04.03</v>
          </cell>
          <cell r="C57" t="str">
            <v>Oficina General de Imagen Institucional y Transparencia</v>
          </cell>
        </row>
        <row r="58">
          <cell r="B58" t="str">
            <v>04.04</v>
          </cell>
          <cell r="C58" t="str">
            <v>Oficina General de Tecnologías de la Información</v>
          </cell>
        </row>
        <row r="59">
          <cell r="B59" t="str">
            <v>04.05</v>
          </cell>
          <cell r="C59" t="str">
            <v>Oficina General de Administración de Recursos</v>
          </cell>
        </row>
        <row r="60">
          <cell r="B60" t="str">
            <v>04.05.01</v>
          </cell>
          <cell r="C60" t="str">
            <v>Oficina de Abastecimiento</v>
          </cell>
        </row>
        <row r="61">
          <cell r="B61" t="str">
            <v>04.05.02</v>
          </cell>
          <cell r="C61" t="str">
            <v>Oficina de Gestión de Recursos Humanos</v>
          </cell>
        </row>
        <row r="62">
          <cell r="B62" t="str">
            <v>04.05.03</v>
          </cell>
          <cell r="C62" t="str">
            <v>Oficina de Contabilidad</v>
          </cell>
        </row>
        <row r="67">
          <cell r="B67" t="str">
            <v xml:space="preserve">AO.E1.01.01 </v>
          </cell>
          <cell r="C67" t="str">
            <v>Conducción de la Política Institucional</v>
          </cell>
        </row>
        <row r="68">
          <cell r="B68" t="str">
            <v>AO.E1.01.02</v>
          </cell>
          <cell r="C68" t="str">
            <v>Conducción de actividades de asesoramiento y apoyo</v>
          </cell>
        </row>
        <row r="69">
          <cell r="B69" t="str">
            <v>AO.E1.02.01</v>
          </cell>
          <cell r="C69" t="str">
            <v>Gestionar el riesgo de desastres para la entidad</v>
          </cell>
        </row>
        <row r="70">
          <cell r="B70" t="str">
            <v>AO.E1.02.02</v>
          </cell>
          <cell r="C70" t="str">
            <v>Ejecutar el programa de integridad y lucha anticorrupción y seguimiento al SGAS</v>
          </cell>
        </row>
        <row r="71">
          <cell r="B71" t="str">
            <v>AO.E2.01.01</v>
          </cell>
          <cell r="C71" t="str">
            <v>Desarrollar el planeamiento institucional</v>
          </cell>
        </row>
        <row r="72">
          <cell r="B72" t="str">
            <v>AO.E2.01.02</v>
          </cell>
          <cell r="C72" t="str">
            <v>Asesoramiento Técnico Especializado</v>
          </cell>
        </row>
        <row r="73">
          <cell r="B73" t="str">
            <v>AO.E2.02.01</v>
          </cell>
          <cell r="C73" t="str">
            <v>Desarrollar la gestión presupuestaria</v>
          </cell>
        </row>
        <row r="74">
          <cell r="B74" t="str">
            <v>AO.E2.03.01</v>
          </cell>
          <cell r="C74" t="str">
            <v>Desarrollar la gestión de cooperación técnica e inversiones</v>
          </cell>
        </row>
        <row r="75">
          <cell r="B75" t="str">
            <v>AO.E2.05.01</v>
          </cell>
          <cell r="C75" t="str">
            <v>Gestionar el seguimiento y evaluaciones de planes</v>
          </cell>
        </row>
        <row r="76">
          <cell r="B76" t="str">
            <v>AO.E3.02.01</v>
          </cell>
          <cell r="C76" t="str">
            <v>Desarrollar el sistema de modernización y calidad</v>
          </cell>
        </row>
        <row r="77">
          <cell r="B77" t="str">
            <v>AO.E4.01.01</v>
          </cell>
          <cell r="C77" t="str">
            <v>Desarrollar el control institucional</v>
          </cell>
        </row>
        <row r="78">
          <cell r="B78" t="str">
            <v>AO.E4.01.02</v>
          </cell>
          <cell r="C78" t="str">
            <v>implementar y monitorear el sistema de control interno en la entidad</v>
          </cell>
        </row>
        <row r="79">
          <cell r="B79" t="str">
            <v>AO.M1.01.01</v>
          </cell>
          <cell r="C79" t="str">
            <v>Conducción y Control del Proceso de Afiliación al SIS</v>
          </cell>
        </row>
        <row r="80">
          <cell r="B80" t="str">
            <v>AO.M1.02.01</v>
          </cell>
          <cell r="C80" t="str">
            <v>Seguimiento y evaluacion de los procesos de afiliación, promoción, proteccion y atencion a la ciudadanía</v>
          </cell>
        </row>
        <row r="81">
          <cell r="B81" t="str">
            <v>AO.M1.02.02</v>
          </cell>
          <cell r="C81" t="str">
            <v>Acciones de Afiliación.</v>
          </cell>
        </row>
        <row r="82">
          <cell r="B82" t="str">
            <v>AO.M1.03.01</v>
          </cell>
          <cell r="C82" t="str">
            <v>Administrar los Fondos de Aseguramiento en Salud</v>
          </cell>
        </row>
        <row r="83">
          <cell r="B83" t="str">
            <v>AO.M1.04.01</v>
          </cell>
          <cell r="C83" t="str">
            <v>Acciones de promocion y proteccion de derechos</v>
          </cell>
        </row>
        <row r="84">
          <cell r="B84" t="str">
            <v>AO.M1.04.02</v>
          </cell>
          <cell r="C84" t="str">
            <v>Promoción de los productos del SIS.</v>
          </cell>
        </row>
        <row r="85">
          <cell r="B85" t="str">
            <v>AO.M1.04.03</v>
          </cell>
          <cell r="C85" t="str">
            <v>Conducción y control del proceso de atención a la ciudadanía</v>
          </cell>
        </row>
        <row r="86">
          <cell r="B86" t="str">
            <v>AO.M1.04.04</v>
          </cell>
          <cell r="C86" t="str">
            <v>Efectuar acciones de protección de los derechos del afiliado del sis</v>
          </cell>
        </row>
        <row r="87">
          <cell r="B87" t="str">
            <v>AO.M1.04.05</v>
          </cell>
          <cell r="C87" t="str">
            <v>Fortalecimiento del aseguramiento en salud a la iafas seguro integral de salud</v>
          </cell>
        </row>
        <row r="88">
          <cell r="B88" t="str">
            <v>AO.M1.04.06</v>
          </cell>
          <cell r="C88" t="str">
            <v>Conduccion y control de los canales de atencion del SIS</v>
          </cell>
        </row>
        <row r="89">
          <cell r="B89" t="str">
            <v>AO.M1.05.01</v>
          </cell>
          <cell r="C89" t="str">
            <v>Gestionar la Inteligencia de seguros en salud</v>
          </cell>
        </row>
        <row r="90">
          <cell r="B90" t="str">
            <v>AO.M1.05.02</v>
          </cell>
          <cell r="C90" t="str">
            <v>Desarrollar planes Operacionales de los Productos Elaborados</v>
          </cell>
        </row>
        <row r="91">
          <cell r="B91" t="str">
            <v>AO.M1.05.03</v>
          </cell>
          <cell r="C91" t="str">
            <v>Conducción de acciones de control técnico</v>
          </cell>
        </row>
        <row r="92">
          <cell r="B92" t="str">
            <v>AO.M1.05.04</v>
          </cell>
          <cell r="C92" t="str">
            <v>Asistencia Técnica, Monitoreo y Supervisión en Cobertura Prestacional.</v>
          </cell>
        </row>
        <row r="93">
          <cell r="B93" t="str">
            <v>AO.M1.05.05</v>
          </cell>
          <cell r="C93" t="str">
            <v>Ejecución de Control Técnico a las Prestaciones.</v>
          </cell>
        </row>
        <row r="94">
          <cell r="B94" t="str">
            <v>AO.M1.06.01</v>
          </cell>
          <cell r="C94" t="str">
            <v>Conducción de acciones de riesgo financiero</v>
          </cell>
        </row>
        <row r="95">
          <cell r="B95" t="str">
            <v>AO.M1.06.02</v>
          </cell>
          <cell r="C95" t="str">
            <v>Efectuar la Gestión de Seguros en Salud</v>
          </cell>
        </row>
        <row r="96">
          <cell r="B96" t="str">
            <v>AO.M1.06.03</v>
          </cell>
          <cell r="C96" t="str">
            <v>Asistencia Técnica, Monitoreo y Supervisión en Cobertura Financiera.</v>
          </cell>
        </row>
        <row r="97">
          <cell r="B97" t="str">
            <v>AO.M1.06.04</v>
          </cell>
          <cell r="C97" t="str">
            <v>Supervisión Financiera a Unidades Ejecutoras-UE.</v>
          </cell>
        </row>
        <row r="98">
          <cell r="B98" t="str">
            <v>AO.S1.01.01</v>
          </cell>
          <cell r="C98" t="str">
            <v>Supervisión de los sistemas administrativos</v>
          </cell>
        </row>
        <row r="99">
          <cell r="B99" t="str">
            <v>AO.S1.01.02</v>
          </cell>
          <cell r="C99" t="str">
            <v>Administración del plan de ecoeficiencia</v>
          </cell>
        </row>
        <row r="100">
          <cell r="B100" t="str">
            <v>AO.S1.01.03</v>
          </cell>
          <cell r="C100" t="str">
            <v>Apoyo en repetición contra terceros</v>
          </cell>
        </row>
        <row r="101">
          <cell r="B101" t="str">
            <v>AO.S1.01.04</v>
          </cell>
          <cell r="C101" t="str">
            <v>Atención de solicitudes de defensa legal</v>
          </cell>
        </row>
        <row r="102">
          <cell r="B102" t="str">
            <v>AO.S1.01.05</v>
          </cell>
          <cell r="C102" t="str">
            <v>Conducción del proceso de inventario fisico anual</v>
          </cell>
        </row>
        <row r="103">
          <cell r="B103" t="str">
            <v>AO.S1.01.06</v>
          </cell>
          <cell r="C103" t="str">
            <v>Control y seguimiento de declaracion juradas de bienes y rentas</v>
          </cell>
        </row>
        <row r="104">
          <cell r="B104" t="str">
            <v>AO.S1.01.07</v>
          </cell>
          <cell r="C104" t="str">
            <v>Gestión de actividades administrativas</v>
          </cell>
        </row>
        <row r="105">
          <cell r="B105" t="str">
            <v>AO.S1.01.08</v>
          </cell>
          <cell r="C105" t="str">
            <v>Gestión de reclamos</v>
          </cell>
        </row>
        <row r="106">
          <cell r="B106" t="str">
            <v>AO.S1.01.09</v>
          </cell>
          <cell r="C106" t="str">
            <v>Supervisión integral a las udrs</v>
          </cell>
        </row>
        <row r="107">
          <cell r="B107" t="str">
            <v>AO.S1.01.10</v>
          </cell>
          <cell r="C107" t="str">
            <v>Acciones de Soporte a la Gestión a nivel de GMR</v>
          </cell>
        </row>
        <row r="108">
          <cell r="B108" t="str">
            <v>AO.S1.01.11</v>
          </cell>
          <cell r="C108" t="str">
            <v>Acciones de Soporte a la Gestión a nivel de UDR</v>
          </cell>
        </row>
        <row r="109">
          <cell r="B109" t="str">
            <v>AO.S1.02.01</v>
          </cell>
          <cell r="C109" t="str">
            <v>Gestión de administración de bienes</v>
          </cell>
        </row>
        <row r="110">
          <cell r="B110" t="str">
            <v>AO.S1.02.02</v>
          </cell>
          <cell r="C110" t="str">
            <v>Gestión de la programacion multianual de bienes y servicios</v>
          </cell>
        </row>
        <row r="111">
          <cell r="B111" t="str">
            <v>AO.S1.02.03</v>
          </cell>
          <cell r="C111" t="str">
            <v>Gestión de las adquisiciones</v>
          </cell>
        </row>
        <row r="112">
          <cell r="B112" t="str">
            <v>AO.S1.02.04</v>
          </cell>
          <cell r="C112" t="str">
            <v>Gestión de servicios generales y conserjeria</v>
          </cell>
        </row>
        <row r="113">
          <cell r="B113" t="str">
            <v>AO.S1.03.01</v>
          </cell>
          <cell r="C113" t="str">
            <v>Planificación de Políticas de RRHH y Organización del Trabajo</v>
          </cell>
        </row>
        <row r="114">
          <cell r="B114" t="str">
            <v>AO.S1.03.02</v>
          </cell>
          <cell r="C114" t="str">
            <v>Gestión del Empleo</v>
          </cell>
        </row>
        <row r="115">
          <cell r="B115" t="str">
            <v>AO.S1.03.03</v>
          </cell>
          <cell r="C115" t="str">
            <v>Gestión del rendimiento y la capacitación</v>
          </cell>
        </row>
        <row r="116">
          <cell r="B116" t="str">
            <v>AO.S1.03.04</v>
          </cell>
          <cell r="C116" t="str">
            <v>Gestión de la Compensación</v>
          </cell>
        </row>
        <row r="117">
          <cell r="B117" t="str">
            <v>AO.S1.03.05</v>
          </cell>
          <cell r="C117" t="str">
            <v>Gestionar las Relaciones Humanas y Sociales</v>
          </cell>
        </row>
        <row r="118">
          <cell r="B118" t="str">
            <v>AO.S1.03.06</v>
          </cell>
          <cell r="C118" t="str">
            <v>Gestionar los procesos administrativos disciplinarios</v>
          </cell>
        </row>
        <row r="119">
          <cell r="B119" t="str">
            <v>AO.S1.03.07</v>
          </cell>
          <cell r="C119" t="str">
            <v>Ejecución del plan de bienestar social (PBS)</v>
          </cell>
        </row>
        <row r="120">
          <cell r="B120" t="str">
            <v>AO.S1.03.08</v>
          </cell>
          <cell r="C120" t="str">
            <v>Ejecución del plan de desarrollo de las personas (PDP)</v>
          </cell>
        </row>
        <row r="121">
          <cell r="B121" t="str">
            <v>AO.S1.03.09</v>
          </cell>
          <cell r="C121" t="str">
            <v>Ejecución del plan de salud y seguridad en el trabajo (PSST)</v>
          </cell>
        </row>
        <row r="122">
          <cell r="B122" t="str">
            <v>AO.S1.04.01</v>
          </cell>
          <cell r="C122" t="str">
            <v>Optimización de la gestión de Ingresos</v>
          </cell>
        </row>
        <row r="123">
          <cell r="B123" t="str">
            <v>AO.S1.04.02</v>
          </cell>
          <cell r="C123" t="str">
            <v>Optimización de la gestión de gastos</v>
          </cell>
        </row>
        <row r="124">
          <cell r="B124" t="str">
            <v>AO.S1.05.01</v>
          </cell>
          <cell r="C124" t="str">
            <v>Realización de la gestión contable y el análisis de los estados financieros</v>
          </cell>
        </row>
        <row r="125">
          <cell r="B125" t="str">
            <v>AO.S1.05.02</v>
          </cell>
          <cell r="C125" t="str">
            <v>Gestión de Control Previo</v>
          </cell>
        </row>
        <row r="126">
          <cell r="B126" t="str">
            <v>AO.S2.01.01</v>
          </cell>
          <cell r="C126" t="str">
            <v>Brindar Asesoramiento Legal</v>
          </cell>
        </row>
        <row r="127">
          <cell r="B127" t="str">
            <v>AO.S2.01.02</v>
          </cell>
          <cell r="C127" t="str">
            <v>Ejercer la Defensa Jurídica del Estado</v>
          </cell>
        </row>
        <row r="128">
          <cell r="B128" t="str">
            <v>AO.S3.01.01</v>
          </cell>
          <cell r="C128" t="str">
            <v>Acciones de gestión de tramite documentario</v>
          </cell>
        </row>
        <row r="129">
          <cell r="B129" t="str">
            <v>AO.S3.01.02</v>
          </cell>
          <cell r="C129" t="str">
            <v>Acciones de Gestión Documentaria y Archivo</v>
          </cell>
        </row>
        <row r="130">
          <cell r="B130" t="str">
            <v>AO.S3.01.03</v>
          </cell>
          <cell r="C130" t="str">
            <v>Ejecución del plan anual de trabajo archivistico</v>
          </cell>
        </row>
        <row r="131">
          <cell r="B131" t="str">
            <v>AO.S4.01.01</v>
          </cell>
          <cell r="C131" t="str">
            <v>Implementación del plan de comunicaciones IAFAS SIS 2024</v>
          </cell>
        </row>
        <row r="132">
          <cell r="B132" t="str">
            <v>AO.S4.02.01</v>
          </cell>
          <cell r="C132" t="str">
            <v>Gestión del Acceso a la Información Pública y del Portal de Transparencia</v>
          </cell>
        </row>
        <row r="133">
          <cell r="B133" t="str">
            <v>AO.S5.01.01</v>
          </cell>
          <cell r="C133" t="str">
            <v>Ejecutar el plan de gobierno digital</v>
          </cell>
        </row>
        <row r="140">
          <cell r="B140" t="str">
            <v>AO.E1.01.01  (a)</v>
          </cell>
          <cell r="C140" t="str">
            <v>Conducción y representación</v>
          </cell>
        </row>
        <row r="141">
          <cell r="B141" t="str">
            <v>AO.E1.01.01  (b)</v>
          </cell>
          <cell r="C141" t="str">
            <v>Aprobación de documentos de gestión</v>
          </cell>
        </row>
        <row r="142">
          <cell r="B142" t="str">
            <v>AO.E1.01.01  (c)</v>
          </cell>
          <cell r="C142" t="str">
            <v>Aprobación de informes de evaluación de planes</v>
          </cell>
        </row>
        <row r="143">
          <cell r="B143" t="str">
            <v>AO.E1.01.01  (d)</v>
          </cell>
          <cell r="C143" t="str">
            <v>Aprobación de la Memoria Anual Institucional</v>
          </cell>
        </row>
        <row r="144">
          <cell r="B144" t="str">
            <v>AO.E1.01.01  (e)</v>
          </cell>
          <cell r="C144" t="str">
            <v>Suscripción de convenios y contratos</v>
          </cell>
        </row>
        <row r="145">
          <cell r="B145" t="str">
            <v>AO.E1.01.02 (a)</v>
          </cell>
          <cell r="C145" t="str">
            <v>Conducción de acciones de sistemas administrativos</v>
          </cell>
        </row>
        <row r="146">
          <cell r="B146" t="str">
            <v>AO.E1.01.02 (b)</v>
          </cell>
          <cell r="C146" t="str">
            <v>Conducción de acciones de procesos funcionales</v>
          </cell>
        </row>
        <row r="147">
          <cell r="B147" t="str">
            <v>AO.E1.02.01 (a)</v>
          </cell>
          <cell r="C147" t="str">
            <v xml:space="preserve">Elaboración y ejecución del Plan de Trabajo de Gestión de Riesgos del SIS </v>
          </cell>
        </row>
        <row r="148">
          <cell r="B148" t="str">
            <v>AO.E1.02.01 (b)</v>
          </cell>
          <cell r="C148" t="str">
            <v xml:space="preserve">Seguimiento, Control y Autoevaluación de la Gestión de Riesgos Operacional </v>
          </cell>
        </row>
        <row r="149">
          <cell r="B149" t="str">
            <v>AO.E1.02.01 (c)</v>
          </cell>
          <cell r="C149" t="str">
            <v>Seguimiento y control de la Gestión de Riesgos de Desastres</v>
          </cell>
        </row>
        <row r="150">
          <cell r="B150" t="str">
            <v>AO.E1.02.01 (d)</v>
          </cell>
          <cell r="C150" t="str">
            <v xml:space="preserve">Capacitación al personal en Gestión de Riesgos de Desastres y Operacional </v>
          </cell>
        </row>
        <row r="151">
          <cell r="B151" t="str">
            <v>AO.E1.02.01 (e)</v>
          </cell>
          <cell r="C151" t="str">
            <v>Reuniones con el Comité de Gestión de Riesgos del SIS</v>
          </cell>
        </row>
        <row r="152">
          <cell r="B152" t="str">
            <v>AO.E1.02.01 (f)</v>
          </cell>
          <cell r="C152" t="str">
            <v xml:space="preserve">Visitas inopinadas a las GRMs y UDRs, para la Gestión de Riesgos del SIS </v>
          </cell>
        </row>
        <row r="153">
          <cell r="B153" t="str">
            <v>AO.E1.02.02 (a)</v>
          </cell>
          <cell r="C153" t="str">
            <v xml:space="preserve">Promover instrumentos normativos en Integridad y Lucha contra la Corrupción </v>
          </cell>
        </row>
        <row r="154">
          <cell r="B154" t="str">
            <v>AO.E1.02.02 (b)</v>
          </cell>
          <cell r="C154" t="str">
            <v>Promover una cultura de integridad en el personal del SIS</v>
          </cell>
        </row>
        <row r="155">
          <cell r="B155" t="str">
            <v>AO.E1.02.02 (c)</v>
          </cell>
          <cell r="C155" t="str">
            <v>Promover la gestión de riesgos y denuncias, de actos de corrupción</v>
          </cell>
        </row>
        <row r="156">
          <cell r="B156" t="str">
            <v>AO.E1.02.02 (d)</v>
          </cell>
          <cell r="C156" t="str">
            <v>Promover la capacidad sancionadora en actos de corrupción</v>
          </cell>
        </row>
        <row r="157">
          <cell r="B157" t="str">
            <v>AO.E1.02.02 (e)</v>
          </cell>
          <cell r="C157" t="str">
            <v xml:space="preserve">Seguimiento al mantenimiento del Sistema de Gestión Anti soborno ISO 37001 </v>
          </cell>
        </row>
        <row r="158">
          <cell r="B158" t="str">
            <v>AO.E2.01.01 (a)</v>
          </cell>
          <cell r="C158" t="str">
            <v>Opinión Técnica en Planeamiento Estratégico y Operativo</v>
          </cell>
        </row>
        <row r="159">
          <cell r="B159" t="str">
            <v>AO.E2.01.01 (b)</v>
          </cell>
          <cell r="C159" t="str">
            <v>Consistencia, aprobación y modificación del POI</v>
          </cell>
        </row>
        <row r="160">
          <cell r="B160" t="str">
            <v>AO.E2.01.02 (a)</v>
          </cell>
          <cell r="C160" t="str">
            <v>Implementación del PEI 2025-2030</v>
          </cell>
        </row>
        <row r="161">
          <cell r="B161" t="str">
            <v>AO.E2.01.02 (b)</v>
          </cell>
          <cell r="C161" t="str">
            <v xml:space="preserve">Asistencia Técnica virtual en sistema de planeamiento </v>
          </cell>
        </row>
        <row r="162">
          <cell r="B162" t="str">
            <v>AO.E2.01.02 (c)</v>
          </cell>
          <cell r="C162" t="str">
            <v>Asistencia Técnica en elaboración del POI Multianual 2026-2028 (programación)</v>
          </cell>
        </row>
        <row r="163">
          <cell r="B163" t="str">
            <v>AO.E2.01.02 (d)</v>
          </cell>
          <cell r="C163" t="str">
            <v>Asistencia Técnica en Evaluación de planes</v>
          </cell>
        </row>
        <row r="164">
          <cell r="B164" t="str">
            <v>AO.E2.01.02 (a)</v>
          </cell>
          <cell r="C164" t="str">
            <v>Asistencia Técnica en elaboración del POI Multianual 2026-2028 (programación)</v>
          </cell>
        </row>
        <row r="165">
          <cell r="B165" t="str">
            <v>AO.E2.01.02 (b)</v>
          </cell>
          <cell r="C165" t="str">
            <v>Asistencia Técnica en Evaluación de planes</v>
          </cell>
        </row>
        <row r="166">
          <cell r="B166" t="str">
            <v>AO.E2.02.01 (a)</v>
          </cell>
          <cell r="C166" t="str">
            <v>Registro y Aprobación de Modificaciones Presupuestarias</v>
          </cell>
        </row>
        <row r="167">
          <cell r="B167" t="str">
            <v>AO.E2.02.01 (b)</v>
          </cell>
          <cell r="C167" t="str">
            <v>Realizar la Evaluación Presupuestal Anual</v>
          </cell>
        </row>
        <row r="168">
          <cell r="B168" t="str">
            <v>AO.E2.02.01 (c)</v>
          </cell>
          <cell r="C168" t="str">
            <v>Realizar la Programación Multianual Presupuestaria y Formulación Presupuestaria</v>
          </cell>
        </row>
        <row r="169">
          <cell r="B169" t="str">
            <v>AO.E2.02.01 (d)</v>
          </cell>
          <cell r="C169" t="str">
            <v>Acciones previas para la aprobación del Presupuesto Institucional de Apertura (PIA)</v>
          </cell>
        </row>
        <row r="170">
          <cell r="B170" t="str">
            <v>AO.E2.03.01 (a)</v>
          </cell>
          <cell r="C170" t="str">
            <v>Gestionar el apoyo técnico, financiero, y cooperación interinstitucional, de Organismos e Institucio</v>
          </cell>
        </row>
        <row r="171">
          <cell r="B171" t="str">
            <v>AO.E2.03.01 (b)</v>
          </cell>
          <cell r="C171" t="str">
            <v>Opinión Técnica sobre Documentos Complementarios</v>
          </cell>
        </row>
        <row r="172">
          <cell r="B172" t="str">
            <v>AO.E2.03.01 (c)</v>
          </cell>
          <cell r="C172" t="str">
            <v>Gestionar proyectos de inversión</v>
          </cell>
        </row>
        <row r="173">
          <cell r="B173" t="str">
            <v>AO.E2.05.01 (a)</v>
          </cell>
          <cell r="C173" t="str">
            <v>Seguimiento y evaluación del PEI</v>
          </cell>
        </row>
        <row r="174">
          <cell r="B174" t="str">
            <v>AO.E2.05.01 (b)</v>
          </cell>
          <cell r="C174" t="str">
            <v>Seguimiento y evaluación del POI</v>
          </cell>
        </row>
        <row r="175">
          <cell r="B175" t="str">
            <v>AO.E2.05.01 (c)</v>
          </cell>
          <cell r="C175" t="str">
            <v>Seguimiento y evaluación de planes específicos</v>
          </cell>
        </row>
        <row r="176">
          <cell r="B176" t="str">
            <v>AO.E2.05.01 (d)</v>
          </cell>
          <cell r="C176" t="str">
            <v>Seguimiento de compromisos</v>
          </cell>
        </row>
        <row r="177">
          <cell r="B177" t="str">
            <v>AO.E3.02.01 (a)</v>
          </cell>
          <cell r="C177" t="str">
            <v>Gestión de Documentos de Gestión Institucional</v>
          </cell>
        </row>
        <row r="178">
          <cell r="B178" t="str">
            <v>AO.E3.02.01 (b)</v>
          </cell>
          <cell r="C178" t="str">
            <v>Promover la Gestión Normativa Institucional</v>
          </cell>
        </row>
        <row r="179">
          <cell r="B179" t="str">
            <v>AO.E3.02.01 (c)</v>
          </cell>
          <cell r="C179" t="str">
            <v>Gestionar la innovación de servicios y la Mejora Continua</v>
          </cell>
        </row>
        <row r="180">
          <cell r="B180" t="str">
            <v>AO.E3.02.01 (d)</v>
          </cell>
          <cell r="C180" t="str">
            <v>Gestionar el Sistema de Control Interno</v>
          </cell>
        </row>
        <row r="181">
          <cell r="B181" t="str">
            <v>AO.E4.01.01 (a)</v>
          </cell>
          <cell r="C181" t="str">
            <v>Auditoría de cumplimiento</v>
          </cell>
        </row>
        <row r="182">
          <cell r="B182" t="str">
            <v>AO.E4.01.01 (b)</v>
          </cell>
          <cell r="C182" t="str">
            <v>Control Especifico a Hechos con Presunta Irregularidad</v>
          </cell>
        </row>
        <row r="183">
          <cell r="B183" t="str">
            <v>AO.E4.01.01 (c)</v>
          </cell>
          <cell r="C183" t="str">
            <v>Seguimiento de medidas preventivas y correctivas</v>
          </cell>
        </row>
        <row r="184">
          <cell r="B184" t="str">
            <v>AO.E4.01.01 (d)</v>
          </cell>
          <cell r="C184" t="str">
            <v>Seguimiento a las acciones para el tratamiento de situaciones Adversas</v>
          </cell>
        </row>
        <row r="185">
          <cell r="B185" t="str">
            <v>AO.E4.01.01 (e)</v>
          </cell>
          <cell r="C185" t="str">
            <v>Evaluación de la implementación del Sistema de Control Interno</v>
          </cell>
        </row>
        <row r="186">
          <cell r="B186" t="str">
            <v>AO.E4.01.01 (f)</v>
          </cell>
          <cell r="C186" t="str">
            <v>Implementación del Control Institucional</v>
          </cell>
        </row>
        <row r="187">
          <cell r="B187" t="str">
            <v>AO.E4.01.02 (a)</v>
          </cell>
          <cell r="C187" t="str">
            <v xml:space="preserve">Implementación y monitoreo del Sistema de Control Interno de la Entidad </v>
          </cell>
        </row>
        <row r="188">
          <cell r="B188" t="str">
            <v>AO.E4.01.02 (b)</v>
          </cell>
          <cell r="C188" t="str">
            <v>Efectuar los entregables a la Contraloría General de la República</v>
          </cell>
        </row>
        <row r="189">
          <cell r="B189" t="str">
            <v>AO.E4.01.02 (c)</v>
          </cell>
          <cell r="C189" t="str">
            <v xml:space="preserve">Capacitación al personal en temas referidos a Sistema de Control Interno </v>
          </cell>
        </row>
        <row r="190">
          <cell r="B190" t="str">
            <v>AO.M1.01.01 (a)</v>
          </cell>
          <cell r="C190" t="str">
            <v>laborar propuesta de lineamientos/directrices en la materia</v>
          </cell>
        </row>
        <row r="191">
          <cell r="B191" t="str">
            <v>AO.M1.01.01 (b)</v>
          </cell>
          <cell r="C191" t="str">
            <v>Identificación y tratamiento de riesgos de filtración</v>
          </cell>
        </row>
        <row r="192">
          <cell r="B192" t="str">
            <v>AO.M1.01.01 (c)</v>
          </cell>
          <cell r="C192" t="str">
            <v>Supervisión y asistencia técnica a órganos desconcentrados</v>
          </cell>
        </row>
        <row r="193">
          <cell r="B193" t="str">
            <v>AO.M1.01.01 (d)</v>
          </cell>
          <cell r="C193" t="str">
            <v>sistencia técnica a operadores del módulo de afiliación</v>
          </cell>
        </row>
        <row r="194">
          <cell r="B194" t="str">
            <v>AO.M1.01.01 (e)</v>
          </cell>
          <cell r="C194" t="str">
            <v>Seguimiento y evaluación de cobertura en afiliaciones</v>
          </cell>
        </row>
        <row r="195">
          <cell r="B195" t="str">
            <v>AO.M1.01.01 (f)</v>
          </cell>
          <cell r="C195" t="str">
            <v xml:space="preserve">laborar informes técnicos de la materia </v>
          </cell>
        </row>
        <row r="196">
          <cell r="B196" t="str">
            <v>AO.M1.01.01 (g)</v>
          </cell>
          <cell r="C196" t="str">
            <v>Gestionar la afiliación de Grupos Poblacionales Determinados por Norma Expresa o por mandato Judicial</v>
          </cell>
        </row>
        <row r="197">
          <cell r="B197" t="str">
            <v>AO.M1.01.01 (h)</v>
          </cell>
          <cell r="C197" t="str">
            <v>Gestionar el registro de operadores del módulo de afiliaciones</v>
          </cell>
        </row>
        <row r="198">
          <cell r="B198" t="str">
            <v>AO.M1.01.01 (i)</v>
          </cell>
          <cell r="C198" t="str">
            <v xml:space="preserve">Seguimiento y evaluación del POI </v>
          </cell>
        </row>
        <row r="199">
          <cell r="B199" t="str">
            <v>AO.M1.02.01 (a)</v>
          </cell>
          <cell r="C199" t="str">
            <v xml:space="preserve">Seguimiento y evaluación de cobertura en afiliaciones </v>
          </cell>
        </row>
        <row r="200">
          <cell r="B200" t="str">
            <v>AO.M1.02.01 (b)</v>
          </cell>
          <cell r="C200" t="str">
            <v>Supervisión y asistencia técnica en materia de afiliaciones</v>
          </cell>
        </row>
        <row r="201">
          <cell r="B201" t="str">
            <v>AO.M1.02.01 (c)</v>
          </cell>
          <cell r="C201" t="str">
            <v>Monitoreo de gestión de aliados estratégicos en ámbito jurisdiccional</v>
          </cell>
        </row>
        <row r="202">
          <cell r="B202" t="str">
            <v>AO.M1.02.01 (d)</v>
          </cell>
          <cell r="C202" t="str">
            <v>Elaborar y evaluar el reporte de producción de servicios en canales de atención en el ámbito de su ju</v>
          </cell>
        </row>
        <row r="203">
          <cell r="B203" t="str">
            <v>AO.M1.02.01 (e)</v>
          </cell>
          <cell r="C203" t="str">
            <v>Evaluar las acciones de intervención del Gestor SIS en IPRESS</v>
          </cell>
        </row>
        <row r="204">
          <cell r="B204" t="str">
            <v>AO.M1.02.01 (f)</v>
          </cell>
          <cell r="C204" t="str">
            <v>Supervisión y asistencia técnica a operadores de los canales de atención</v>
          </cell>
        </row>
        <row r="205">
          <cell r="B205" t="str">
            <v>AO.M1.02.01 (g)</v>
          </cell>
          <cell r="C205" t="str">
            <v xml:space="preserve">Monitorear la evaluación de la gratuidad de la atención </v>
          </cell>
        </row>
        <row r="206">
          <cell r="B206" t="str">
            <v>AO.M1.02.01 (h)</v>
          </cell>
          <cell r="C206" t="str">
            <v>Gestionar la atención de pedidos de intervención/intermediación</v>
          </cell>
        </row>
        <row r="207">
          <cell r="B207" t="str">
            <v>AO.M1.02.01 (i)</v>
          </cell>
          <cell r="C207" t="str">
            <v>Evaluar la gestión de reclamos en salud en ámbito jurisdiccional</v>
          </cell>
        </row>
        <row r="208">
          <cell r="B208" t="str">
            <v>AO.M1.02.01 (j)</v>
          </cell>
          <cell r="C208" t="str">
            <v xml:space="preserve">Validar los traslados aéreos de asegurados SIS en estado de emergencia P1 - Convenio FAP </v>
          </cell>
        </row>
        <row r="209">
          <cell r="B209" t="str">
            <v>AO.M1.02.01 (k)</v>
          </cell>
          <cell r="C209" t="str">
            <v>Implementar/optimizar los canales de atención SIS</v>
          </cell>
        </row>
        <row r="210">
          <cell r="B210" t="str">
            <v>AO.M1.02.01 (l)</v>
          </cell>
          <cell r="C210" t="str">
            <v>Evaluar la percepción del usuario en los canales de atención de su jurisdicción</v>
          </cell>
        </row>
        <row r="211">
          <cell r="B211" t="str">
            <v>AO.M1.02.01 (m)</v>
          </cell>
          <cell r="C211" t="str">
            <v>Monitoreo de actividades de promoción en ámbito jurisdiccional</v>
          </cell>
        </row>
        <row r="212">
          <cell r="B212" t="str">
            <v>AO.M1.02.02 (a)</v>
          </cell>
          <cell r="C212" t="str">
            <v xml:space="preserve">Seguimiento y evaluación de cobertura en afiliaciones </v>
          </cell>
        </row>
        <row r="213">
          <cell r="B213" t="str">
            <v>AO.M1.02.02 (b)</v>
          </cell>
          <cell r="C213" t="str">
            <v xml:space="preserve">Acciones de afiliación y acreditación de asegurados </v>
          </cell>
        </row>
        <row r="214">
          <cell r="B214" t="str">
            <v>AO.M1.02.02 (c)</v>
          </cell>
          <cell r="C214" t="str">
            <v>Asistencia técnica a operadores del módulo de afiliación en IPRESS</v>
          </cell>
        </row>
        <row r="215">
          <cell r="B215" t="str">
            <v>AO.M1.02.02 (d)</v>
          </cell>
          <cell r="C215" t="str">
            <v>Supervisión y asistencia técnica en materia de afiliaciones</v>
          </cell>
        </row>
        <row r="216">
          <cell r="B216" t="str">
            <v>AO.M1.02.02 (e)</v>
          </cell>
          <cell r="C216" t="str">
            <v>Elaborar registro de operadores del módulo de afiliaciones</v>
          </cell>
        </row>
        <row r="217">
          <cell r="B217" t="str">
            <v>AO.M1.03.01 (a)</v>
          </cell>
          <cell r="C217" t="str">
            <v xml:space="preserve">Liquidación y pagos </v>
          </cell>
        </row>
        <row r="218">
          <cell r="B218" t="str">
            <v>AO.M1.03.01 (b)</v>
          </cell>
          <cell r="C218" t="str">
            <v xml:space="preserve">Monitoreo, supervisión y seguimiento </v>
          </cell>
        </row>
        <row r="219">
          <cell r="B219" t="str">
            <v>AO.M1.03.01 (c)</v>
          </cell>
          <cell r="C219" t="str">
            <v xml:space="preserve">Valorización </v>
          </cell>
        </row>
        <row r="220">
          <cell r="B220" t="str">
            <v>AO.M1.03.01 (d)</v>
          </cell>
          <cell r="C220" t="str">
            <v xml:space="preserve">Actualización y mantenimiento </v>
          </cell>
        </row>
        <row r="221">
          <cell r="B221" t="str">
            <v>AO.M1.03.01 (e)</v>
          </cell>
          <cell r="C221" t="str">
            <v xml:space="preserve">Capacitación y asistencia técnica </v>
          </cell>
        </row>
        <row r="222">
          <cell r="B222" t="str">
            <v>AO.M1.03.01 (f)</v>
          </cell>
          <cell r="C222" t="str">
            <v xml:space="preserve">Otras acciones de gestión administrativas </v>
          </cell>
        </row>
        <row r="223">
          <cell r="B223" t="str">
            <v>AO.M1.04.01 (a)</v>
          </cell>
          <cell r="C223" t="str">
            <v xml:space="preserve">Evaluar la gratuidad de la atención al asegurado </v>
          </cell>
        </row>
        <row r="224">
          <cell r="B224" t="str">
            <v>AO.M1.04.01 (b)</v>
          </cell>
          <cell r="C224" t="str">
            <v xml:space="preserve">Atender pedidos de intervención/intermediación </v>
          </cell>
        </row>
        <row r="225">
          <cell r="B225" t="str">
            <v>AO.M1.04.01 (c)</v>
          </cell>
          <cell r="C225" t="str">
            <v xml:space="preserve">Gestión y evaluación de reclamos en salud </v>
          </cell>
        </row>
        <row r="226">
          <cell r="B226" t="str">
            <v>AO.M1.04.01 (d)</v>
          </cell>
          <cell r="C226" t="str">
            <v xml:space="preserve">Gestión de traslados aéreos de asegurados SIS en estado de emergencia P1 - Convenio FAP </v>
          </cell>
        </row>
        <row r="227">
          <cell r="B227" t="str">
            <v>AO.M1.04.01 (e)</v>
          </cell>
          <cell r="C227" t="str">
            <v xml:space="preserve">Evaluar las acciones de intervención de los Gestores SIS en IPRESS </v>
          </cell>
        </row>
        <row r="228">
          <cell r="B228" t="str">
            <v>AO.M1.04.01 (f)</v>
          </cell>
          <cell r="C228" t="str">
            <v xml:space="preserve">Gestión de aliados estratégicos </v>
          </cell>
        </row>
        <row r="229">
          <cell r="B229" t="str">
            <v>AO.M1.04.01 (g)</v>
          </cell>
          <cell r="C229" t="str">
            <v xml:space="preserve">Acciones de promoción </v>
          </cell>
        </row>
        <row r="230">
          <cell r="B230" t="str">
            <v>AO.M1.04.02 (a)</v>
          </cell>
          <cell r="C230" t="str">
            <v>Elaborar propuesta de lineamientos/directrices en la materia</v>
          </cell>
        </row>
        <row r="231">
          <cell r="B231" t="str">
            <v>AO.M1.04.02 (b)</v>
          </cell>
          <cell r="C231" t="str">
            <v>Gestionar la adquisición de material promocional (impresos y merchandising)</v>
          </cell>
        </row>
        <row r="232">
          <cell r="B232" t="str">
            <v>AO.M1.04.02 (c)</v>
          </cell>
          <cell r="C232" t="str">
            <v xml:space="preserve">Diseñar el material promocional y de merchandising </v>
          </cell>
        </row>
        <row r="233">
          <cell r="B233" t="str">
            <v>AO.M1.04.02 (d)</v>
          </cell>
          <cell r="C233" t="str">
            <v>Acciones de gestión de aliados estratégicos a nivel nacional</v>
          </cell>
        </row>
        <row r="234">
          <cell r="B234" t="str">
            <v>AO.M1.04.02 (e)</v>
          </cell>
          <cell r="C234" t="str">
            <v>Seguimiento y evaluación de las actividades de promoción – nacional</v>
          </cell>
        </row>
        <row r="235">
          <cell r="B235" t="str">
            <v>AO.M1.04.02 (f)</v>
          </cell>
          <cell r="C235" t="str">
            <v>Asistencia técnica en los procesos de promoción y protección al asegurado</v>
          </cell>
        </row>
        <row r="236">
          <cell r="B236" t="str">
            <v>AO.M1.04.03 (a)</v>
          </cell>
          <cell r="C236" t="str">
            <v>Elaborar propuesta de lineamientos/directrices en la materia</v>
          </cell>
        </row>
        <row r="237">
          <cell r="B237" t="str">
            <v>AO.M1.04.03 (b)</v>
          </cell>
          <cell r="C237" t="str">
            <v>Establecer/optimizar módulos SIS en Centros MAC, según acuerdo nacional de nivel de servicios SIS-PC</v>
          </cell>
        </row>
        <row r="238">
          <cell r="B238" t="str">
            <v>AO.M1.04.03 (c)</v>
          </cell>
          <cell r="C238" t="str">
            <v>Establecer/optimizar Oficinas de Atención al Asegurado en IPRESS Públicas, según normativa aplicable</v>
          </cell>
        </row>
        <row r="239">
          <cell r="B239" t="str">
            <v>AO.M1.04.03 (d)</v>
          </cell>
          <cell r="C239" t="str">
            <v>Equipamiento de Canales de Atención de la Sede Central de la Sede Central</v>
          </cell>
        </row>
        <row r="240">
          <cell r="B240" t="str">
            <v>AO.M1.04.03 (e)</v>
          </cell>
          <cell r="C240" t="str">
            <v>Elaborar y evaluar el reporte de producción de servicios en canales de atención</v>
          </cell>
        </row>
        <row r="241">
          <cell r="B241" t="str">
            <v>AO.M1.04.03 (f)</v>
          </cell>
          <cell r="C241" t="str">
            <v>Evaluar la percepción del usuario en los canales de atención de su jurisdicción</v>
          </cell>
        </row>
        <row r="242">
          <cell r="B242" t="str">
            <v>AO.M1.04.04 (a)</v>
          </cell>
          <cell r="C242" t="str">
            <v xml:space="preserve">Gestión de los reclamos en salud </v>
          </cell>
        </row>
        <row r="243">
          <cell r="B243" t="str">
            <v>AO.M1.04.04 (b)</v>
          </cell>
          <cell r="C243" t="str">
            <v>Gestionar la evaluación del indicador de gratuidad en la dispensación/expendio de medicamentos e ins</v>
          </cell>
        </row>
        <row r="244">
          <cell r="B244" t="str">
            <v>AO.M1.04.04 (c)</v>
          </cell>
          <cell r="C244" t="str">
            <v>Gestionar y elaborar reporte de pedidos de intervención/intermediación</v>
          </cell>
        </row>
        <row r="245">
          <cell r="B245" t="str">
            <v>AO.M1.04.04 (d)</v>
          </cell>
          <cell r="C245" t="str">
            <v>Gestionar los traslados aéreos de asegurados SIS en estado de emergencia /prioridad I - Convenio FAP</v>
          </cell>
        </row>
        <row r="246">
          <cell r="B246" t="str">
            <v>AO.M1.04.04 (e)</v>
          </cell>
          <cell r="C246" t="str">
            <v>Gestionar y evaluar la intervención de los Gestores SIS en IPRESS</v>
          </cell>
        </row>
        <row r="247">
          <cell r="B247" t="str">
            <v>AO.M1.04.05 (a)</v>
          </cell>
          <cell r="C247" t="str">
            <v xml:space="preserve">Elaborar "Plan para el fortalecimiento de la política de aseguramiento universal en salud, según la </v>
          </cell>
        </row>
        <row r="248">
          <cell r="B248" t="str">
            <v>AO.M1.04.05 (b)</v>
          </cell>
          <cell r="C248" t="str">
            <v>Gestiones administrativas para la implementación del plan para el fortalecimiento de la política del</v>
          </cell>
        </row>
        <row r="249">
          <cell r="B249" t="str">
            <v>AO.M1.04.05 (c)</v>
          </cell>
          <cell r="C249" t="str">
            <v>Intervenciones conjuntas de afiliación y promoción de derechos en salud priorizando comunidades nati</v>
          </cell>
        </row>
        <row r="250">
          <cell r="B250" t="str">
            <v>AO.M1.04.05 (d)</v>
          </cell>
          <cell r="C250" t="str">
            <v>Intervenciones conjuntas de afiliación y promoción de derechos en salud priorizando comunidades alto</v>
          </cell>
        </row>
        <row r="251">
          <cell r="B251" t="str">
            <v>AO.M1.04.05 (e)</v>
          </cell>
          <cell r="C251" t="str">
            <v>Desarrollar e implementar estrategias comunicacionales para el fortalecimiento de la cultura de aseg</v>
          </cell>
        </row>
        <row r="252">
          <cell r="B252" t="str">
            <v>AO.M1.04.05 (f)</v>
          </cell>
          <cell r="C252" t="str">
            <v>Fortalecimiento de Canales de Atención a la ciudadanía para el Aseguramiento Universal en Salud - AU</v>
          </cell>
        </row>
        <row r="253">
          <cell r="B253" t="str">
            <v>AO.M1.04.05 (g)</v>
          </cell>
          <cell r="C253" t="str">
            <v>Monitoreo, supervisión y evaluación del plan para el fortalecimiento de la política del AUS</v>
          </cell>
        </row>
        <row r="254">
          <cell r="B254" t="str">
            <v>AO.M1.04.05 (h)</v>
          </cell>
          <cell r="C254" t="str">
            <v>Taller nacional para el fortalecimiento de competencias del personal inmerso en la implementación de</v>
          </cell>
        </row>
        <row r="255">
          <cell r="B255" t="str">
            <v>AO.M1.04.05 (i)</v>
          </cell>
          <cell r="C255" t="str">
            <v>Fortalecimiento de capacidades a través de plataformas virtuales / presenciales</v>
          </cell>
        </row>
        <row r="256">
          <cell r="B256" t="str">
            <v>AO.M1.04.06 (a)</v>
          </cell>
          <cell r="C256" t="str">
            <v>Elaborar el informe de producción de servicios en canales de atención de su ámbito de su jurisdiccio</v>
          </cell>
        </row>
        <row r="257">
          <cell r="B257" t="str">
            <v>AO.M1.04.06 (b)</v>
          </cell>
          <cell r="C257" t="str">
            <v>Establecer/optimizar módulos SIS en Centros MAC, según acuerdo nacional de nivel de servicios SIS-PC</v>
          </cell>
        </row>
        <row r="258">
          <cell r="B258" t="str">
            <v>AO.M1.04.06 (c)</v>
          </cell>
          <cell r="C258" t="str">
            <v>Establecer/optimizar Oficinas de Atención al Asegurado en IPRESS Públicas, según normativa aplicable</v>
          </cell>
        </row>
        <row r="259">
          <cell r="B259" t="str">
            <v>AO.M1.04.06 (d)</v>
          </cell>
          <cell r="C259" t="str">
            <v>Implementar/optimizar los canales de atención SIS</v>
          </cell>
        </row>
        <row r="260">
          <cell r="B260" t="str">
            <v>AO.M1.04.06 (e)</v>
          </cell>
          <cell r="C260" t="str">
            <v>Evaluar la percepción del usuario en los canales de atención de su jurisdicción</v>
          </cell>
        </row>
        <row r="261">
          <cell r="B261" t="str">
            <v>AO.M1.05.01 (a)</v>
          </cell>
          <cell r="C261" t="str">
            <v>Elaborar el Plan de Gestión de Riesgos de la GREP</v>
          </cell>
        </row>
        <row r="262">
          <cell r="B262" t="str">
            <v>AO.M1.05.01 (b)</v>
          </cell>
          <cell r="C262" t="str">
            <v>Elaborar estudios de siniestralidad de los planes de seguros</v>
          </cell>
        </row>
        <row r="263">
          <cell r="B263" t="str">
            <v>AO.M1.05.01 (c)</v>
          </cell>
          <cell r="C263" t="str">
            <v>Implementación de nuevo sistema de evaluación de prestaciones</v>
          </cell>
        </row>
        <row r="264">
          <cell r="B264" t="str">
            <v>AO.M1.05.01 (d)</v>
          </cell>
          <cell r="C264" t="str">
            <v>Elaboración de directiva de evaluación de desempeño de las IPRESS, determinación de criterios de exc</v>
          </cell>
        </row>
        <row r="265">
          <cell r="B265" t="str">
            <v>AO.M1.05.02 (a)</v>
          </cell>
          <cell r="C265" t="str">
            <v>Desarrollar indicadores clave de riesgos (KRI)</v>
          </cell>
        </row>
        <row r="266">
          <cell r="B266" t="str">
            <v>AO.M1.05.02 (b)</v>
          </cell>
          <cell r="C266" t="str">
            <v>Elaborar un plan de prestaciones domiciliarias para población mayor de 60 años con enfermedades crón</v>
          </cell>
        </row>
        <row r="267">
          <cell r="B267" t="str">
            <v>AO.M1.05.02 (c)</v>
          </cell>
          <cell r="C267" t="str">
            <v>Evaluar y gestionar la elaboración, modificación y perfeccionamiento de los sistemas informáticos qu</v>
          </cell>
        </row>
        <row r="268">
          <cell r="B268" t="str">
            <v>AO.M1.05.03 (a)</v>
          </cell>
          <cell r="C268" t="str">
            <v xml:space="preserve"> Supervisión y asistencia técnica a órganos desconcentrados del SIS, unidades ejecutoras e IPRESS</v>
          </cell>
        </row>
        <row r="269">
          <cell r="B269" t="str">
            <v>AO.M1.05.03 (b)</v>
          </cell>
          <cell r="C269" t="str">
            <v xml:space="preserve"> Evaluación de riesgos en el proceso de control prestacional (tarifadas y no tarifadas) y registro d</v>
          </cell>
        </row>
        <row r="270">
          <cell r="B270" t="str">
            <v>AO.M1.05.03 (c)</v>
          </cell>
          <cell r="C270" t="str">
            <v xml:space="preserve"> Creación e implementación de un sistema de alertas de gestión, destinadas a tomar acciones inmediat</v>
          </cell>
        </row>
        <row r="271">
          <cell r="B271" t="str">
            <v>AO.M1.05.03 (d)</v>
          </cell>
          <cell r="C271" t="str">
            <v xml:space="preserve"> Diseño, implementación, seguimiento y control de las prestaciones realizadas por médico especialist</v>
          </cell>
        </row>
        <row r="272">
          <cell r="B272" t="str">
            <v>AO.M1.05.03 (e)</v>
          </cell>
          <cell r="C272" t="str">
            <v xml:space="preserve"> Fortalecimiento del registro de atenciones preventivas en el primer nivel de atención</v>
          </cell>
        </row>
        <row r="273">
          <cell r="B273" t="str">
            <v>AO.M1.05.03 (f)</v>
          </cell>
          <cell r="C273" t="str">
            <v xml:space="preserve"> Elaboración de la Directiva Administrativa y Desarrollo de procesos de supervisión concurrente</v>
          </cell>
        </row>
        <row r="274">
          <cell r="B274" t="str">
            <v>AO.M1.05.03 (g)</v>
          </cell>
          <cell r="C274" t="str">
            <v xml:space="preserve"> Actualización de la Directiva que establece el proceso de control presencial posterior</v>
          </cell>
        </row>
        <row r="275">
          <cell r="B275" t="str">
            <v>AO.M1.05.04 (a)</v>
          </cell>
          <cell r="C275" t="str">
            <v>Supervisión, monitoreo y asistencia en cobertura prestacional</v>
          </cell>
        </row>
        <row r="276">
          <cell r="B276" t="str">
            <v>AO.M1.05.04 (b)</v>
          </cell>
          <cell r="C276" t="str">
            <v>Supervisión y monitoreo de la evaluación de prestaciones administrativas no tarifadas</v>
          </cell>
        </row>
        <row r="277">
          <cell r="B277" t="str">
            <v>AO.M1.05.04 (c)</v>
          </cell>
          <cell r="C277" t="str">
            <v xml:space="preserve">Monitoreo en Cobertura Prestacional </v>
          </cell>
        </row>
        <row r="278">
          <cell r="B278" t="str">
            <v>AO.M1.05.04 (d)</v>
          </cell>
          <cell r="C278" t="str">
            <v>Supervisión, Monitoreo y Seguimiento del cumplimiento de los convenios y contratos Vigentes</v>
          </cell>
        </row>
        <row r="279">
          <cell r="B279" t="str">
            <v>AO.M1.05.05 (a)</v>
          </cell>
          <cell r="C279" t="str">
            <v>Supervisar y monitorear respecto al acceso a servicios de salud</v>
          </cell>
        </row>
        <row r="280">
          <cell r="B280" t="str">
            <v>AO.M1.05.05 (b)</v>
          </cell>
          <cell r="C280" t="str">
            <v>Gestión con actores locales para fortalecer la contención preventiva</v>
          </cell>
        </row>
        <row r="281">
          <cell r="B281" t="str">
            <v>AO.M1.05.05 (c)</v>
          </cell>
          <cell r="C281" t="str">
            <v>Ejecutar acciones correspondientes a la Supervisión Médica Electrónica</v>
          </cell>
        </row>
        <row r="282">
          <cell r="B282" t="str">
            <v>AO.M1.05.05 (d)</v>
          </cell>
          <cell r="C282" t="str">
            <v>Ejecutar acciones correspondientes al Proceso de Control Presencial Posterior</v>
          </cell>
        </row>
        <row r="283">
          <cell r="B283" t="str">
            <v>AO.M1.05.05 (e)</v>
          </cell>
          <cell r="C283" t="str">
            <v xml:space="preserve">Ejecutar acciones correspondientes </v>
          </cell>
        </row>
        <row r="284">
          <cell r="B284" t="str">
            <v>AO.M1.05.05 (f)</v>
          </cell>
          <cell r="C284" t="str">
            <v xml:space="preserve"> evaluación de prestaciones de intercambio prestacional y emergencias</v>
          </cell>
        </row>
        <row r="285">
          <cell r="B285" t="str">
            <v>AO.M1.05.05 (g)</v>
          </cell>
          <cell r="C285" t="str">
            <v>Ejecutar acciones correspondientes al Proceso de reconsideraciones</v>
          </cell>
        </row>
        <row r="286">
          <cell r="B286" t="str">
            <v>AO.M1.06.01 (a)</v>
          </cell>
          <cell r="C286" t="str">
            <v xml:space="preserve">Formular Plan de riesgos financieros </v>
          </cell>
        </row>
        <row r="287">
          <cell r="B287" t="str">
            <v>AO.M1.06.01 (b)</v>
          </cell>
          <cell r="C287" t="str">
            <v xml:space="preserve">Identificación y Valoración de riesgos financieros </v>
          </cell>
        </row>
        <row r="288">
          <cell r="B288" t="str">
            <v>AO.M1.06.01 (c)</v>
          </cell>
          <cell r="C288" t="str">
            <v xml:space="preserve">Tratamiento y monitoreo de riesgos financieros </v>
          </cell>
        </row>
        <row r="289">
          <cell r="B289" t="str">
            <v>AO.M1.06.01 (d)</v>
          </cell>
          <cell r="C289" t="str">
            <v xml:space="preserve">Asistencia técnica en control de riesgos </v>
          </cell>
        </row>
        <row r="290">
          <cell r="B290" t="str">
            <v>AO.M1.06.01 (e)</v>
          </cell>
          <cell r="C290" t="str">
            <v>Realizar informe de formulación del Presupuesto Multianual</v>
          </cell>
        </row>
        <row r="291">
          <cell r="B291" t="str">
            <v>AO.M1.06.02 (a)</v>
          </cell>
          <cell r="C291" t="str">
            <v>Propuesta de mecanismos de pago y nuevos productos de seguros</v>
          </cell>
        </row>
        <row r="292">
          <cell r="B292" t="str">
            <v>AO.M1.06.02 (b)</v>
          </cell>
          <cell r="C292" t="str">
            <v xml:space="preserve">Gestión de convenios de Financiamiento </v>
          </cell>
        </row>
        <row r="293">
          <cell r="B293" t="str">
            <v>AO.M1.06.02 (c)</v>
          </cell>
          <cell r="C293" t="str">
            <v xml:space="preserve">Convenios de intercambio prestacional </v>
          </cell>
        </row>
        <row r="294">
          <cell r="B294" t="str">
            <v>AO.M1.06.02 (d)</v>
          </cell>
          <cell r="C294" t="str">
            <v xml:space="preserve">Gestión de contratos con IPRESS Privadas </v>
          </cell>
        </row>
        <row r="295">
          <cell r="B295" t="str">
            <v>AO.M1.06.02 (e)</v>
          </cell>
          <cell r="C295" t="str">
            <v xml:space="preserve">Seguimiento y control de convenios y contratos </v>
          </cell>
        </row>
        <row r="296">
          <cell r="B296" t="str">
            <v>AO.M1.06.03 (a)</v>
          </cell>
          <cell r="C296" t="str">
            <v xml:space="preserve">Supervisión y asistencia técnica en cobertura financiera a UDR o Unidades Ejecutoras </v>
          </cell>
        </row>
        <row r="297">
          <cell r="B297" t="str">
            <v>AO.M1.06.03 (b)</v>
          </cell>
          <cell r="C297" t="str">
            <v xml:space="preserve">Asistencia técnica virtual a UDR o Unidades Ejecutoras en temas de cobertura financiera </v>
          </cell>
        </row>
        <row r="298">
          <cell r="B298" t="str">
            <v>AO.M1.06.03 (c)</v>
          </cell>
          <cell r="C298" t="str">
            <v xml:space="preserve">Monitoreo a UDR de las acciones de supervisión financiera </v>
          </cell>
        </row>
        <row r="299">
          <cell r="B299" t="str">
            <v>AO.M1.06.03 (d)</v>
          </cell>
          <cell r="C299" t="str">
            <v xml:space="preserve">Consolidación y evaluación del Cumplimiento del Plan Anual de Supervisión Financiera </v>
          </cell>
        </row>
        <row r="300">
          <cell r="B300" t="str">
            <v>AO.M1.06.03 (e)</v>
          </cell>
          <cell r="C300" t="str">
            <v>Monitoreo en gabinete de las Transferencias Financieras a UE desde las GMRS</v>
          </cell>
        </row>
        <row r="301">
          <cell r="B301" t="str">
            <v>AO.M1.06.03 (f)</v>
          </cell>
          <cell r="C301" t="str">
            <v>Consolidación de los ajustes financieros y deducciones del marco presupuestal</v>
          </cell>
        </row>
        <row r="302">
          <cell r="B302" t="str">
            <v>AO.M1.06.03 (g)</v>
          </cell>
          <cell r="C302" t="str">
            <v xml:space="preserve">Evaluación del Proceso de Seguimiento a la implementación de medidas correctivas </v>
          </cell>
        </row>
        <row r="303">
          <cell r="B303" t="str">
            <v>AO.M1.06.03 (h)</v>
          </cell>
          <cell r="C303" t="str">
            <v>Monitoreo de expedientes de prestaciones administrativas: procedimientos especiales, aprobados por U</v>
          </cell>
        </row>
        <row r="304">
          <cell r="B304" t="str">
            <v>AO.M1.06.04 (a)</v>
          </cell>
          <cell r="C304" t="str">
            <v xml:space="preserve">Monitoreo en gabinete de ejecución presupuestal </v>
          </cell>
        </row>
        <row r="305">
          <cell r="B305" t="str">
            <v>AO.M1.06.04 (b)</v>
          </cell>
          <cell r="C305" t="str">
            <v>Supervisión Financiera Presencial a las Unidades Ejecutoras-UE</v>
          </cell>
        </row>
        <row r="306">
          <cell r="B306" t="str">
            <v>AO.M1.06.04 (c)</v>
          </cell>
          <cell r="C306" t="str">
            <v xml:space="preserve">Asistencias técnicas virtuales a Unidades Ejecutoras </v>
          </cell>
        </row>
        <row r="307">
          <cell r="B307" t="str">
            <v>AO.M1.06.04 (d)</v>
          </cell>
          <cell r="C307" t="str">
            <v xml:space="preserve">Seguimiento a la Implementación de Medidas Correctivas </v>
          </cell>
        </row>
        <row r="308">
          <cell r="B308" t="str">
            <v>AO.M1.06.04 (e)</v>
          </cell>
          <cell r="C308" t="str">
            <v xml:space="preserve">Evaluación de Ajustes Financieros y deducciones del Marco Presupuestal </v>
          </cell>
        </row>
        <row r="309">
          <cell r="B309" t="str">
            <v>AO.M1.06.04 (f)</v>
          </cell>
          <cell r="C309" t="str">
            <v xml:space="preserve">Aprobación de expedientes de prestaciones administrativas: procedimientos especiales </v>
          </cell>
        </row>
        <row r="310">
          <cell r="B310" t="str">
            <v>AO.M1.06.04 (g)</v>
          </cell>
          <cell r="C310" t="str">
            <v xml:space="preserve">Monitoreo de los expedientes BES </v>
          </cell>
        </row>
        <row r="311">
          <cell r="B311" t="str">
            <v>AO.S1.01.01 (a)</v>
          </cell>
          <cell r="C311" t="str">
            <v xml:space="preserve"> Realizar la supervisión integral a las GMR y UDRs</v>
          </cell>
        </row>
        <row r="312">
          <cell r="B312" t="str">
            <v>AO.S1.01.01 (b)</v>
          </cell>
          <cell r="C312" t="str">
            <v xml:space="preserve"> Seguimiento e implementación de recomendaciones de auditoria</v>
          </cell>
        </row>
        <row r="313">
          <cell r="B313" t="str">
            <v>AO.S1.01.01 (c)</v>
          </cell>
          <cell r="C313" t="str">
            <v xml:space="preserve"> Procesamiento del sistema de rendición de cuentas del titular</v>
          </cell>
        </row>
        <row r="314">
          <cell r="B314" t="str">
            <v>AO.S1.01.01 (d)</v>
          </cell>
          <cell r="C314" t="str">
            <v xml:space="preserve"> Procesamiento administrativo para la designación de la Sociedad de Auditoria por la CGR</v>
          </cell>
        </row>
        <row r="315">
          <cell r="B315" t="str">
            <v>AO.S1.01.01 (e)</v>
          </cell>
          <cell r="C315" t="str">
            <v xml:space="preserve"> Presidir la Comisión de inventario físico patrimonial en el Seguro Integral de Salud</v>
          </cell>
        </row>
        <row r="316">
          <cell r="B316" t="str">
            <v>AO.S1.01.01 (f)</v>
          </cell>
          <cell r="C316" t="str">
            <v xml:space="preserve"> Seguimiento y Ejecución del inventario anual en el almacén central del SIS.</v>
          </cell>
        </row>
        <row r="317">
          <cell r="B317" t="str">
            <v>AO.S1.01.01 (g)</v>
          </cell>
          <cell r="C317" t="str">
            <v xml:space="preserve"> Asistencia técnica y apoyo administrativo en comisiones</v>
          </cell>
        </row>
        <row r="318">
          <cell r="B318" t="str">
            <v>AO.S1.01.02 (a)</v>
          </cell>
          <cell r="C318" t="str">
            <v>Ejecución del Plan de Ecoeficiencia</v>
          </cell>
        </row>
        <row r="319">
          <cell r="B319" t="str">
            <v>AO.S1.01.03 (a)</v>
          </cell>
          <cell r="C319" t="str">
            <v>Apoyo en repetición contra terceros</v>
          </cell>
        </row>
        <row r="320">
          <cell r="B320" t="str">
            <v>AO.S1.01.04 (a)</v>
          </cell>
          <cell r="C320" t="str">
            <v>Atención de solicitudes de defensa legal</v>
          </cell>
        </row>
        <row r="321">
          <cell r="B321" t="str">
            <v>AO.S1.01.05 (a)</v>
          </cell>
          <cell r="C321" t="str">
            <v>Conducción del proceso de inventario fisico anual</v>
          </cell>
        </row>
        <row r="322">
          <cell r="B322" t="str">
            <v>AO.S1.01.06 (a)</v>
          </cell>
          <cell r="C322" t="str">
            <v>Control y seguimiento de declaracion juradas de bienes y rentas</v>
          </cell>
        </row>
        <row r="323">
          <cell r="B323" t="str">
            <v>AO.S1.01.07 (a)</v>
          </cell>
          <cell r="C323" t="str">
            <v>Gestión de actividades administrativas</v>
          </cell>
        </row>
        <row r="324">
          <cell r="B324" t="str">
            <v>AO.S1.01.08 (a)</v>
          </cell>
          <cell r="C324" t="str">
            <v>Gestión de reclamos</v>
          </cell>
        </row>
        <row r="325">
          <cell r="B325" t="str">
            <v>AO.S1.01.09 (a)</v>
          </cell>
          <cell r="C325" t="str">
            <v>Supervisión integral a las udrs</v>
          </cell>
        </row>
        <row r="326">
          <cell r="B326" t="str">
            <v>AO.S1.01.10 (a)</v>
          </cell>
          <cell r="C326" t="str">
            <v>Acciones de soporte administrativo en GMR</v>
          </cell>
        </row>
        <row r="327">
          <cell r="B327" t="str">
            <v>AO.S1.01.10 (b)</v>
          </cell>
          <cell r="C327" t="str">
            <v xml:space="preserve"> Supervisión y asistencia técnica en acciones de soporte a UDR</v>
          </cell>
        </row>
        <row r="328">
          <cell r="B328" t="str">
            <v>AO.S1.01.10 (c)</v>
          </cell>
          <cell r="C328" t="str">
            <v xml:space="preserve"> Otras Acciones de Soporte</v>
          </cell>
        </row>
        <row r="329">
          <cell r="B329" t="str">
            <v>AO.S1.01.11 (a)</v>
          </cell>
          <cell r="C329" t="str">
            <v>Acciones de soporte administrativo en UDR</v>
          </cell>
        </row>
        <row r="330">
          <cell r="B330" t="str">
            <v>AO.S1.01.11 (b)</v>
          </cell>
          <cell r="C330" t="str">
            <v>Supervisión y asistencia técnica en acciones de soporte a IPRESS</v>
          </cell>
        </row>
        <row r="331">
          <cell r="B331" t="str">
            <v>AO.S1.01.11 (c)</v>
          </cell>
          <cell r="C331" t="str">
            <v>Otras Acciones de Soporte</v>
          </cell>
        </row>
        <row r="332">
          <cell r="B332" t="str">
            <v>AO.S1.02.01 (a)</v>
          </cell>
          <cell r="C332" t="str">
            <v>Atención de bienes y servicios de las diferentes áreas</v>
          </cell>
        </row>
        <row r="333">
          <cell r="B333" t="str">
            <v>AO.S1.02.01 (b)</v>
          </cell>
          <cell r="C333" t="str">
            <v>Contratar el suministro de servicios básicos y otros.</v>
          </cell>
        </row>
        <row r="334">
          <cell r="B334" t="str">
            <v>AO.S1.02.01 (c)</v>
          </cell>
          <cell r="C334" t="str">
            <v>Elaborar, ejecutar y evaluar el plan de mantenimiento (infraestructura, equipos y mobiliario).</v>
          </cell>
        </row>
        <row r="335">
          <cell r="B335" t="str">
            <v>AO.S1.02.01 (d)</v>
          </cell>
          <cell r="C335" t="str">
            <v>Acciones de soporte administrativo en GMR</v>
          </cell>
        </row>
        <row r="336">
          <cell r="B336" t="str">
            <v>AO.S1.02.01 (e)</v>
          </cell>
          <cell r="C336" t="str">
            <v>Acciones de soporte administrativo en UDR</v>
          </cell>
        </row>
        <row r="337">
          <cell r="B337" t="str">
            <v>AO.S1.02.01 (f)</v>
          </cell>
          <cell r="C337" t="str">
            <v>Otras Acciones de Soporte.</v>
          </cell>
        </row>
        <row r="338">
          <cell r="B338" t="str">
            <v>AO.S1.02.02 (a)</v>
          </cell>
          <cell r="C338" t="str">
            <v>Programación multianual de bienes y servicios</v>
          </cell>
        </row>
        <row r="339">
          <cell r="B339" t="str">
            <v>AO.S1.02.03 (a)</v>
          </cell>
          <cell r="C339" t="str">
            <v>Gestión de Servicios Generales y Conserjería</v>
          </cell>
        </row>
        <row r="340">
          <cell r="B340" t="str">
            <v>AO.S1.03.01 (a)</v>
          </cell>
          <cell r="C340" t="str">
            <v xml:space="preserve"> Planificar las Políticas en Recursos Humanos</v>
          </cell>
        </row>
        <row r="341">
          <cell r="B341" t="str">
            <v>AO.S1.03.01 (b)</v>
          </cell>
          <cell r="C341" t="str">
            <v xml:space="preserve"> Organizar y Distribuir el Trabajo</v>
          </cell>
        </row>
        <row r="342">
          <cell r="B342" t="str">
            <v>AO.S1.03.01 (c)</v>
          </cell>
          <cell r="C342" t="str">
            <v>Supervisión y Asistencia Tecnica a las GMRs y UDRs</v>
          </cell>
        </row>
        <row r="343">
          <cell r="B343" t="str">
            <v>AO.S1.03.02 (a)</v>
          </cell>
          <cell r="C343" t="str">
            <v xml:space="preserve"> Acciones de Gestión del Empleo</v>
          </cell>
        </row>
        <row r="344">
          <cell r="B344" t="str">
            <v>AO.S1.03.03 (a)</v>
          </cell>
          <cell r="C344" t="str">
            <v xml:space="preserve"> Gestión del rendimiento</v>
          </cell>
        </row>
        <row r="345">
          <cell r="B345" t="str">
            <v>AO.S1.03.03 (b)</v>
          </cell>
          <cell r="C345" t="str">
            <v xml:space="preserve"> Gestión de la capacitación</v>
          </cell>
        </row>
        <row r="346">
          <cell r="B346" t="str">
            <v>AO.S1.03.04 (a)</v>
          </cell>
          <cell r="C346" t="str">
            <v xml:space="preserve"> Acciones de Gestión de la compensación</v>
          </cell>
        </row>
        <row r="347">
          <cell r="B347" t="str">
            <v>AO.S1.03.05 (a)</v>
          </cell>
          <cell r="C347" t="str">
            <v xml:space="preserve"> Gestionar las Relaciones Humanas y Sociales.</v>
          </cell>
        </row>
        <row r="348">
          <cell r="B348" t="str">
            <v>AO.S1.03.06 (a)</v>
          </cell>
          <cell r="C348" t="str">
            <v>Acciones de proceso administrativo disciplinario</v>
          </cell>
        </row>
        <row r="349">
          <cell r="B349" t="str">
            <v>AO.S1.03.07 (a)</v>
          </cell>
          <cell r="C349" t="str">
            <v>Ejecución del PBS</v>
          </cell>
        </row>
        <row r="350">
          <cell r="B350" t="str">
            <v>AO.S1.03.08 (a)</v>
          </cell>
          <cell r="C350" t="str">
            <v>Ejecución del PDP</v>
          </cell>
        </row>
        <row r="351">
          <cell r="B351" t="str">
            <v>AO.S1.03.09 (a)</v>
          </cell>
          <cell r="C351" t="str">
            <v>Ejecución del PST</v>
          </cell>
        </row>
        <row r="352">
          <cell r="B352" t="str">
            <v>AO.S1.04.01 (a)</v>
          </cell>
          <cell r="C352" t="str">
            <v>Administrar efectivos.</v>
          </cell>
        </row>
        <row r="353">
          <cell r="B353" t="str">
            <v>AO.S1.04.01 (b)</v>
          </cell>
          <cell r="C353" t="str">
            <v>Administrar garantías</v>
          </cell>
        </row>
        <row r="354">
          <cell r="B354" t="str">
            <v>AO.S1.04.01 (c)</v>
          </cell>
          <cell r="C354" t="str">
            <v>Administrar ingresos</v>
          </cell>
        </row>
        <row r="355">
          <cell r="B355" t="str">
            <v>AO.S1.04.01 (d)</v>
          </cell>
          <cell r="C355" t="str">
            <v>Gestionar archivo y custodia de comprobantes de pago</v>
          </cell>
        </row>
        <row r="356">
          <cell r="B356" t="str">
            <v>AO.S1.04.01 (e)</v>
          </cell>
          <cell r="C356" t="str">
            <v>Gestionar pagos</v>
          </cell>
        </row>
        <row r="357">
          <cell r="B357" t="str">
            <v>AO.S1.04.02 (a)</v>
          </cell>
          <cell r="C357" t="str">
            <v>Gestionar gastos</v>
          </cell>
        </row>
        <row r="358">
          <cell r="B358" t="str">
            <v>AO.S1.05.01 (a)</v>
          </cell>
          <cell r="C358" t="str">
            <v xml:space="preserve"> Análisis e integración de información financiera, presupuestal y contable</v>
          </cell>
        </row>
        <row r="359">
          <cell r="B359" t="str">
            <v>AO.S1.05.01 (b)</v>
          </cell>
          <cell r="C359" t="str">
            <v xml:space="preserve"> Presentación de información Tributaria</v>
          </cell>
        </row>
        <row r="360">
          <cell r="B360" t="str">
            <v>AO.S1.05.01 (c)</v>
          </cell>
          <cell r="C360" t="str">
            <v xml:space="preserve"> Conciliación de operaciones recíprocas y transferencias financieras</v>
          </cell>
        </row>
        <row r="361">
          <cell r="B361" t="str">
            <v>AO.S1.05.02 (a)</v>
          </cell>
          <cell r="C361" t="str">
            <v>Realizar la gestión de control previo y registro SIAF de viáticos</v>
          </cell>
        </row>
        <row r="362">
          <cell r="B362" t="str">
            <v>AO.S1.05.02 (b)</v>
          </cell>
          <cell r="C362" t="str">
            <v xml:space="preserve">Realizar la gestión de control previo y registro SIAF de rendiciones de caja chica. </v>
          </cell>
        </row>
        <row r="363">
          <cell r="B363" t="str">
            <v>AO.S1.05.02 (c)</v>
          </cell>
          <cell r="C363" t="str">
            <v>Efectuar control previo y registro SIAF de órdenes de compra, servicios, Contratos, planillas y otro</v>
          </cell>
        </row>
        <row r="364">
          <cell r="B364" t="str">
            <v>AO.S1.05.02 (d)</v>
          </cell>
          <cell r="C364" t="str">
            <v>Efectuar control previo y registro SIAF de las transferencias financieras y Sepelios</v>
          </cell>
        </row>
        <row r="365">
          <cell r="B365" t="str">
            <v>AO.S1.05.02 (e)</v>
          </cell>
          <cell r="C365" t="str">
            <v xml:space="preserve">Controles inopinados sobre el uso de fondos  públicos en las GMR y UDRs </v>
          </cell>
        </row>
        <row r="366">
          <cell r="B366" t="str">
            <v>AO.S2.01.01 (a)</v>
          </cell>
          <cell r="C366" t="str">
            <v>Brindar asistencia legal en normativa del sector y sistemas administrativos</v>
          </cell>
        </row>
        <row r="367">
          <cell r="B367" t="str">
            <v>AO.S2.01.01 (b)</v>
          </cell>
          <cell r="C367" t="str">
            <v>Brindar asistencia legal en proyectos normativos y planes institucionales</v>
          </cell>
        </row>
        <row r="368">
          <cell r="B368" t="str">
            <v>AO.S2.01.01 (c)</v>
          </cell>
          <cell r="C368" t="str">
            <v>Brindar asistencia legal en las transferencias financieras, convenios y contratos</v>
          </cell>
        </row>
        <row r="369">
          <cell r="B369" t="str">
            <v>AO.S2.01.02 (a)</v>
          </cell>
          <cell r="C369" t="str">
            <v xml:space="preserve"> Ejercer la defensa judicial del SIS</v>
          </cell>
        </row>
        <row r="370">
          <cell r="B370" t="str">
            <v>AO.S2.01.02 (b)</v>
          </cell>
          <cell r="C370" t="str">
            <v xml:space="preserve"> Ejercer la defensa extrajudicial del SIS</v>
          </cell>
        </row>
        <row r="371">
          <cell r="B371" t="str">
            <v>AO.S2.01.02 (c)</v>
          </cell>
          <cell r="C371" t="str">
            <v xml:space="preserve"> Sostenimiento de procesos judiciales y arbitrales de años anteriores</v>
          </cell>
        </row>
        <row r="372">
          <cell r="B372" t="str">
            <v>AO.S2.01.02 (d)</v>
          </cell>
          <cell r="C372" t="str">
            <v xml:space="preserve"> Conclusión de procesos judiciales, arbitrales y/o conciliaciones</v>
          </cell>
        </row>
        <row r="373">
          <cell r="B373" t="str">
            <v>AO.S2.01.02 (e)</v>
          </cell>
          <cell r="C373" t="str">
            <v xml:space="preserve"> Fortalecer la gestión institucional en GMR/UDR</v>
          </cell>
        </row>
        <row r="374">
          <cell r="B374" t="str">
            <v>AO.S2.01.02 (f)</v>
          </cell>
          <cell r="C374" t="str">
            <v xml:space="preserve"> Informes de gestión</v>
          </cell>
        </row>
        <row r="375">
          <cell r="B375" t="str">
            <v>AO.S2.01.02 (g)</v>
          </cell>
          <cell r="C375" t="str">
            <v>Gestoria (Procesos Judiciales, Arbitrales y Extrajudiciales)</v>
          </cell>
        </row>
        <row r="376">
          <cell r="B376" t="str">
            <v>AO.S3.01.01 (a)</v>
          </cell>
          <cell r="C376" t="str">
            <v>Gestionar los documentos externos ingresados por la mesa de partes (virtual o físico)</v>
          </cell>
        </row>
        <row r="377">
          <cell r="B377" t="str">
            <v>AO.S3.01.01 (b)</v>
          </cell>
          <cell r="C377" t="str">
            <v>Control, registro y conformidad del servicio de mensajería</v>
          </cell>
        </row>
        <row r="378">
          <cell r="B378" t="str">
            <v>AO.S3.01.01 (c)</v>
          </cell>
          <cell r="C378" t="str">
            <v>Conducir el proceso de transferencia de documentos al archivo central.</v>
          </cell>
        </row>
        <row r="379">
          <cell r="B379" t="str">
            <v>AO.S3.01.01 (d)</v>
          </cell>
          <cell r="C379" t="str">
            <v>Administrar y atención de la central telefónica a nivel nacional</v>
          </cell>
        </row>
        <row r="380">
          <cell r="B380" t="str">
            <v>AO.S3.01.01 (e)</v>
          </cell>
          <cell r="C380" t="str">
            <v>Gestionar los documentos ingresados y enviados por la Plataforma de Interoperabilidad del Estado</v>
          </cell>
        </row>
        <row r="381">
          <cell r="B381" t="str">
            <v>AO.S3.01.01 (f)</v>
          </cell>
          <cell r="C381" t="str">
            <v>Asistencia técnica en sistema de tramite documentario</v>
          </cell>
        </row>
        <row r="382">
          <cell r="B382" t="str">
            <v>AO.S3.01.01 (g)</v>
          </cell>
          <cell r="C382" t="str">
            <v>Servicio de fedatario y consolidado a nivel nacional</v>
          </cell>
        </row>
        <row r="383">
          <cell r="B383" t="str">
            <v>AO.S3.01.01 (h)</v>
          </cell>
          <cell r="C383" t="str">
            <v>Administrar la atención del WhatsApp de la mesa de partes Digital</v>
          </cell>
        </row>
        <row r="384">
          <cell r="B384" t="str">
            <v>AO.S3.01.02 (a)</v>
          </cell>
          <cell r="C384" t="str">
            <v>Formulación del plan anual de trabajo de archivo del SIS</v>
          </cell>
        </row>
        <row r="385">
          <cell r="B385" t="str">
            <v>AO.S3.01.02 (b)</v>
          </cell>
          <cell r="C385" t="str">
            <v>Conducción del proceso de organización de documentos</v>
          </cell>
        </row>
        <row r="386">
          <cell r="B386" t="str">
            <v>AO.S3.01.02 (c)</v>
          </cell>
          <cell r="C386" t="str">
            <v>Conducir el proceso de transferencia de documentos al archivo central</v>
          </cell>
        </row>
        <row r="387">
          <cell r="B387" t="str">
            <v>AO.S3.01.02 (d)</v>
          </cell>
          <cell r="C387" t="str">
            <v>Brindar servicios archivísticos a usuarios</v>
          </cell>
        </row>
        <row r="388">
          <cell r="B388" t="str">
            <v>AO.S3.01.02 (e)</v>
          </cell>
          <cell r="C388" t="str">
            <v>Asistencia técnica y capacitación en sistema de archivamiento</v>
          </cell>
        </row>
        <row r="389">
          <cell r="B389" t="str">
            <v>AO.S3.01.02 (f)</v>
          </cell>
          <cell r="C389" t="str">
            <v>Medidas de conservación documental</v>
          </cell>
        </row>
        <row r="390">
          <cell r="B390" t="str">
            <v>AO.S3.01.02 (g)</v>
          </cell>
          <cell r="C390" t="str">
            <v>Servicio de administración y almacenamiento de archivos</v>
          </cell>
        </row>
        <row r="391">
          <cell r="B391" t="str">
            <v>AO.S4.01.01 (a)</v>
          </cell>
          <cell r="C391" t="str">
            <v>Gestión periodística</v>
          </cell>
        </row>
        <row r="392">
          <cell r="B392" t="str">
            <v>AO.S4.01.01 (b)</v>
          </cell>
          <cell r="C392" t="str">
            <v>Acciones de comunicación digital</v>
          </cell>
        </row>
        <row r="393">
          <cell r="B393" t="str">
            <v>AO.S4.01.01 (c)</v>
          </cell>
          <cell r="C393" t="str">
            <v>Acciones de comunicación social</v>
          </cell>
        </row>
        <row r="394">
          <cell r="B394" t="str">
            <v>AO.S4.01.01 (d)</v>
          </cell>
          <cell r="C394" t="str">
            <v>Producción audiovisual</v>
          </cell>
        </row>
        <row r="395">
          <cell r="B395" t="str">
            <v>AO.S4.01.01 (e)</v>
          </cell>
          <cell r="C395" t="str">
            <v>Producción gráfica</v>
          </cell>
        </row>
        <row r="396">
          <cell r="B396" t="str">
            <v>AO.S4.01.01 (f)</v>
          </cell>
          <cell r="C396" t="str">
            <v>Organización y/o participación de actividades oficiales, eventos institucionales y/o
reuniones técnica</v>
          </cell>
        </row>
        <row r="397">
          <cell r="B397" t="str">
            <v>AO.S4.01.01 (g)</v>
          </cell>
          <cell r="C397" t="str">
            <v>Evaluación de la percepción pública.</v>
          </cell>
        </row>
        <row r="398">
          <cell r="B398" t="str">
            <v>AO.S4.02.01 (a)</v>
          </cell>
          <cell r="C398" t="str">
            <v>Atención de solicitudes de acceso a la información pública</v>
          </cell>
        </row>
        <row r="399">
          <cell r="B399" t="str">
            <v>AO.S4.02.01 (b)</v>
          </cell>
          <cell r="C399" t="str">
            <v>Gestionar el portal de transparencia</v>
          </cell>
        </row>
        <row r="400">
          <cell r="B400" t="str">
            <v>AO.S5.01.01 (a)</v>
          </cell>
          <cell r="C400" t="str">
            <v>Planificar y organizar las tecnologías de la información</v>
          </cell>
        </row>
        <row r="401">
          <cell r="B401" t="str">
            <v>AO.S5.01.01 (b)</v>
          </cell>
          <cell r="C401" t="str">
            <v>Gestionar la seguridad de la información</v>
          </cell>
        </row>
        <row r="402">
          <cell r="B402" t="str">
            <v>AO.S5.01.01 (c)</v>
          </cell>
          <cell r="C402" t="str">
            <v>Explotar la información</v>
          </cell>
        </row>
        <row r="403">
          <cell r="B403" t="str">
            <v>AO.S5.01.01 (d)</v>
          </cell>
          <cell r="C403" t="str">
            <v>Gestionar la capacidad de tecnologías de la información</v>
          </cell>
        </row>
        <row r="404">
          <cell r="B404" t="str">
            <v>AO.S5.01.01 (e)</v>
          </cell>
          <cell r="C404" t="str">
            <v>Desarrollar soluciones de tecnologías de la información</v>
          </cell>
        </row>
        <row r="414">
          <cell r="B414">
            <v>1</v>
          </cell>
          <cell r="C414" t="str">
            <v>Enero</v>
          </cell>
        </row>
        <row r="415">
          <cell r="B415">
            <v>2</v>
          </cell>
          <cell r="C415" t="str">
            <v>Febrero</v>
          </cell>
        </row>
        <row r="416">
          <cell r="B416">
            <v>3</v>
          </cell>
          <cell r="C416" t="str">
            <v>Marzo</v>
          </cell>
        </row>
        <row r="417">
          <cell r="B417">
            <v>4</v>
          </cell>
          <cell r="C417" t="str">
            <v>Abril</v>
          </cell>
        </row>
        <row r="418">
          <cell r="B418">
            <v>5</v>
          </cell>
          <cell r="C418" t="str">
            <v>Mayo</v>
          </cell>
        </row>
        <row r="419">
          <cell r="B419">
            <v>6</v>
          </cell>
          <cell r="C419" t="str">
            <v>Junio</v>
          </cell>
        </row>
        <row r="420">
          <cell r="B420">
            <v>7</v>
          </cell>
          <cell r="C420" t="str">
            <v>Julio</v>
          </cell>
        </row>
        <row r="421">
          <cell r="B421">
            <v>8</v>
          </cell>
          <cell r="C421" t="str">
            <v>Agosto</v>
          </cell>
        </row>
        <row r="422">
          <cell r="B422">
            <v>9</v>
          </cell>
          <cell r="C422" t="str">
            <v>Setiembre</v>
          </cell>
        </row>
        <row r="423">
          <cell r="B423">
            <v>10</v>
          </cell>
          <cell r="C423" t="str">
            <v>Octubre</v>
          </cell>
        </row>
        <row r="424">
          <cell r="B424">
            <v>11</v>
          </cell>
          <cell r="C424" t="str">
            <v>Noviembre</v>
          </cell>
        </row>
        <row r="425">
          <cell r="B425">
            <v>12</v>
          </cell>
          <cell r="C425" t="str">
            <v>Diciembre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B"/>
      <sheetName val="5"/>
      <sheetName val="Hoja4"/>
      <sheetName val="ASAT_2024"/>
      <sheetName val="Hoja5"/>
      <sheetName val="Hoja2"/>
      <sheetName val="Hoja3"/>
      <sheetName val="GM_UDR"/>
      <sheetName val="SEDE"/>
      <sheetName val="Consolidado1"/>
      <sheetName val="ASAT_NP"/>
      <sheetName val="Consolidado2"/>
      <sheetName val="ASAT-CNAA"/>
      <sheetName val="3"/>
      <sheetName val="Hoja1"/>
      <sheetName val="Semaforo"/>
      <sheetName val="Ejec"/>
      <sheetName val="Retirados"/>
    </sheetNames>
    <sheetDataSet>
      <sheetData sheetId="0">
        <row r="2">
          <cell r="A2" t="str">
            <v>01</v>
          </cell>
        </row>
        <row r="3">
          <cell r="C3" t="str">
            <v>Enero</v>
          </cell>
        </row>
        <row r="4">
          <cell r="C4" t="str">
            <v>Febrero</v>
          </cell>
        </row>
        <row r="5">
          <cell r="C5" t="str">
            <v>Marzo</v>
          </cell>
        </row>
        <row r="6">
          <cell r="C6" t="str">
            <v>Abril</v>
          </cell>
        </row>
        <row r="7">
          <cell r="C7" t="str">
            <v>Mayo</v>
          </cell>
        </row>
        <row r="8">
          <cell r="C8" t="str">
            <v>Junio</v>
          </cell>
        </row>
        <row r="9">
          <cell r="C9" t="str">
            <v>Julio</v>
          </cell>
        </row>
        <row r="10">
          <cell r="C10" t="str">
            <v>Agosto</v>
          </cell>
        </row>
        <row r="11">
          <cell r="C11" t="str">
            <v>Setiembre</v>
          </cell>
        </row>
        <row r="12">
          <cell r="C12" t="str">
            <v>Octubre</v>
          </cell>
        </row>
        <row r="13">
          <cell r="C13" t="str">
            <v>Noviembre</v>
          </cell>
        </row>
        <row r="14">
          <cell r="C14" t="str">
            <v>Diciembre</v>
          </cell>
        </row>
        <row r="15">
          <cell r="C15" t="str">
            <v>Despriorizado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B"/>
      <sheetName val="5"/>
      <sheetName val="Hoja4"/>
      <sheetName val="ASAT_2024"/>
      <sheetName val="Hoja5"/>
      <sheetName val="Hoja2"/>
      <sheetName val="Hoja3"/>
      <sheetName val="GM_UDR"/>
      <sheetName val="SEDE"/>
      <sheetName val="Consolidado1"/>
      <sheetName val="ASAT_NP"/>
      <sheetName val="Consolidado2"/>
      <sheetName val="ASAT-CNAA"/>
      <sheetName val="3"/>
      <sheetName val="Hoja1"/>
      <sheetName val="Semaforo"/>
      <sheetName val="Ejec"/>
      <sheetName val="Retirados"/>
    </sheetNames>
    <sheetDataSet>
      <sheetData sheetId="0" refreshError="1">
        <row r="2">
          <cell r="A2" t="str">
            <v>01</v>
          </cell>
        </row>
        <row r="74">
          <cell r="B74" t="str">
            <v xml:space="preserve">AO.E1.01.01 </v>
          </cell>
          <cell r="C74" t="str">
            <v>CONDUCCIÓN DE LA POLÍTICA INSTITUCIONAL</v>
          </cell>
        </row>
        <row r="75">
          <cell r="B75" t="str">
            <v>AO.E1.01.02</v>
          </cell>
          <cell r="C75" t="str">
            <v>CONDUCCIÓN DE ACTIVIDADES DE ASESORAMIENTO Y APOYO</v>
          </cell>
        </row>
        <row r="76">
          <cell r="B76" t="str">
            <v>AO.E1.02.01</v>
          </cell>
          <cell r="C76" t="str">
            <v>GESTIONAR EL RIESGO DE DESASTRES PARA LA ENTIDAD</v>
          </cell>
        </row>
        <row r="77">
          <cell r="B77" t="str">
            <v>AO.E1.02.02</v>
          </cell>
          <cell r="C77" t="str">
            <v>EJECUTAR EL PROGRAMA DE INTEGRIDAD Y LUCHA ANTICORRUPCIÓN Y SEGUIMIENTO AL SGAS</v>
          </cell>
        </row>
        <row r="78">
          <cell r="B78" t="str">
            <v>AO.E2.01.01</v>
          </cell>
          <cell r="C78" t="str">
            <v>DESARROLLAR EL PLANEAMIENTO INSTITUCIONAL</v>
          </cell>
        </row>
        <row r="79">
          <cell r="B79" t="str">
            <v>AO.E2.02.01</v>
          </cell>
          <cell r="C79" t="str">
            <v>DESARROLLAR LA GESTIÓN PRESUPUESTARIA</v>
          </cell>
        </row>
        <row r="80">
          <cell r="B80" t="str">
            <v>AO.E2.03.01</v>
          </cell>
          <cell r="C80" t="str">
            <v>DESARROLLAR LA GESTIÓN DE COOPERACIÓN TÉCNICA E INVERSIONES</v>
          </cell>
        </row>
        <row r="81">
          <cell r="B81" t="str">
            <v>AO.E2.05.01</v>
          </cell>
          <cell r="C81" t="str">
            <v>GESTIONAR EL SEGUIMIENTO Y EVALUACIONES DE PLANES</v>
          </cell>
        </row>
        <row r="82">
          <cell r="B82" t="str">
            <v>AO.E2.05.02</v>
          </cell>
          <cell r="C82" t="str">
            <v>ACCIONES DE CONTENCIÓN PREVENTIVA PARA FORTALECER LA COBERTURA UNIVERSAL</v>
          </cell>
        </row>
        <row r="83">
          <cell r="B83" t="str">
            <v>AO.E3.02.01</v>
          </cell>
          <cell r="C83" t="str">
            <v>DESARROLLAR LA GESTIÓN POR PROCESOS Y CALIDAD</v>
          </cell>
        </row>
        <row r="84">
          <cell r="B84" t="str">
            <v>AO.E4.01.01</v>
          </cell>
          <cell r="C84" t="str">
            <v>DESARROLLAR EL CONTROL INSTITUCIONAL</v>
          </cell>
        </row>
        <row r="85">
          <cell r="B85" t="str">
            <v>AO.E4.01.02</v>
          </cell>
          <cell r="C85" t="str">
            <v>IMPLEMENTAR Y MONITOREAR EL SISTEMA DE CONTROL INTERNO EN LA ENTIDAD</v>
          </cell>
        </row>
        <row r="86">
          <cell r="B86" t="str">
            <v>AO.M1.01.01</v>
          </cell>
          <cell r="C86" t="str">
            <v>CONDUCCIÓN Y CONTROL DEL PROCESO DE AFILIACIÓN AL SIS</v>
          </cell>
        </row>
        <row r="87">
          <cell r="B87" t="str">
            <v>AO.M1.02.01</v>
          </cell>
          <cell r="C87" t="str">
            <v>SEGUIMIENTO Y EVALUACION DE LOS PROCESOS DE AFILIACIÓN, PROMOCIÓN, PROTECCION Y ATENCION A LA CIUDADANÍA</v>
          </cell>
        </row>
        <row r="88">
          <cell r="B88" t="str">
            <v>AO.M1.02.02</v>
          </cell>
          <cell r="C88" t="str">
            <v>ACCIONES DE AFILIACIÓN.</v>
          </cell>
        </row>
        <row r="89">
          <cell r="B89" t="str">
            <v>AO.M1.03.01</v>
          </cell>
          <cell r="C89" t="str">
            <v>ADMINISTRAR LOS FONDOS DE ASEGURAMIENTO EN SALUD</v>
          </cell>
        </row>
        <row r="90">
          <cell r="B90" t="str">
            <v>AO.M1.04.01</v>
          </cell>
          <cell r="C90" t="str">
            <v>ACCIONES DE PROMOCION Y PROTECCION DE DERECHOS</v>
          </cell>
        </row>
        <row r="91">
          <cell r="B91" t="str">
            <v>AO.M1.04.02</v>
          </cell>
          <cell r="C91" t="str">
            <v>PROMOCIÓN DE LOS PRODUCTOS DEL SIS.</v>
          </cell>
        </row>
        <row r="92">
          <cell r="B92" t="str">
            <v>AO.M1.04.03</v>
          </cell>
          <cell r="C92" t="str">
            <v>CONDUCCIÓN Y CONTROL DEL PROCESO DE ATENCIÓN A LA CIUDADANÍA</v>
          </cell>
        </row>
        <row r="93">
          <cell r="B93" t="str">
            <v>AO.M1.04.04</v>
          </cell>
          <cell r="C93" t="str">
            <v>EFECTUAR ACCIONES DE PROTECCIÓN DE LOS DERECHOS DEL AFILIADO DEL SIS</v>
          </cell>
        </row>
        <row r="94">
          <cell r="B94" t="str">
            <v>AO.M1.04.05</v>
          </cell>
          <cell r="C94" t="str">
            <v>FORTALECIMIENTO DEL ASEGURAMIENTO EN SALUD A LA IAFAS SEGURO INTEGRAL DE SALUD</v>
          </cell>
        </row>
        <row r="95">
          <cell r="B95" t="str">
            <v>AO.M1.04.06</v>
          </cell>
          <cell r="C95" t="str">
            <v>CONDUCCION Y CONTROL DE LOS CANALES DE ATENCION DEL SIS</v>
          </cell>
        </row>
        <row r="96">
          <cell r="B96" t="str">
            <v>AO.M1.05.01</v>
          </cell>
          <cell r="C96" t="str">
            <v>GESTIONAR LA INTELIGENCIA DE SEGUROS EN SALUD</v>
          </cell>
        </row>
        <row r="97">
          <cell r="B97" t="str">
            <v>AO.M1.05.02</v>
          </cell>
          <cell r="C97" t="str">
            <v>DESARROLLAR PLANES OPERACIONALES DE LOS PRODUCTOS ELABORADOS</v>
          </cell>
        </row>
        <row r="98">
          <cell r="B98" t="str">
            <v>AO.M1.05.03</v>
          </cell>
          <cell r="C98" t="str">
            <v>CONDUCCIÓN DE ACCIONES DE CONTROL TÉCNICO</v>
          </cell>
        </row>
        <row r="99">
          <cell r="B99" t="str">
            <v>AO.M1.05.04</v>
          </cell>
          <cell r="C99" t="str">
            <v>ASISTENCIA TÉCNICA, MONITOREO Y SUPERVISIÓN EN COBERTURA PRESTACIONAL.</v>
          </cell>
        </row>
        <row r="100">
          <cell r="B100" t="str">
            <v>AO.M1.05.05</v>
          </cell>
          <cell r="C100" t="str">
            <v>EJECUCIÓN DE CONTROL TÉCNICO A LAS PRESTACIONES.</v>
          </cell>
        </row>
        <row r="101">
          <cell r="B101" t="str">
            <v>AO.M1.06.01</v>
          </cell>
          <cell r="C101" t="str">
            <v>CONDUCCIÓN DE ACCIONES DE RIESGO FINANCIERO</v>
          </cell>
        </row>
        <row r="102">
          <cell r="B102" t="str">
            <v>AO.M1.06.02</v>
          </cell>
          <cell r="C102" t="str">
            <v>EFECTUAR LA GESTIÓN DE SEGUROS EN SALUD</v>
          </cell>
        </row>
        <row r="103">
          <cell r="B103" t="str">
            <v>AO.M1.06.03</v>
          </cell>
          <cell r="C103" t="str">
            <v>ASISTENCIA TÉCNICA, MONITOREO Y SUPERVISIÓN EN COBERTURA FINANCIERA.</v>
          </cell>
        </row>
        <row r="104">
          <cell r="B104" t="str">
            <v>AO.M1.06.04</v>
          </cell>
          <cell r="C104" t="str">
            <v>SUPERVISIÓN FINANCIERA A UNIDADES EJECUTORAS-UE.</v>
          </cell>
        </row>
        <row r="105">
          <cell r="B105" t="str">
            <v>AO.S1.01.01</v>
          </cell>
          <cell r="C105" t="str">
            <v>CONDUCCIÓN Y SUPERVISIÓN DE LOS SISTEMAS ADMINISTRATIVOS</v>
          </cell>
        </row>
        <row r="106">
          <cell r="B106" t="str">
            <v>AO.S1.01.02</v>
          </cell>
          <cell r="C106" t="str">
            <v>ADMINISTRACIÓN DEL PLAN DE ECOEFICIENCIA</v>
          </cell>
        </row>
        <row r="107">
          <cell r="B107" t="str">
            <v>AO.S1.01.03</v>
          </cell>
          <cell r="C107" t="str">
            <v>APOYO EN REPETICIÓN CONTRA TERCEROS</v>
          </cell>
        </row>
        <row r="108">
          <cell r="B108" t="str">
            <v>AO.S1.01.04</v>
          </cell>
          <cell r="C108" t="str">
            <v>ATENCIÓN DE SOLICITUDES DE DEFENSA LEGAL</v>
          </cell>
        </row>
        <row r="109">
          <cell r="B109" t="str">
            <v>AO.S1.01.05</v>
          </cell>
          <cell r="C109" t="str">
            <v>CONDUCCIÓN DEL PROCESO DE INVENTARIO FISICO ANUAL</v>
          </cell>
        </row>
        <row r="110">
          <cell r="B110" t="str">
            <v>AO.S1.01.06</v>
          </cell>
          <cell r="C110" t="str">
            <v>CONTROL Y SEGUIMIENTO DE DECLARACION JURADAS DE BIENES Y RENTAS</v>
          </cell>
        </row>
        <row r="111">
          <cell r="B111" t="str">
            <v>AO.S1.01.07</v>
          </cell>
          <cell r="C111" t="str">
            <v>GESTIÓN DE ACTIVIDADES ADMINISTRATIVAS</v>
          </cell>
        </row>
        <row r="112">
          <cell r="B112" t="str">
            <v>AO.S1.01.08</v>
          </cell>
          <cell r="C112" t="str">
            <v>GESTIÓN DE RECLAMOS</v>
          </cell>
        </row>
        <row r="113">
          <cell r="B113" t="str">
            <v>AO.S1.01.09</v>
          </cell>
          <cell r="C113" t="str">
            <v>SUPERVISIÓN INTEGRAL A LAS UDRS</v>
          </cell>
        </row>
        <row r="114">
          <cell r="B114" t="str">
            <v>AO.S1.01.10</v>
          </cell>
          <cell r="C114" t="str">
            <v>ACCIONES DE SOPORTE A LA GESTIÓN A NIVEL DE GMR.</v>
          </cell>
        </row>
        <row r="115">
          <cell r="B115" t="str">
            <v>AO.S1.01.11</v>
          </cell>
          <cell r="C115" t="str">
            <v>ACCIONES DE SOPORTE A LA GESTIÓN A NIVEL DE UDR.</v>
          </cell>
        </row>
        <row r="116">
          <cell r="B116" t="str">
            <v>AO.S1.02.01</v>
          </cell>
          <cell r="C116" t="str">
            <v>GESTIÓN DE ADMINISTRACIÓN DE BIENES</v>
          </cell>
        </row>
        <row r="117">
          <cell r="B117" t="str">
            <v>AO.S1.02.02</v>
          </cell>
          <cell r="C117" t="str">
            <v>GESTIÓN DE LA PROGRAMACION MULTIANUAL DE BIENES Y SERVICIOS</v>
          </cell>
        </row>
        <row r="118">
          <cell r="B118" t="str">
            <v>AO.S1.02.03</v>
          </cell>
          <cell r="C118" t="str">
            <v>GESTIÓN DE LAS ADQUISICIONES</v>
          </cell>
        </row>
        <row r="119">
          <cell r="B119" t="str">
            <v>AO.S1.02.04</v>
          </cell>
          <cell r="C119" t="str">
            <v>GESTIÓN DE SERVICIOS GENERALES Y CONSERJERIA</v>
          </cell>
        </row>
        <row r="120">
          <cell r="B120" t="str">
            <v>AO.S1.03.01</v>
          </cell>
          <cell r="C120" t="str">
            <v>PLANIFICACIÓN DE POLÍTICAS DE RRHH Y ORGANIZACIÓN DEL TRABAJO</v>
          </cell>
        </row>
        <row r="121">
          <cell r="B121" t="str">
            <v>AO.S1.03.02</v>
          </cell>
          <cell r="C121" t="str">
            <v>GESTIÓN DEL EMPLEO</v>
          </cell>
        </row>
        <row r="122">
          <cell r="B122" t="str">
            <v>AO.S1.03.03</v>
          </cell>
          <cell r="C122" t="str">
            <v>GESTIÓN DEL RENDIMIENTO Y LA CAPACITACIÓN</v>
          </cell>
        </row>
        <row r="123">
          <cell r="B123" t="str">
            <v>AO.S1.03.04</v>
          </cell>
          <cell r="C123" t="str">
            <v>GESTIÓN DE LA COMPENSACIÓN</v>
          </cell>
        </row>
        <row r="124">
          <cell r="B124" t="str">
            <v>AO.S1.03.05</v>
          </cell>
          <cell r="C124" t="str">
            <v>GESTIONAR LAS RELACIONES HUMANAS Y SOCIALES</v>
          </cell>
        </row>
        <row r="125">
          <cell r="B125" t="str">
            <v>AO.S1.03.06</v>
          </cell>
          <cell r="C125" t="str">
            <v>GESTIONAR LOS PROCESOS ADMINISTRATIVOS DISCIPLINARIOS</v>
          </cell>
        </row>
        <row r="126">
          <cell r="B126" t="str">
            <v>AO.S1.03.07</v>
          </cell>
          <cell r="C126" t="str">
            <v>ELABORACIÓN, APROBACIÓN, Y EJECUCIÓN DEL PLAN DE BIENESTAR SOCIAL (PBS) 2024</v>
          </cell>
        </row>
        <row r="127">
          <cell r="B127" t="str">
            <v>AO.S1.03.08</v>
          </cell>
          <cell r="C127" t="str">
            <v>ELABORACIÓN, APROBACIÓN, Y EJECUCIÓN DEL PLAN DE DESARROLLO DE LAS PERSONAS (PDP) 2024</v>
          </cell>
        </row>
        <row r="128">
          <cell r="B128" t="str">
            <v>AO.S1.03.09</v>
          </cell>
          <cell r="C128" t="str">
            <v>ELABORACIÓN, APROBACIÓN, Y EJECUCIÓN DEL PLAN DE SALUD Y SEGURIDAD EN EL TRABAJO (PSST) 2024</v>
          </cell>
        </row>
        <row r="129">
          <cell r="B129" t="str">
            <v>AO.S1.04.01</v>
          </cell>
          <cell r="C129" t="str">
            <v>OPTIMIZACIÓN DE LA GESTIÓN DE INGRESOS</v>
          </cell>
        </row>
        <row r="130">
          <cell r="B130" t="str">
            <v>AO.S1.04.02</v>
          </cell>
          <cell r="C130" t="str">
            <v>OPTIMIZACIÓN DE LA GESTIÓN DE GASTOS</v>
          </cell>
        </row>
        <row r="131">
          <cell r="B131" t="str">
            <v>AO.S1.04.03</v>
          </cell>
          <cell r="C131" t="str">
            <v>OPTIMIZACIÓN DE LA RECEPCIÓN Y CUSTODIA DE LA INFORMACIÓN</v>
          </cell>
        </row>
        <row r="132">
          <cell r="B132" t="str">
            <v>AO.S1.05.01</v>
          </cell>
          <cell r="C132" t="str">
            <v>REALIZACIÓN DE LA GESTIÓN CONTABLE Y EL ANÁLISIS DE LOS ESTADOS FINANCIEROS</v>
          </cell>
        </row>
        <row r="133">
          <cell r="B133" t="str">
            <v>AO.S1.05.02</v>
          </cell>
          <cell r="C133" t="str">
            <v>GESTIÓN DE CONTROL PREVIO</v>
          </cell>
        </row>
        <row r="134">
          <cell r="B134" t="str">
            <v>AO.S2.01.01</v>
          </cell>
          <cell r="C134" t="str">
            <v>BRINDAR ASESORAMIENTO LEGAL</v>
          </cell>
        </row>
        <row r="135">
          <cell r="B135" t="str">
            <v>AO.S2.01.02</v>
          </cell>
          <cell r="C135" t="str">
            <v>EJERCER LA DEFENSA JURÍDICA DEL ESTADO</v>
          </cell>
        </row>
        <row r="136">
          <cell r="B136" t="str">
            <v>AO.S3.01.01</v>
          </cell>
          <cell r="C136" t="str">
            <v>ACCIONES DE GESTIÓN DE TRAMITE DOCUMENTARIO</v>
          </cell>
        </row>
        <row r="137">
          <cell r="B137" t="str">
            <v>AO.S3.01.02</v>
          </cell>
          <cell r="C137" t="str">
            <v>ACCIONES DE GESTIÓN DOCUMENTARIA Y ARCHIVO</v>
          </cell>
        </row>
        <row r="138">
          <cell r="B138" t="str">
            <v>AO.S3.01.03</v>
          </cell>
          <cell r="C138" t="str">
            <v>ELABORACIÓN, APROBACIÓN, Y EJECUCIÓN DEL PLAN ANUAL DE TRABAJO ARCHIVISTICO</v>
          </cell>
        </row>
        <row r="139">
          <cell r="B139" t="str">
            <v>AO.S4.01.01</v>
          </cell>
          <cell r="C139" t="str">
            <v>IMPLEMENTACIÓN DEL PLAN DE COMUNICACIONES IAFAS SIS 2024</v>
          </cell>
        </row>
        <row r="140">
          <cell r="B140" t="str">
            <v>AO.S4.01.02</v>
          </cell>
          <cell r="C140" t="str">
            <v>GESTIÓN DEL ACCESO A LA INFORMACIÓN PÚBLICA Y DEL PORTAL DE TRANSPARENCIA</v>
          </cell>
        </row>
        <row r="141">
          <cell r="B141" t="str">
            <v>AO.S5.01.01</v>
          </cell>
          <cell r="C141" t="str">
            <v>EJECUTAR EL PLAN DE GOBIERNO DIGITAL</v>
          </cell>
        </row>
        <row r="142">
          <cell r="B142" t="str">
            <v>AO.E1.01.01 (a)</v>
          </cell>
          <cell r="C142" t="str">
            <v>Conducción y representación</v>
          </cell>
        </row>
        <row r="143">
          <cell r="B143" t="str">
            <v>AO.E1.01.01 (b)</v>
          </cell>
          <cell r="C143" t="str">
            <v>Aprobación de documentos de gestión</v>
          </cell>
        </row>
        <row r="144">
          <cell r="B144" t="str">
            <v>AO.E1.01.01 (c)</v>
          </cell>
          <cell r="C144" t="str">
            <v>Aprobación de informes de evaluación de planes</v>
          </cell>
        </row>
        <row r="145">
          <cell r="B145" t="str">
            <v>AO.E1.01.01 (d)</v>
          </cell>
          <cell r="C145" t="str">
            <v>Aprobación de la Memoria Anual Institucional</v>
          </cell>
        </row>
        <row r="146">
          <cell r="B146" t="str">
            <v>AO.E1.01.01 (e)</v>
          </cell>
          <cell r="C146" t="str">
            <v>Suscripción de convenios y contratos</v>
          </cell>
        </row>
        <row r="147">
          <cell r="B147" t="str">
            <v>AO.E1.01.02 (a)</v>
          </cell>
          <cell r="C147" t="str">
            <v>Conducción de acciones de sistemas funcionales</v>
          </cell>
        </row>
        <row r="148">
          <cell r="B148" t="str">
            <v>AO.E1.01.02 (b)</v>
          </cell>
          <cell r="C148" t="str">
            <v>Conducción de acciones de sistemas administrativos</v>
          </cell>
        </row>
        <row r="149">
          <cell r="B149" t="str">
            <v>AO.E1.02.01 (a)</v>
          </cell>
          <cell r="C149" t="str">
            <v>Ejecución del Plan de Trabajo de Gestión de Riesgos del SIS</v>
          </cell>
        </row>
        <row r="150">
          <cell r="B150" t="str">
            <v>AO.E1.02.01 (b)</v>
          </cell>
          <cell r="C150" t="str">
            <v>Seguimiento, Control y Autoevaluación de la Gestión de Riesgos Operacional</v>
          </cell>
        </row>
        <row r="151">
          <cell r="B151" t="str">
            <v>AO.E1.02.01 (c)</v>
          </cell>
          <cell r="C151" t="str">
            <v>Seguimiento y control de la Gestión de Riesgos de Desastres</v>
          </cell>
        </row>
        <row r="152">
          <cell r="B152" t="str">
            <v>AO.E1.02.01 (d)</v>
          </cell>
          <cell r="C152" t="str">
            <v>Capacitación al personal en Gestión de Riesgos de Desastres y Operacional</v>
          </cell>
        </row>
        <row r="153">
          <cell r="B153" t="str">
            <v>AO.E1.02.01 (e)</v>
          </cell>
          <cell r="C153" t="str">
            <v>Reuniones con el Comité de Gestión de Riesgos del SIS</v>
          </cell>
        </row>
        <row r="154">
          <cell r="B154" t="str">
            <v>AO.E1.02.01 (f)</v>
          </cell>
          <cell r="C154" t="str">
            <v>Visitas inopinadas a las GRMs y UDRs, para la Gestión de Riesgos del SIS</v>
          </cell>
        </row>
        <row r="155">
          <cell r="B155" t="str">
            <v>AO.E1.02.02 (a)</v>
          </cell>
          <cell r="C155" t="str">
            <v>Promover instrumentos normativos en Integridad y Lucha contra la Corrupción</v>
          </cell>
        </row>
        <row r="156">
          <cell r="B156" t="str">
            <v>AO.E1.02.02 (b)</v>
          </cell>
          <cell r="C156" t="str">
            <v>Promover una cultura de integridad en el personal del SIS</v>
          </cell>
        </row>
        <row r="157">
          <cell r="B157" t="str">
            <v>AO.E1.02.02 (c)</v>
          </cell>
          <cell r="C157" t="str">
            <v>Promover la gestión de riesgos y denuncias a actos de corrupción</v>
          </cell>
        </row>
        <row r="158">
          <cell r="B158" t="str">
            <v>AO.E1.02.02 (d)</v>
          </cell>
          <cell r="C158" t="str">
            <v>Promover la capacidad sancionadora en actos de corrupción</v>
          </cell>
        </row>
        <row r="159">
          <cell r="B159" t="str">
            <v>AO.E1.02.02 (e)</v>
          </cell>
          <cell r="C159" t="str">
            <v>Seguimiento al mantenimiento del Sistema de Gestión Anti soborno ISO 37001</v>
          </cell>
        </row>
        <row r="160">
          <cell r="B160" t="str">
            <v>AO.E2.01.01 (a)</v>
          </cell>
          <cell r="C160" t="str">
            <v>Formulación y actualización del PEI</v>
          </cell>
        </row>
        <row r="161">
          <cell r="B161" t="str">
            <v>AO.E2.01.01 (b)</v>
          </cell>
          <cell r="C161" t="str">
            <v>Aprobación, consistencia y modificacióndel POI</v>
          </cell>
        </row>
        <row r="162">
          <cell r="B162" t="str">
            <v>AO.E2.01.01 (c)</v>
          </cell>
          <cell r="C162" t="str">
            <v>Emitir opinión sobre aprobación de planes específicos</v>
          </cell>
        </row>
        <row r="163">
          <cell r="B163" t="str">
            <v>AO.E2.01.01 (d)</v>
          </cell>
          <cell r="C163" t="str">
            <v>Realizar asistencia técnica en sistema de planeamiento</v>
          </cell>
        </row>
        <row r="164">
          <cell r="B164" t="str">
            <v>AO.E2.02.01 (a)</v>
          </cell>
          <cell r="C164" t="str">
            <v>Aprobación de Certificaciones de Crédito Presupuestario</v>
          </cell>
        </row>
        <row r="165">
          <cell r="B165" t="str">
            <v>AO.E2.02.01 (b)</v>
          </cell>
          <cell r="C165" t="str">
            <v xml:space="preserve">Aprobación de Notas de Modificación Presupuestaria </v>
          </cell>
        </row>
        <row r="166">
          <cell r="B166" t="str">
            <v>AO.E2.02.01 (c)</v>
          </cell>
          <cell r="C166" t="str">
            <v>Registro y aprobación de modificaciones presupuestarias</v>
          </cell>
        </row>
        <row r="167">
          <cell r="B167" t="str">
            <v>AO.E2.02.01 (d)</v>
          </cell>
          <cell r="C167" t="str">
            <v>Realizar la formulación y evaluación presupuestal</v>
          </cell>
        </row>
        <row r="168">
          <cell r="B168" t="str">
            <v>AO.E2.03.01 (a)</v>
          </cell>
          <cell r="C168" t="str">
            <v>Gestionar el apoyo técnico, financiero, y cooperación interinstitucional, de Organismos e Instituciones Nacionales e Internacionales</v>
          </cell>
        </row>
        <row r="169">
          <cell r="B169" t="str">
            <v>AO.E2.03.01 (b)</v>
          </cell>
          <cell r="C169" t="str">
            <v>Sistematizar la información de estudios técnicos de la Institución</v>
          </cell>
        </row>
        <row r="170">
          <cell r="B170" t="str">
            <v>AO.E2.03.01 (c)</v>
          </cell>
          <cell r="C170" t="str">
            <v xml:space="preserve">Gestionar proyectos de inversión  </v>
          </cell>
        </row>
        <row r="171">
          <cell r="B171" t="str">
            <v>AO.E2.05.01 (a)</v>
          </cell>
          <cell r="C171" t="str">
            <v>Seguimiento y evaluación del PEI</v>
          </cell>
        </row>
        <row r="172">
          <cell r="B172" t="str">
            <v>AO.E2.05.01 (b)</v>
          </cell>
          <cell r="C172" t="str">
            <v>Seguimiento y evaluación del POI</v>
          </cell>
        </row>
        <row r="173">
          <cell r="B173" t="str">
            <v>AO.E2.05.01 (c)</v>
          </cell>
          <cell r="C173" t="str">
            <v>Seguimiento de las comisiones temporales y permanentes del SIS</v>
          </cell>
        </row>
        <row r="174">
          <cell r="B174" t="str">
            <v>AO.E2.05.01 (d)</v>
          </cell>
          <cell r="C174" t="str">
            <v>Elaborar la Memoria Anual Institucional</v>
          </cell>
        </row>
        <row r="175">
          <cell r="B175" t="str">
            <v>AO.E2.05.01 (e)</v>
          </cell>
          <cell r="C175" t="str">
            <v>Gestionar información para los comités de desarrollo</v>
          </cell>
        </row>
        <row r="176">
          <cell r="B176" t="str">
            <v>AO.E2.05.02 (a)</v>
          </cell>
          <cell r="C176" t="str">
            <v>Supervisión y monitoreo en IPRESS en promoción, afiliación y protección</v>
          </cell>
        </row>
        <row r="177">
          <cell r="B177" t="str">
            <v>AO.E2.05.02 (b)</v>
          </cell>
          <cell r="C177" t="str">
            <v>Gestión con actores locales para fortalecer la contención preventiva</v>
          </cell>
        </row>
        <row r="178">
          <cell r="B178" t="str">
            <v>AO.E2.05.02 (c)</v>
          </cell>
          <cell r="C178" t="str">
            <v>Supervisión y monitoreo en IPRESS en acceso a servicios de salud</v>
          </cell>
        </row>
        <row r="179">
          <cell r="B179" t="str">
            <v>AO.E2.05.02 (d)</v>
          </cell>
          <cell r="C179" t="str">
            <v>Supervisión y Monitoreo financiero en UE IPRESS</v>
          </cell>
        </row>
        <row r="180">
          <cell r="B180" t="str">
            <v>AO.E2.05.02 (e)</v>
          </cell>
          <cell r="C180" t="str">
            <v>Supervisión y asistencia técnica en acciones de soporte a IPRESS</v>
          </cell>
        </row>
        <row r="181">
          <cell r="B181" t="str">
            <v>AO.E3.02.01 (a)</v>
          </cell>
          <cell r="C181" t="str">
            <v>Gestión de Documentos de Gestión Institucional</v>
          </cell>
        </row>
        <row r="182">
          <cell r="B182" t="str">
            <v>AO.E3.02.01 (b)</v>
          </cell>
          <cell r="C182" t="str">
            <v>Promover la Gestión Normativa Institucional</v>
          </cell>
        </row>
        <row r="183">
          <cell r="B183" t="str">
            <v>AO.E3.02.01 (c)</v>
          </cell>
          <cell r="C183" t="str">
            <v>Gestionar la innovación de servicios y la Mejora Continua</v>
          </cell>
        </row>
        <row r="184">
          <cell r="B184" t="str">
            <v>AO.E3.02.01 (d)</v>
          </cell>
          <cell r="C184" t="str">
            <v>Gestionar el Sistema de Control Interno</v>
          </cell>
        </row>
        <row r="185">
          <cell r="B185" t="str">
            <v>AO.E4.01.01 (a)</v>
          </cell>
          <cell r="C185" t="str">
            <v>Auditoria de cumplimiento</v>
          </cell>
        </row>
        <row r="186">
          <cell r="B186" t="str">
            <v>AO.E4.01.01 (b)</v>
          </cell>
          <cell r="C186" t="str">
            <v>Control Especifico a Hechos con Presunta Irregularidad</v>
          </cell>
        </row>
        <row r="187">
          <cell r="B187" t="str">
            <v>AO.E4.01.01 (c)</v>
          </cell>
          <cell r="C187" t="str">
            <v>Seguimiento de medidas preventivas y correctivas</v>
          </cell>
        </row>
        <row r="188">
          <cell r="B188" t="str">
            <v>AO.E4.01.01 (d)</v>
          </cell>
          <cell r="C188" t="str">
            <v>Seguimiento a las acciones para el tratamiento de situaciones Adversas</v>
          </cell>
        </row>
        <row r="189">
          <cell r="B189" t="str">
            <v>AO.E4.01.01 (e)</v>
          </cell>
          <cell r="C189" t="str">
            <v>Evaluación de la implementación del Sistema de Control Interno</v>
          </cell>
        </row>
        <row r="190">
          <cell r="B190" t="str">
            <v>AO.E4.01.01 (F)</v>
          </cell>
          <cell r="C190" t="str">
            <v>Implementación del Control Institucional</v>
          </cell>
        </row>
        <row r="191">
          <cell r="B191" t="str">
            <v>AO.E4.01.02 (a)</v>
          </cell>
          <cell r="C191" t="str">
            <v>Implementación y monitoreo del Sistema de Control Interno de la Entidad</v>
          </cell>
        </row>
        <row r="192">
          <cell r="B192" t="str">
            <v>AO.E4.01.02 (b)</v>
          </cell>
          <cell r="C192" t="str">
            <v>Efectuar los entregables a la Contraloría General de la República</v>
          </cell>
        </row>
        <row r="193">
          <cell r="B193" t="str">
            <v>AO.E4.01.02 (c)</v>
          </cell>
          <cell r="C193" t="str">
            <v>Capacitación al personal en temas referidos a Sistema de Control Interno</v>
          </cell>
        </row>
        <row r="194">
          <cell r="B194" t="str">
            <v>AO.M1.01.01 (a)</v>
          </cell>
          <cell r="C194" t="str">
            <v>Elaborar propuesta de lineamientos/directrices en la materia</v>
          </cell>
        </row>
        <row r="195">
          <cell r="B195" t="str">
            <v>AO.M1.01.01 (b)</v>
          </cell>
          <cell r="C195" t="str">
            <v xml:space="preserve">Identificación y tratamiento de riesgos </v>
          </cell>
        </row>
        <row r="196">
          <cell r="B196" t="str">
            <v>AO.M1.01.01 (c)</v>
          </cell>
          <cell r="C196" t="str">
            <v xml:space="preserve">Supervisión y asistencia técnica a órganos desconcentrados </v>
          </cell>
        </row>
        <row r="197">
          <cell r="B197" t="str">
            <v>AO.M1.01.01 (d)</v>
          </cell>
          <cell r="C197" t="str">
            <v>Acciones de afiliación y acreditación de asegurados</v>
          </cell>
        </row>
        <row r="198">
          <cell r="B198" t="str">
            <v>AO.M1.01.01 (e)</v>
          </cell>
          <cell r="C198" t="str">
            <v xml:space="preserve">Asistencia técnica a operadores del módulo de afiliación </v>
          </cell>
        </row>
        <row r="199">
          <cell r="B199" t="str">
            <v>AO.M1.01.01 (f)</v>
          </cell>
          <cell r="C199" t="str">
            <v xml:space="preserve">Seguimiento y evaluación de coberturas </v>
          </cell>
        </row>
        <row r="200">
          <cell r="B200" t="str">
            <v>AO.M1.01.01 (g)</v>
          </cell>
          <cell r="C200" t="str">
            <v>Elaborar informes técnicos de la materia</v>
          </cell>
        </row>
        <row r="201">
          <cell r="B201" t="str">
            <v>AO.M1.01.01 (h)</v>
          </cell>
          <cell r="C201" t="str">
            <v>Seguimiento y evaluación del POI</v>
          </cell>
        </row>
        <row r="202">
          <cell r="B202" t="str">
            <v>AO.M1.02.01 (a)</v>
          </cell>
          <cell r="C202" t="str">
            <v xml:space="preserve">Seguimiento y evaluación de coberturas en afiliaciones </v>
          </cell>
        </row>
        <row r="203">
          <cell r="B203" t="str">
            <v>AO.M1.02.01 (b)</v>
          </cell>
          <cell r="C203" t="str">
            <v>Supervisión y asistencia técnica a UDR en materia de afiliaciones</v>
          </cell>
        </row>
        <row r="204">
          <cell r="B204" t="str">
            <v>AO.M1.02.01 (c)</v>
          </cell>
          <cell r="C204" t="str">
            <v>Gestión de aliados estratégicos</v>
          </cell>
        </row>
        <row r="205">
          <cell r="B205" t="str">
            <v>AO.M1.02.01 (d)</v>
          </cell>
          <cell r="C205" t="str">
            <v xml:space="preserve">Elaborar y evaluar el reporte de producción de servicios en canales de atención </v>
          </cell>
        </row>
        <row r="206">
          <cell r="B206" t="str">
            <v>AO.M1.02.01 (e)</v>
          </cell>
          <cell r="C206" t="str">
            <v>Evaluar las acciones de promoción y protección del Gestor SIS en IPRES</v>
          </cell>
        </row>
        <row r="207">
          <cell r="B207" t="str">
            <v>AO.M1.02.01 (f)</v>
          </cell>
          <cell r="C207" t="str">
            <v xml:space="preserve">Supervisión y asistencia técnica a operadores de los canales de atención SIS. </v>
          </cell>
        </row>
        <row r="208">
          <cell r="B208" t="str">
            <v>AO.M1.02.01 (g)</v>
          </cell>
          <cell r="C208" t="str">
            <v>Gestionar la evaluación de la gratuidad de la atención</v>
          </cell>
        </row>
        <row r="209">
          <cell r="B209" t="str">
            <v>AO.M1.02.01 (h)</v>
          </cell>
          <cell r="C209" t="str">
            <v>Gestionar la atención de pedidos de intervención/intermediación</v>
          </cell>
        </row>
        <row r="210">
          <cell r="B210" t="str">
            <v>AO.M1.02.01 (I)</v>
          </cell>
          <cell r="C210" t="str">
            <v>Gestionar la atención de reclamos en salud</v>
          </cell>
        </row>
        <row r="211">
          <cell r="B211" t="str">
            <v>AO.M1.02.01 (J)</v>
          </cell>
          <cell r="C211" t="str">
            <v>Validar los traslados aéreos de asegurados SIS en estado de emergencia P1 - Convenio FAP</v>
          </cell>
        </row>
        <row r="212">
          <cell r="B212" t="str">
            <v>AO.M1.02.01 (k)</v>
          </cell>
          <cell r="C212" t="str">
            <v xml:space="preserve">Implementar/optimizar los canales de atención SIS. </v>
          </cell>
        </row>
        <row r="213">
          <cell r="B213" t="str">
            <v>AO.M1.02.01 (l)</v>
          </cell>
          <cell r="C213" t="str">
            <v>Reporte de evaluacion de la percepción del usuario en canales de atención de su jurisdiccion</v>
          </cell>
        </row>
        <row r="214">
          <cell r="B214" t="str">
            <v>AO.M1.02.02 (a)</v>
          </cell>
          <cell r="C214" t="str">
            <v xml:space="preserve">Seguimiento y evaluación de coberturas en afiliaciones </v>
          </cell>
        </row>
        <row r="215">
          <cell r="B215" t="str">
            <v>AO.M1.02.02 (b)</v>
          </cell>
          <cell r="C215" t="str">
            <v>Acciones de afiliación y trámites derivados</v>
          </cell>
        </row>
        <row r="216">
          <cell r="B216" t="str">
            <v>AO.M1.02.02 (c)</v>
          </cell>
          <cell r="C216" t="str">
            <v xml:space="preserve">Asistencia técnica a operadores del módulo de afiliación en IPRESS </v>
          </cell>
        </row>
        <row r="217">
          <cell r="B217" t="str">
            <v>AO.M1.02.02 (d)</v>
          </cell>
          <cell r="C217" t="str">
            <v>Supervisión y asistencia técnica en materia de afiliaciones</v>
          </cell>
        </row>
        <row r="218">
          <cell r="B218" t="str">
            <v>AO.M1.02.02 (e)</v>
          </cell>
          <cell r="C218" t="str">
            <v xml:space="preserve">Elaborar registro de operadores del módulo de afiliaciones </v>
          </cell>
        </row>
        <row r="219">
          <cell r="B219" t="str">
            <v>AO.M1.03.01 (a)</v>
          </cell>
          <cell r="C219" t="str">
            <v>Liquidación y pago</v>
          </cell>
        </row>
        <row r="220">
          <cell r="B220" t="str">
            <v>AO.M1.03.01 (b)</v>
          </cell>
          <cell r="C220" t="str">
            <v>Monitoreo, supervisión y seguimiento</v>
          </cell>
        </row>
        <row r="221">
          <cell r="B221" t="str">
            <v>AO.M1.03.01 (c)</v>
          </cell>
          <cell r="C221" t="str">
            <v>Valorización</v>
          </cell>
        </row>
        <row r="222">
          <cell r="B222" t="str">
            <v>AO.M1.03.01 (d)</v>
          </cell>
          <cell r="C222" t="str">
            <v>Actualización y mantenimiento</v>
          </cell>
        </row>
        <row r="223">
          <cell r="B223" t="str">
            <v>AO.M1.03.01 (e)</v>
          </cell>
          <cell r="C223" t="str">
            <v>Capacitación y asistencia técnica</v>
          </cell>
        </row>
        <row r="224">
          <cell r="B224" t="str">
            <v>AO.M1.03.01 (F)</v>
          </cell>
          <cell r="C224" t="str">
            <v>Otras acciones de gestión administrativas</v>
          </cell>
        </row>
        <row r="225">
          <cell r="B225" t="str">
            <v>AO.M1.04.01 (a)</v>
          </cell>
          <cell r="C225" t="str">
            <v>Evaluar la gratuidad de la atención al asegurado</v>
          </cell>
        </row>
        <row r="226">
          <cell r="B226" t="str">
            <v>AO.M1.04.01 (b)</v>
          </cell>
          <cell r="C226" t="str">
            <v>Atender pedidos de intervención/intermediación</v>
          </cell>
        </row>
        <row r="227">
          <cell r="B227" t="str">
            <v>AO.M1.04.01 (c)</v>
          </cell>
          <cell r="C227" t="str">
            <v>Gestión y reporte de reclamos en salud</v>
          </cell>
        </row>
        <row r="228">
          <cell r="B228" t="str">
            <v>AO.M1.04.01 (d)</v>
          </cell>
          <cell r="C228" t="str">
            <v>Gestión de traslados aéreos de asegurados SIS en estado de emergencia P1 - Convenio FAP</v>
          </cell>
        </row>
        <row r="229">
          <cell r="B229" t="str">
            <v>AO.M1.04.01 (e)</v>
          </cell>
          <cell r="C229" t="str">
            <v>Acciones de promoción de los Gestores SIS en IPRESS</v>
          </cell>
        </row>
        <row r="230">
          <cell r="B230" t="str">
            <v>AO.M1.04.01 (f)</v>
          </cell>
          <cell r="C230" t="str">
            <v>Gestión de aliados estratégicos</v>
          </cell>
        </row>
        <row r="231">
          <cell r="B231" t="str">
            <v>AO.M1.04.01 (g)</v>
          </cell>
          <cell r="C231" t="str">
            <v xml:space="preserve">Acciones de promoción </v>
          </cell>
        </row>
        <row r="232">
          <cell r="B232" t="str">
            <v>AO.M1.04.02 (a)</v>
          </cell>
          <cell r="C232" t="str">
            <v>Elaborar propuesta de lineamientos/directrices en la materia</v>
          </cell>
        </row>
        <row r="233">
          <cell r="B233" t="str">
            <v>AO.M1.04.02 (b)</v>
          </cell>
          <cell r="C233" t="str">
            <v>Gestionar la adquisición de material promocional (impresos y merchandising).</v>
          </cell>
        </row>
        <row r="234">
          <cell r="B234" t="str">
            <v>AO.M1.04.02 (c)</v>
          </cell>
          <cell r="C234" t="str">
            <v xml:space="preserve">Diseñar el material promocional y de merchandasing </v>
          </cell>
        </row>
        <row r="235">
          <cell r="B235" t="str">
            <v>AO.M1.04.02 (d)</v>
          </cell>
          <cell r="C235" t="str">
            <v>Acciones de gestión de aliados estratégicos</v>
          </cell>
        </row>
        <row r="236">
          <cell r="B236" t="str">
            <v>AO.M1.04.02 (e)</v>
          </cell>
          <cell r="C236" t="str">
            <v>Seguimiento y evaluación de las actividades de promoción</v>
          </cell>
        </row>
        <row r="237">
          <cell r="B237" t="str">
            <v>AO.M1.04.01 (a)</v>
          </cell>
          <cell r="C237" t="str">
            <v>Elaborar propuesta de lineamientos/directrices en la materia</v>
          </cell>
        </row>
        <row r="238">
          <cell r="B238" t="str">
            <v>AO.M1.04.01 (b)</v>
          </cell>
          <cell r="C238" t="str">
            <v xml:space="preserve">Implementar/optimizar los canales de atención SIS. </v>
          </cell>
        </row>
        <row r="239">
          <cell r="B239" t="str">
            <v>AO.M1.04.01 (c)</v>
          </cell>
          <cell r="C239" t="str">
            <v xml:space="preserve">Supervisión y asistencia técnica a los canales de atención SIS. </v>
          </cell>
        </row>
        <row r="240">
          <cell r="B240" t="str">
            <v>AO.M1.04.01 (d)</v>
          </cell>
          <cell r="C240" t="str">
            <v>Elaborar y evaluar el reporte de producción de servicios en canales de atención</v>
          </cell>
        </row>
        <row r="241">
          <cell r="B241" t="str">
            <v>AO.M1.04.01 (e)</v>
          </cell>
          <cell r="C241" t="str">
            <v xml:space="preserve">Evaluar la percepción del usuario en canales de atención </v>
          </cell>
        </row>
        <row r="242">
          <cell r="B242" t="str">
            <v>AO.M1.04.04 (a)</v>
          </cell>
          <cell r="C242" t="str">
            <v>Gestión de los reclamos en salud</v>
          </cell>
        </row>
        <row r="243">
          <cell r="B243" t="str">
            <v>AO.M1.04.04 (b)</v>
          </cell>
          <cell r="C243" t="str">
            <v>Evaluar la gratuidad de la atención al asegurado</v>
          </cell>
        </row>
        <row r="244">
          <cell r="B244" t="str">
            <v>AO.M1.04.04 (c)</v>
          </cell>
          <cell r="C244" t="str">
            <v xml:space="preserve">Elaborar reporte de pedidos de intervención/intermediación </v>
          </cell>
        </row>
        <row r="245">
          <cell r="B245" t="str">
            <v>AO.M1.04.04 (d)</v>
          </cell>
          <cell r="C245" t="str">
            <v>Gestión de traslados aéreos de asegurados SIS en estado de emergencia</v>
          </cell>
        </row>
        <row r="246">
          <cell r="B246" t="str">
            <v>AO.M1.04.04 (e)</v>
          </cell>
          <cell r="C246" t="str">
            <v>Gestionar y evaluar la intervención de los Gestores SIS en IPRESS</v>
          </cell>
        </row>
        <row r="247">
          <cell r="B247" t="str">
            <v>AO.M1.04.05 (a)</v>
          </cell>
          <cell r="C247" t="str">
            <v xml:space="preserve">Elaborar "Plan para el fortalecimiento de la política de aseguramiento universal en salud, en el marco de la Ley 31953" </v>
          </cell>
        </row>
        <row r="248">
          <cell r="B248" t="str">
            <v>AO.M1.04.05 (b)</v>
          </cell>
          <cell r="C248" t="str">
            <v>Gestiones de administración para la implementación del plan</v>
          </cell>
        </row>
        <row r="249">
          <cell r="B249" t="str">
            <v>AO.M1.04.05 (c)</v>
          </cell>
          <cell r="C249" t="str">
            <v>Campañas de promoción, protección y afiliación en comunidades nativas amazónicas</v>
          </cell>
        </row>
        <row r="250">
          <cell r="B250" t="str">
            <v>AO.M1.04.05 (d)</v>
          </cell>
          <cell r="C250" t="str">
            <v>Campañas de promoción, protección y afiliación en comunidades altoandinas</v>
          </cell>
        </row>
        <row r="251">
          <cell r="B251" t="str">
            <v>AO.M1.04.05 (e)</v>
          </cell>
          <cell r="C251" t="str">
            <v>Campañas de promoción, protección y afiliación en ámbitos de vulnerabilidad</v>
          </cell>
        </row>
        <row r="252">
          <cell r="B252" t="str">
            <v>AO.M1.04.05 (f)</v>
          </cell>
          <cell r="C252" t="str">
            <v>Acciones de promocion para el fortalecimiento de la continuidad de la política de aseguramiento en salud en los ámbitos de intervención priorizados</v>
          </cell>
        </row>
        <row r="253">
          <cell r="B253" t="str">
            <v>AO.M1.04.05 (g)</v>
          </cell>
          <cell r="C253" t="str">
            <v>Fortalecer el funcionamiento de los modulos SIS en Centros MAC de los ambitos intervencion del plan</v>
          </cell>
        </row>
        <row r="254">
          <cell r="B254" t="str">
            <v>AO.M1.04.05 (h)</v>
          </cell>
          <cell r="C254" t="str">
            <v xml:space="preserve">Seguimiento y evaluación del Plan de Trabajo </v>
          </cell>
        </row>
        <row r="255">
          <cell r="B255" t="str">
            <v>AO.M1.04.05 (I)</v>
          </cell>
          <cell r="C255" t="str">
            <v>Fortalecimiento de competencias del personal SIS</v>
          </cell>
        </row>
        <row r="256">
          <cell r="B256" t="str">
            <v>AO.M1.04.06 (a)</v>
          </cell>
          <cell r="C256" t="str">
            <v>Elaborar y evaluar el reporte de producción de servicios en canales de atención de su jurisdiccion</v>
          </cell>
        </row>
        <row r="257">
          <cell r="B257" t="str">
            <v>AO.M1.04.06 (b)</v>
          </cell>
          <cell r="C257" t="str">
            <v xml:space="preserve">Supervisión y asistencia técnica a los canales de atención SIS </v>
          </cell>
        </row>
        <row r="258">
          <cell r="B258" t="str">
            <v>AO.M1.04.06 (c)</v>
          </cell>
          <cell r="C258" t="str">
            <v xml:space="preserve">Implementar/optimizar los canales de atención SIS </v>
          </cell>
        </row>
        <row r="259">
          <cell r="B259" t="str">
            <v>AO.M1.04.06 (d)</v>
          </cell>
          <cell r="C259" t="str">
            <v>Evaluar la percepción del usuario en canales de atención de su jurisdiccion</v>
          </cell>
        </row>
        <row r="260">
          <cell r="B260" t="str">
            <v>AO.M1.05.01 (a)</v>
          </cell>
          <cell r="C260" t="str">
            <v>Elaborar el Plan de Gestión de Riesgos de la GREP</v>
          </cell>
        </row>
        <row r="261">
          <cell r="B261" t="str">
            <v>AO.M1.05.01 (b)</v>
          </cell>
          <cell r="C261" t="str">
            <v xml:space="preserve">Elaborar estudios de siniestralidad de los planes de seguros y 
determinar su impacto en la finanzas institucionales </v>
          </cell>
        </row>
        <row r="262">
          <cell r="B262" t="str">
            <v>AO.M1.05.01 (c)</v>
          </cell>
          <cell r="C262" t="str">
            <v xml:space="preserve">Actualizar la directiva para el desarrollo de intercambio prestacional con otras IAFAS, UGIPRESS e IPRESS del sector (RJ 206/2015 SIS)
</v>
          </cell>
        </row>
        <row r="263">
          <cell r="B263" t="str">
            <v>AO.M1.05.01 (d)</v>
          </cell>
          <cell r="C263" t="str">
            <v>Implementación de nuevo sistema de evaluación de prestaciones electrónica, con reglas de consistencia actualizadas.</v>
          </cell>
        </row>
        <row r="264">
          <cell r="B264" t="str">
            <v>AO.M1.05.01 (e)</v>
          </cell>
          <cell r="C264" t="str">
            <v>Elaboración de directiva de evaluación de desempeño de las IPRESS, determinación de criterios de excelencia hospitalaria y de IPRESS del primer nivel de atención</v>
          </cell>
        </row>
        <row r="265">
          <cell r="B265" t="str">
            <v>AO.M1.05.02 (a)</v>
          </cell>
          <cell r="C265" t="str">
            <v>Desarrollar indicadores clave de riesgos (KRI)</v>
          </cell>
        </row>
        <row r="266">
          <cell r="B266" t="str">
            <v>AO.M1.05.02 (b)</v>
          </cell>
          <cell r="C266" t="str">
            <v>Elaborar un plan de prestaciones domiciliarias para población mayor de 60 años con enfermedades crónicas</v>
          </cell>
        </row>
        <row r="267">
          <cell r="B267" t="str">
            <v>AO.M1.05.02 (c)</v>
          </cell>
          <cell r="C267" t="str">
            <v>Evaluar y gestionar la elaboración, modificación y perfeccionamiento de los sistemas informáticos de soporte de los procesos de la GREP.</v>
          </cell>
        </row>
        <row r="268">
          <cell r="B268" t="str">
            <v>AO.M1.05.03 (a)</v>
          </cell>
          <cell r="C268" t="str">
            <v>Supervisión y asistencia tecnica a organos desconcentrados del SIS.</v>
          </cell>
        </row>
        <row r="269">
          <cell r="B269" t="str">
            <v>AO.M1.05.03 (b)</v>
          </cell>
          <cell r="C269" t="str">
            <v>Evaluación de riesgos en el proceso de control prestacional (tarifadas y no tarifadas), proceso de valorización y registro de las prestaciones.</v>
          </cell>
        </row>
        <row r="270">
          <cell r="B270" t="str">
            <v>AO.M1.05.03 (c)</v>
          </cell>
          <cell r="C270" t="str">
            <v>Creación e implementación de un sistema de alertas de gestión, destinadas a tomar acciones inmediatas para mitigar, eliminar o transferir riesgos</v>
          </cell>
        </row>
        <row r="271">
          <cell r="B271" t="str">
            <v>AO.M1.05.03 (d)</v>
          </cell>
          <cell r="C271" t="str">
            <v>Diseño, implementación, seguimiento y control de las prestaciones realizadas por medico especialista en el primer nivel de atención, con énfasis en las enfermedades crónicas (Diabetes, Hipertensión, Insuficiencia Renal Crónica y Cáncer).</v>
          </cell>
        </row>
        <row r="272">
          <cell r="B272" t="str">
            <v>AO.M1.05.03 (e)</v>
          </cell>
          <cell r="C272" t="str">
            <v>Evaluación y monitoreo del mecanismo de pago por paquetes parto y quirúrgicos (Parto normal, cesárea, hernioplastia inguinal, cataratas y Colecistectomía) en el I, II y III nivel de atención</v>
          </cell>
        </row>
        <row r="273">
          <cell r="B273" t="str">
            <v>AO.M1.05.03 (f)</v>
          </cell>
          <cell r="C273" t="str">
            <v>Elaboración de nuevo mecanismo de evaluación prestacional para el mecanismo de pago por paquete para el I, II y III nivel de atención.</v>
          </cell>
        </row>
        <row r="274">
          <cell r="B274" t="str">
            <v>AO.M1.05.03 (g)</v>
          </cell>
          <cell r="C274" t="str">
            <v xml:space="preserve">Fortalecimiento del registro de atenciones preventivas en el primer nivel de atención </v>
          </cell>
        </row>
        <row r="275">
          <cell r="B275" t="str">
            <v>AO.M1.05.03 (h)</v>
          </cell>
          <cell r="C275" t="str">
            <v>Elaboración de la Directiva Administrativa y Desarrollo de procesos de supervisión concurrente</v>
          </cell>
        </row>
        <row r="276">
          <cell r="B276" t="str">
            <v>AO.M1.05.03 (I)</v>
          </cell>
          <cell r="C276" t="str">
            <v xml:space="preserve">Actualización de la Directiva que establece el proceso de control presencial posterior </v>
          </cell>
        </row>
        <row r="277">
          <cell r="B277" t="str">
            <v>AO.M1.05.04 (a)</v>
          </cell>
          <cell r="C277" t="str">
            <v>Supervisión en cobertura prestacional</v>
          </cell>
        </row>
        <row r="278">
          <cell r="B278" t="str">
            <v>AO.M1.05.04 (b)</v>
          </cell>
          <cell r="C278" t="str">
            <v xml:space="preserve">Asistencia técnica en cobertura prestacional </v>
          </cell>
        </row>
        <row r="279">
          <cell r="B279" t="str">
            <v>AO.M1.05.04 (c)</v>
          </cell>
          <cell r="C279" t="str">
            <v>Monitoreo en Cobertura Prestacional</v>
          </cell>
        </row>
        <row r="280">
          <cell r="B280" t="str">
            <v>AO.M1.05.04 (d)</v>
          </cell>
          <cell r="C280" t="str">
            <v>Monitoreo de la evaluación de prestaciones administrativas no tarifadas</v>
          </cell>
        </row>
        <row r="281">
          <cell r="B281" t="str">
            <v>AO.M1.05.04 (e)</v>
          </cell>
          <cell r="C281" t="str">
            <v>Supervisión de la evaluación de prestaciones administrativas no tarifadas</v>
          </cell>
        </row>
        <row r="282">
          <cell r="B282" t="str">
            <v>AO.M1.05.04 (f)</v>
          </cell>
          <cell r="C282" t="str">
            <v>Monitoreo para  el cumplimiento de los convenios y contratos vigentes.</v>
          </cell>
        </row>
        <row r="283">
          <cell r="B283" t="str">
            <v>AO.M1.05.04 (g)</v>
          </cell>
          <cell r="C283" t="str">
            <v>Atención de solicitudes ETS</v>
          </cell>
        </row>
        <row r="284">
          <cell r="B284" t="str">
            <v>AO.M1.05.04 (h)</v>
          </cell>
          <cell r="C284" t="str">
            <v>Realizar acciones de Referencia con la UDR</v>
          </cell>
        </row>
        <row r="285">
          <cell r="B285" t="str">
            <v>AO.M1.05.05 (a)</v>
          </cell>
          <cell r="C285" t="str">
            <v>Evaluación prestacional electrónica</v>
          </cell>
        </row>
        <row r="286">
          <cell r="B286" t="str">
            <v>AO.M1.05.05 (b)</v>
          </cell>
          <cell r="C286" t="str">
            <v>Supervisión y monitoreo en IPRESS en acceso a serviciso de salud</v>
          </cell>
        </row>
        <row r="287">
          <cell r="B287" t="str">
            <v>AO.M1.05.05 (c)</v>
          </cell>
          <cell r="C287" t="str">
            <v>Gestión con actores locales para fortalecer la contención preventiva</v>
          </cell>
        </row>
        <row r="288">
          <cell r="B288" t="str">
            <v>AO.M1.05.05 (d)</v>
          </cell>
          <cell r="C288" t="str">
            <v>Supervisión Médica Electrónica</v>
          </cell>
        </row>
        <row r="289">
          <cell r="B289" t="str">
            <v>AO.M1.05.05 (e)</v>
          </cell>
          <cell r="C289" t="str">
            <v>Proceso de Control Presencial Posterior</v>
          </cell>
        </row>
        <row r="290">
          <cell r="B290" t="str">
            <v>AO.M1.05.05 (f)</v>
          </cell>
          <cell r="C290" t="str">
            <v>Evaluación de prestaciones especiales</v>
          </cell>
        </row>
        <row r="291">
          <cell r="B291" t="str">
            <v>AO.M1.05.05 (g)</v>
          </cell>
          <cell r="C291" t="str">
            <v>Evaluación de prestaciones de intercambio prestacional y emergencias</v>
          </cell>
        </row>
        <row r="292">
          <cell r="B292" t="str">
            <v>AO.M1.05.05 (h)</v>
          </cell>
          <cell r="C292" t="str">
            <v>Proceso de reconsideraciones</v>
          </cell>
        </row>
        <row r="293">
          <cell r="B293" t="str">
            <v>AO.M1.05.05 (I)</v>
          </cell>
          <cell r="C293" t="str">
            <v>Evaluación de cobertura extraordinaria</v>
          </cell>
        </row>
        <row r="294">
          <cell r="B294" t="str">
            <v>AO.M1.05.05 (J)</v>
          </cell>
          <cell r="C294" t="str">
            <v>Control prestacional de expedientes de hemodiálisis</v>
          </cell>
        </row>
        <row r="295">
          <cell r="B295" t="str">
            <v>AO.M1.05.05 (k)</v>
          </cell>
          <cell r="C295" t="str">
            <v>Supervisión prestacional de convenios</v>
          </cell>
        </row>
        <row r="296">
          <cell r="B296" t="str">
            <v>AO.M1.05.05 (L)</v>
          </cell>
          <cell r="C296" t="str">
            <v>Atención de expedientes con errores de registro</v>
          </cell>
        </row>
        <row r="297">
          <cell r="B297" t="str">
            <v>AO.M1.05.05 (m)</v>
          </cell>
          <cell r="C297" t="str">
            <v>Repetición a terceros</v>
          </cell>
        </row>
        <row r="298">
          <cell r="B298" t="str">
            <v>AO.M1.06.01 (a)</v>
          </cell>
          <cell r="C298" t="str">
            <v>Formular Plan de riesgos financieros</v>
          </cell>
        </row>
        <row r="299">
          <cell r="B299" t="str">
            <v>AO.M1.06.01 (b)</v>
          </cell>
          <cell r="C299" t="str">
            <v>Identificación y Valoración de riesgos financieros</v>
          </cell>
        </row>
        <row r="300">
          <cell r="B300" t="str">
            <v>AO.M1.06.01 (c)</v>
          </cell>
          <cell r="C300" t="str">
            <v>Tratamiento y monitoreo de riesgos financieros</v>
          </cell>
        </row>
        <row r="301">
          <cell r="B301" t="str">
            <v>AO.M1.06.01 (d)</v>
          </cell>
          <cell r="C301" t="str">
            <v>Asistencia técnica en control de riesgos</v>
          </cell>
        </row>
        <row r="302">
          <cell r="B302" t="str">
            <v>AO.M1.06.01 (e)</v>
          </cell>
          <cell r="C302" t="str">
            <v>Realizar informe de formulación del Presupuesto Multianual</v>
          </cell>
        </row>
        <row r="303">
          <cell r="B303" t="str">
            <v>AO.M1.06.02 (a)</v>
          </cell>
          <cell r="C303" t="str">
            <v>Propuesta de mecanismos de pago y nuevos productos de seguros</v>
          </cell>
        </row>
        <row r="304">
          <cell r="B304" t="str">
            <v>AO.M1.06.02 (b)</v>
          </cell>
          <cell r="C304" t="str">
            <v xml:space="preserve">Gestión de convenios de Financiamiento </v>
          </cell>
        </row>
        <row r="305">
          <cell r="B305" t="str">
            <v>AO.M1.06.02 (c)</v>
          </cell>
          <cell r="C305" t="str">
            <v xml:space="preserve">Convenios de intercambio prestacional </v>
          </cell>
        </row>
        <row r="306">
          <cell r="B306" t="str">
            <v>AO.M1.06.02 (d)</v>
          </cell>
          <cell r="C306" t="str">
            <v>Gestión de contratos con IPRESS Privadas</v>
          </cell>
        </row>
        <row r="307">
          <cell r="B307" t="str">
            <v>AO.M1.06.02 (e)</v>
          </cell>
          <cell r="C307" t="str">
            <v>Seguimiento y control de convenios y contratos</v>
          </cell>
        </row>
        <row r="308">
          <cell r="B308" t="str">
            <v>AO.M1.06.03 (a)</v>
          </cell>
          <cell r="C308" t="str">
            <v>Supervisión y asistencia técnica en cobertura financiera a UDR</v>
          </cell>
        </row>
        <row r="309">
          <cell r="B309" t="str">
            <v>AO.M1.06.03 (b)</v>
          </cell>
          <cell r="C309" t="str">
            <v>Asistencia técnica a UDR en supervisión financiera</v>
          </cell>
        </row>
        <row r="310">
          <cell r="B310" t="str">
            <v>AO.M1.06.03 (c)</v>
          </cell>
          <cell r="C310" t="str">
            <v>Monitoreo a UDR de las acciones de supervisión financiera</v>
          </cell>
        </row>
        <row r="311">
          <cell r="B311" t="str">
            <v>AO.M1.06.03 (d)</v>
          </cell>
          <cell r="C311" t="str">
            <v>Validar y conciliar las prestaciones económicas de sepelio</v>
          </cell>
        </row>
        <row r="312">
          <cell r="B312" t="str">
            <v>AO.M1.06.03 (e)</v>
          </cell>
          <cell r="C312" t="str">
            <v>Consolidación y evaluación de informes de supervisión financiera</v>
          </cell>
        </row>
        <row r="313">
          <cell r="B313" t="str">
            <v>AO.M1.06.03 (f)</v>
          </cell>
          <cell r="C313" t="str">
            <v>Monitoreo de las transferencias Financieras desde GORES a UE</v>
          </cell>
        </row>
        <row r="314">
          <cell r="B314" t="str">
            <v>AO.M1.06.04 (a)</v>
          </cell>
          <cell r="C314" t="str">
            <v>Monitoreo en gabinete de ejecución presupuestal</v>
          </cell>
        </row>
        <row r="315">
          <cell r="B315" t="str">
            <v>AO.M1.06.04 (b)</v>
          </cell>
          <cell r="C315" t="str">
            <v>Supervisión y monitoreo financiero en UE IPRESS</v>
          </cell>
        </row>
        <row r="316">
          <cell r="B316" t="str">
            <v>AO.M1.06.04 (c)</v>
          </cell>
          <cell r="C316" t="str">
            <v>Seguimiento a la implementación de medidas correctivas</v>
          </cell>
        </row>
        <row r="317">
          <cell r="B317" t="str">
            <v>AO.M1.06.04 (d)</v>
          </cell>
          <cell r="C317" t="str">
            <v>Evaluación y Validación de las deducciones/ajustes por riesgo financieros y expedientes de prestaciones administrativas y económicas</v>
          </cell>
        </row>
        <row r="318">
          <cell r="B318" t="str">
            <v>AO.M1.06.04 (e)</v>
          </cell>
          <cell r="C318" t="str">
            <v>Retroalimentación de la aceptación y/o rechazo de la implementación de  las medidas correctivas identificadas en la supervisión presencial</v>
          </cell>
        </row>
        <row r="319">
          <cell r="B319" t="str">
            <v>AO.M1.06.04 (f)</v>
          </cell>
          <cell r="C319" t="str">
            <v>Repetición a terceros</v>
          </cell>
        </row>
        <row r="320">
          <cell r="B320" t="str">
            <v>AO.M4.04.01 (a)</v>
          </cell>
          <cell r="C320" t="str">
            <v>Gestión de los reclamos en salud</v>
          </cell>
        </row>
        <row r="321">
          <cell r="B321" t="str">
            <v>AO.M4.04.01 (b)</v>
          </cell>
          <cell r="C321" t="str">
            <v>Evaluar la gratuidad de la atención al asegurado</v>
          </cell>
        </row>
        <row r="322">
          <cell r="B322" t="str">
            <v>AO.M4.04.01 (c)</v>
          </cell>
          <cell r="C322" t="str">
            <v xml:space="preserve">Elaborar reporte de pedidos de intervención/intermediación </v>
          </cell>
        </row>
        <row r="323">
          <cell r="B323" t="str">
            <v>AO.M4.04.01 (d)</v>
          </cell>
          <cell r="C323" t="str">
            <v>Gestión de traslados aéreos de asegurados SIS en estado de emergencia</v>
          </cell>
        </row>
        <row r="324">
          <cell r="B324" t="str">
            <v>AO.M4.04.01 (e)</v>
          </cell>
          <cell r="C324" t="str">
            <v>Gestionar y evaluar la intervención de los Gestores SIS en IPRESS</v>
          </cell>
        </row>
        <row r="325">
          <cell r="B325" t="str">
            <v>AO.S1.01.01 (a)</v>
          </cell>
          <cell r="C325" t="str">
            <v>Conducir y supervisar el nivel descentralizado de la ejecucion del sistema adminstrativo de Gestion de Recursos Humanos</v>
          </cell>
        </row>
        <row r="326">
          <cell r="B326" t="str">
            <v>AO.S1.01.01 (b)</v>
          </cell>
          <cell r="C326" t="str">
            <v>Conducir y supervisar el nivel descentralizado de ejecucion del sistema adminstrativo de Abastecimiento</v>
          </cell>
        </row>
        <row r="327">
          <cell r="B327" t="str">
            <v>AO.S1.01.01 (c)</v>
          </cell>
          <cell r="C327" t="str">
            <v>Conducir y supervisar el nvel descentralizado de  ejecucion del sistema adminstrativo de Contabilidad.</v>
          </cell>
        </row>
        <row r="328">
          <cell r="B328" t="str">
            <v>AO.S1.01.01 (d)</v>
          </cell>
          <cell r="C328" t="str">
            <v>Conducir y supervisar el nivel descentralizado de ejecucion del sistema administrativo de Tesoreria</v>
          </cell>
        </row>
        <row r="329">
          <cell r="B329" t="str">
            <v>AO.S1.01.01 (e)</v>
          </cell>
          <cell r="C329" t="str">
            <v>Realizar la supervisión integral a las GMRs y UDRs</v>
          </cell>
        </row>
        <row r="330">
          <cell r="B330" t="str">
            <v>AO.S1.01.02 (a)</v>
          </cell>
          <cell r="C330" t="str">
            <v>Difusion del plan de cultura de Ecoeficiencia</v>
          </cell>
        </row>
        <row r="331">
          <cell r="B331" t="str">
            <v>AO.S1.01.02 (b)</v>
          </cell>
          <cell r="C331" t="str">
            <v>implementacion del plan de ecoeficiencia 2023-2026</v>
          </cell>
        </row>
        <row r="332">
          <cell r="B332" t="str">
            <v>AO.S1.01.02 (c)</v>
          </cell>
          <cell r="C332" t="str">
            <v>Capacitacion en medidas de Ecoeficiencia</v>
          </cell>
        </row>
        <row r="333">
          <cell r="B333" t="str">
            <v>AO.S1.01.03 (a)</v>
          </cell>
          <cell r="C333" t="str">
            <v>Repeticion contra prestaciones de salud.</v>
          </cell>
        </row>
        <row r="334">
          <cell r="B334" t="str">
            <v>AO.S1.01.03 (b)</v>
          </cell>
          <cell r="C334" t="str">
            <v>Repeticion contra cobros indebidos de sepelios</v>
          </cell>
        </row>
        <row r="335">
          <cell r="B335" t="str">
            <v>AO.S1.01.04 (a)</v>
          </cell>
          <cell r="C335" t="str">
            <v>Formular especificaciones tecnicas</v>
          </cell>
        </row>
        <row r="336">
          <cell r="B336" t="str">
            <v>AO.S1.01.04 (b)</v>
          </cell>
          <cell r="C336" t="str">
            <v>Verificacion de la prestacion  y emitir conformidad o no conformidad</v>
          </cell>
        </row>
        <row r="337">
          <cell r="B337" t="str">
            <v>AO.S1.01.04 (c)</v>
          </cell>
          <cell r="C337" t="str">
            <v>Efectuar cobranzas en caso se declare culpabilidad del servidor demandado</v>
          </cell>
        </row>
        <row r="338">
          <cell r="B338" t="str">
            <v>AO.S1.01.04 (d)</v>
          </cell>
          <cell r="C338" t="str">
            <v>Control y seguimiento de pago de sentencias en calidad de cosa juzgada</v>
          </cell>
        </row>
        <row r="339">
          <cell r="B339" t="str">
            <v>AO.S1.01.05 (a)</v>
          </cell>
          <cell r="C339" t="str">
            <v>Formulacion del Plan de Toma de Inventario y del almacen</v>
          </cell>
        </row>
        <row r="340">
          <cell r="B340" t="str">
            <v>AO.S1.01.05 (b)</v>
          </cell>
          <cell r="C340" t="str">
            <v>Ejecucion de Inventario</v>
          </cell>
        </row>
        <row r="341">
          <cell r="B341" t="str">
            <v>AO.S1.01.05 (c)</v>
          </cell>
          <cell r="C341" t="str">
            <v>Conciliacion con la Unidad Funcional de Contabilidad</v>
          </cell>
        </row>
        <row r="342">
          <cell r="B342" t="str">
            <v>AO.S1.01.06 (a)</v>
          </cell>
          <cell r="C342" t="str">
            <v>Seguimiento de las designaciones</v>
          </cell>
        </row>
        <row r="343">
          <cell r="B343" t="str">
            <v>AO.S1.01.06 (b)</v>
          </cell>
          <cell r="C343" t="str">
            <v>Revision de declaraciones juradas de inicio periodicos y de cese.</v>
          </cell>
        </row>
        <row r="344">
          <cell r="B344" t="str">
            <v>AO.S1.01.06 (c)</v>
          </cell>
          <cell r="C344" t="str">
            <v>Remision de  DDJJ a la Contraloria General de la Republica y publicacion en el diario El Peruano</v>
          </cell>
        </row>
        <row r="345">
          <cell r="B345" t="str">
            <v>AO.S1.01.07 (a)</v>
          </cell>
          <cell r="C345" t="str">
            <v>Seguimiento de Implementacion de Recomendacones de Control-OCI</v>
          </cell>
        </row>
        <row r="346">
          <cell r="B346" t="str">
            <v>AO.S1.01.07 (b)</v>
          </cell>
          <cell r="C346" t="str">
            <v>Procesamiento Administrativo para la designacion de la SOA</v>
          </cell>
        </row>
        <row r="347">
          <cell r="B347" t="str">
            <v>AO.S1.01.08 (a)</v>
          </cell>
          <cell r="C347" t="str">
            <v xml:space="preserve">Monitoreo y seguimiento de reclamos a nivel nacional </v>
          </cell>
        </row>
        <row r="348">
          <cell r="B348" t="str">
            <v>AO.S1.01.08 (b)</v>
          </cell>
          <cell r="C348" t="str">
            <v xml:space="preserve">Registro de atencion de reclamos atendidos a nivel nacional </v>
          </cell>
        </row>
        <row r="349">
          <cell r="B349" t="str">
            <v>AO.S1.01.08 (c)</v>
          </cell>
          <cell r="C349" t="str">
            <v>Revision de reclamos pendientes a nivel nacional</v>
          </cell>
        </row>
        <row r="350">
          <cell r="B350" t="str">
            <v>AO.S1.01.08 (d)</v>
          </cell>
          <cell r="C350" t="str">
            <v>Remision a Secretaria General reclamos que no han sido atendidos.</v>
          </cell>
        </row>
        <row r="351">
          <cell r="B351" t="str">
            <v>AO.S1.01.09 (a)</v>
          </cell>
          <cell r="C351" t="str">
            <v>Coordinacion con las Unidades Funcionales de la OGAR</v>
          </cell>
        </row>
        <row r="352">
          <cell r="B352" t="str">
            <v>AO.S1.01.09 (b)</v>
          </cell>
          <cell r="C352" t="str">
            <v>Supervision del funcionamiento administrativo de las GMRs y UDRs</v>
          </cell>
        </row>
        <row r="353">
          <cell r="B353" t="str">
            <v>AO.S1.01.10 (a)</v>
          </cell>
          <cell r="C353" t="str">
            <v>Gestión de soporte adiministrativo en GMR</v>
          </cell>
        </row>
        <row r="354">
          <cell r="B354" t="str">
            <v>AO.S1.01.10 (b)</v>
          </cell>
          <cell r="C354" t="str">
            <v>Supervisión y asistencia técnica en acciones de soporte a UDR</v>
          </cell>
        </row>
        <row r="355">
          <cell r="B355" t="str">
            <v>AO.S1.01.10 (c)</v>
          </cell>
          <cell r="C355" t="str">
            <v>Otras Acciones de Soporte</v>
          </cell>
        </row>
        <row r="356">
          <cell r="B356" t="str">
            <v>AO.S1.01.11 (a)</v>
          </cell>
          <cell r="C356" t="str">
            <v>Acciones de soporte administrativo en UDR</v>
          </cell>
        </row>
        <row r="357">
          <cell r="B357" t="str">
            <v>AO.S1.01.11 (b)</v>
          </cell>
          <cell r="C357" t="str">
            <v>Supervisión y asistencia técnica en acciones de soporte a IPRESS</v>
          </cell>
        </row>
        <row r="358">
          <cell r="B358" t="str">
            <v>AO.S1.01.11 (c)</v>
          </cell>
          <cell r="C358" t="str">
            <v>Otras Acciones de Soporte</v>
          </cell>
        </row>
        <row r="359">
          <cell r="B359" t="str">
            <v>AO.S1.01.11 (d)</v>
          </cell>
          <cell r="C359" t="str">
            <v>Implementación del ARFSIS WEB</v>
          </cell>
        </row>
        <row r="360">
          <cell r="B360" t="str">
            <v>AO.S1.02.01 (a)</v>
          </cell>
          <cell r="C360" t="str">
            <v>Registro de movimientos de Almacén en Tarjeta de Control Visible de Almacén y Kardex sustentados con los respectivos documentos fuente.</v>
          </cell>
        </row>
        <row r="361">
          <cell r="B361" t="str">
            <v>AO.S1.02.01 (b)</v>
          </cell>
          <cell r="C361" t="str">
            <v>Realización de inventarios cíclicos de existencias de almacén y masivo de bienes de la entidad</v>
          </cell>
        </row>
        <row r="362">
          <cell r="B362" t="str">
            <v>AO.S1.02.01 (c)</v>
          </cell>
          <cell r="C362" t="str">
            <v>Verificación, evaluación y autorización de salidas de almacen mediante Pedidos Comprobantes de Salida (PECOSA) de los usuarios.</v>
          </cell>
        </row>
        <row r="363">
          <cell r="B363" t="str">
            <v>AO.S1.02.01 (d)</v>
          </cell>
          <cell r="C363" t="str">
            <v>Tratamiento de bienes no ubicados y sobrantes</v>
          </cell>
        </row>
        <row r="364">
          <cell r="B364" t="str">
            <v>AO.S1.02.01 (e)</v>
          </cell>
          <cell r="C364" t="str">
            <v>Estimación de la vida útil de los bienes de la Entidad</v>
          </cell>
        </row>
        <row r="365">
          <cell r="B365" t="str">
            <v>AO.S1.02.01 (f)</v>
          </cell>
          <cell r="C365" t="str">
            <v>Baja y disposción de bienes muebles (Sede Central, UDR y GMR)</v>
          </cell>
        </row>
        <row r="366">
          <cell r="B366" t="str">
            <v>AO.S1.02.01 (g)</v>
          </cell>
          <cell r="C366" t="str">
            <v>Registro de movimiento en el SIGA y supervisión de bienes muebles patrimoniales.</v>
          </cell>
        </row>
        <row r="367">
          <cell r="B367" t="str">
            <v>AO.S1.02.02 (a)</v>
          </cell>
          <cell r="C367" t="str">
            <v>Aprobación y modificación del Plan Anual de Contrataciones del SIS</v>
          </cell>
        </row>
        <row r="368">
          <cell r="B368" t="str">
            <v>AO.S1.02.02 (b)</v>
          </cell>
          <cell r="C368" t="str">
            <v>Aprobación y modificaciones del Cuadro Multianual de Necesidades</v>
          </cell>
        </row>
        <row r="369">
          <cell r="B369" t="str">
            <v>AO.S1.02.02 (c)</v>
          </cell>
          <cell r="C369" t="str">
            <v>Certificación y previsión presupuestaria de gastos en bienes y servicios</v>
          </cell>
        </row>
        <row r="370">
          <cell r="B370" t="str">
            <v>AO.S1.02.02 (d)</v>
          </cell>
          <cell r="C370" t="str">
            <v>Gestionar la automatización de las fase de la certificación de crédito presupuestario</v>
          </cell>
        </row>
        <row r="371">
          <cell r="B371" t="str">
            <v>AO.S1.02.02 (e)</v>
          </cell>
          <cell r="C371" t="str">
            <v>Publicación y registro de documentos en el SEACE de los actos preparatorios y selección de los procedimientos de selección.</v>
          </cell>
        </row>
        <row r="372">
          <cell r="B372" t="str">
            <v>AO.S1.02.03 (a)</v>
          </cell>
          <cell r="C372" t="str">
            <v>Gestión de conformaciones de Comités de Selección para la contratación de bienes y  servicios.</v>
          </cell>
        </row>
        <row r="373">
          <cell r="B373" t="str">
            <v>AO.S1.02.03 (b)</v>
          </cell>
          <cell r="C373" t="str">
            <v>Emisión de órdenes de compra y servicios por montos iguales o menores a las 8UIT y acuerdo marco</v>
          </cell>
        </row>
        <row r="374">
          <cell r="B374" t="str">
            <v>AO.S1.02.03 (c)</v>
          </cell>
          <cell r="C374" t="str">
            <v>Gestión de pago de órdenes de compra y servicios por montos iguales o menores a las 8UIT y acuerdo marco</v>
          </cell>
        </row>
        <row r="375">
          <cell r="B375" t="str">
            <v>AO.S1.02.03 (d)</v>
          </cell>
          <cell r="C375" t="str">
            <v>Gestión de pago de contratos derivados de procedimientos de selección</v>
          </cell>
        </row>
        <row r="376">
          <cell r="B376" t="str">
            <v>AO.S1.02.03 (e)</v>
          </cell>
          <cell r="C376" t="str">
            <v>Elaboración, suscripción y publicación de contratos derivados de procedimientos de selección para la contratación de bienes y servicios</v>
          </cell>
        </row>
        <row r="377">
          <cell r="B377" t="str">
            <v>AO.S1.02.03 (f)</v>
          </cell>
          <cell r="C377" t="str">
            <v xml:space="preserve">Elaboración de Informes Técnicos para las ampliaciones de plazo, adicionales, reducciones, contrataciones directas, reconocimientos de pago por enriquecimiento sin casa y crédito </v>
          </cell>
        </row>
        <row r="378">
          <cell r="B378" t="str">
            <v>AO.S1.02.03 (g)</v>
          </cell>
          <cell r="C378" t="str">
            <v>Gestión de expedientes de Reconocimiento de Deuda (crédito devengado y enriquecimiento  sin causa) respecto a ejercicios fiscales anteriores y actuales.</v>
          </cell>
        </row>
        <row r="379">
          <cell r="B379" t="str">
            <v>AO.S1.02.03 (h)</v>
          </cell>
          <cell r="C379" t="str">
            <v>Gestión de expedientes de Sentencias Judiciales derivadas de ejercicios fiscales anteriores y actuales.</v>
          </cell>
        </row>
        <row r="380">
          <cell r="B380" t="str">
            <v>AO.S1.02.03 (i)</v>
          </cell>
          <cell r="C380" t="str">
            <v>Gestión de expedientes de defensas legales aprobadas por la Entidad.</v>
          </cell>
        </row>
        <row r="381">
          <cell r="B381" t="str">
            <v>AO.S1.02.03 (j)</v>
          </cell>
          <cell r="C381" t="str">
            <v>Emisión de constancias de prestación de servicios o suministro de bienes</v>
          </cell>
        </row>
        <row r="382">
          <cell r="B382" t="str">
            <v>AO.S1.02.03 (k)</v>
          </cell>
          <cell r="C382" t="str">
            <v>Atención de información por transparencia a instituciones públicas y privadas</v>
          </cell>
        </row>
        <row r="383">
          <cell r="B383" t="str">
            <v>AO.S1.02.03 (l)</v>
          </cell>
          <cell r="C383" t="str">
            <v>Verificación posterior de los documentos de la oferta de los postores a quienes se les adjudicó la buena pro en los procedimeintos de selección</v>
          </cell>
        </row>
        <row r="384">
          <cell r="B384" t="str">
            <v>AO.S1.02.04 (a)</v>
          </cell>
          <cell r="C384" t="str">
            <v>Control y mantenimiento preventivo y correctivo de vehículos, mobiliario y equipos de oficina e infraestructura), así cómo la verificación de prestaciones de los Servicios básicos (agua potable, luz eléctrica y teléfono).</v>
          </cell>
        </row>
        <row r="385">
          <cell r="B385" t="str">
            <v>AO.S1.02.04 (b)</v>
          </cell>
          <cell r="C385" t="str">
            <v>Control de dotación de combustibles y lubricantes a los vehículos de la Sede Institucional así como las salidas e ingresos de los mismos.</v>
          </cell>
        </row>
        <row r="386">
          <cell r="B386" t="str">
            <v>AO.S1.02.04 (c)</v>
          </cell>
          <cell r="C386" t="str">
            <v>Conducir y monitorear la gestion de certificados o renovación ITSE para los locales en que funcionan las diversas oficinas del SIS a nivel nacional.</v>
          </cell>
        </row>
        <row r="387">
          <cell r="B387" t="str">
            <v>AO.S1.02.04 (d)</v>
          </cell>
          <cell r="C387" t="str">
            <v>Registro de Visitas de personal externo al SIS</v>
          </cell>
        </row>
        <row r="388">
          <cell r="B388" t="str">
            <v>AO.S1.02.04 (e)</v>
          </cell>
          <cell r="C388" t="str">
            <v>Supervisar los servicios de limpieza, seguridad y vigilancia de las GMR, UDR y Sede Central</v>
          </cell>
        </row>
        <row r="389">
          <cell r="B389" t="str">
            <v>AO.S1.03.01 (a)</v>
          </cell>
          <cell r="C389" t="str">
            <v>Acciones de Planificación de las Políticas en RH y Organización y distribución del trabajo</v>
          </cell>
        </row>
        <row r="390">
          <cell r="B390" t="str">
            <v>AO.S1.03.01 (b)</v>
          </cell>
          <cell r="C390" t="str">
            <v>Supervisión y Asistencia Tecnica a las GMRs y UDRs</v>
          </cell>
        </row>
        <row r="391">
          <cell r="B391" t="str">
            <v>AO.S1.03.02 (a)</v>
          </cell>
          <cell r="C391" t="str">
            <v>Acciones de gestión del empleo</v>
          </cell>
        </row>
        <row r="392">
          <cell r="B392" t="str">
            <v>AO.S1.03.03 (a)</v>
          </cell>
          <cell r="C392" t="str">
            <v>Acciones de Gestión de Rendimiento.</v>
          </cell>
        </row>
        <row r="393">
          <cell r="B393" t="str">
            <v>AO.S1.03.04 (a)</v>
          </cell>
          <cell r="C393" t="str">
            <v>Acciones de gestión de la compensación</v>
          </cell>
        </row>
        <row r="394">
          <cell r="B394" t="str">
            <v>AO.S1.03.05 (a)</v>
          </cell>
          <cell r="C394" t="str">
            <v>Ejecución del Plan de Medición y Diagnóstico de Clima Organizacional del SIS</v>
          </cell>
        </row>
        <row r="395">
          <cell r="B395" t="str">
            <v>AO.S1.03.06 (a)</v>
          </cell>
          <cell r="C395" t="str">
            <v>Acciones de la Secretaría Técnica de Procesos Administrativos Disciplinarios</v>
          </cell>
        </row>
        <row r="396">
          <cell r="B396" t="str">
            <v>AO.S1.03.07 (a)</v>
          </cell>
          <cell r="C396" t="str">
            <v>Programa de asistencia y seguridad social</v>
          </cell>
        </row>
        <row r="397">
          <cell r="B397" t="str">
            <v>AO.S1.03.07 (b)</v>
          </cell>
          <cell r="C397" t="str">
            <v>Programa de salud y bienestar social</v>
          </cell>
        </row>
        <row r="398">
          <cell r="B398" t="str">
            <v>AO.S1.03.07 (c)</v>
          </cell>
          <cell r="C398" t="str">
            <v>Programa de convivencia y reconocimiento institucional</v>
          </cell>
        </row>
        <row r="399">
          <cell r="B399" t="str">
            <v>AO.S1.03.08 (a)</v>
          </cell>
          <cell r="C399" t="str">
            <v>Ejecutar el plan</v>
          </cell>
        </row>
        <row r="400">
          <cell r="B400" t="str">
            <v>AO.S1.03.09 (a)</v>
          </cell>
          <cell r="C400" t="str">
            <v>Examenes médico ocupacionales</v>
          </cell>
        </row>
        <row r="401">
          <cell r="B401" t="str">
            <v>AO.S1.03.09 (b)</v>
          </cell>
          <cell r="C401" t="str">
            <v>Actualización del IPREC</v>
          </cell>
        </row>
        <row r="402">
          <cell r="B402" t="str">
            <v>AO.S1.03.09 (c)</v>
          </cell>
          <cell r="C402" t="str">
            <v>Inspecciones en SST</v>
          </cell>
        </row>
        <row r="403">
          <cell r="B403" t="str">
            <v>AO.S1.03.09 (d)</v>
          </cell>
          <cell r="C403" t="str">
            <v>Monitoreo a agentes ocupacionales</v>
          </cell>
        </row>
        <row r="404">
          <cell r="B404" t="str">
            <v>AO.S1.03.09 (e)</v>
          </cell>
          <cell r="C404" t="str">
            <v>Adquisición de equipos, implementos y medicamentos</v>
          </cell>
        </row>
        <row r="405">
          <cell r="B405" t="str">
            <v>AO.S1.04.01 (a)</v>
          </cell>
          <cell r="C405" t="str">
            <v>Registro de Ingresos de la recaudación por contribuciones,  devolución de viáticos, penalidades, garantías y otros en el SIGA y SIAF.</v>
          </cell>
        </row>
        <row r="406">
          <cell r="B406" t="str">
            <v>AO.S1.04.01 (b)</v>
          </cell>
          <cell r="C406" t="str">
            <v>Transferencias y Conciliación entre cuentas bancarias.</v>
          </cell>
        </row>
        <row r="407">
          <cell r="B407" t="str">
            <v>AO.S1.04.02 (a)</v>
          </cell>
          <cell r="C407" t="str">
            <v>Giro y pago de planillas CAS, CAP, IMPUESTOS, AFP´S,  Viáticos entre otros.</v>
          </cell>
        </row>
        <row r="408">
          <cell r="B408" t="str">
            <v>AO.S1.04.02 (b)</v>
          </cell>
          <cell r="C408" t="str">
            <v>Giro y pago de bienes, servicios, arredamientos, Transferencias Financieras entre otros.</v>
          </cell>
        </row>
        <row r="409">
          <cell r="B409" t="str">
            <v>AO.S1.04.02 (c)</v>
          </cell>
          <cell r="C409" t="str">
            <v>Giro y pago  de apertura, reembolsos, liquidación, cierre de caja chica, así como la remisión de facturas a Contabilidad.</v>
          </cell>
        </row>
        <row r="410">
          <cell r="B410" t="str">
            <v>AO.S1.04.02 (d)</v>
          </cell>
          <cell r="C410" t="str">
            <v>Trámite de solicitud de modificación y ampliación del certificado presupuestario, para atención de caja chica.</v>
          </cell>
        </row>
        <row r="411">
          <cell r="B411" t="str">
            <v>AO.S1.04.02 (e)</v>
          </cell>
          <cell r="C411" t="str">
            <v>Automatización de procesos de caja chica</v>
          </cell>
        </row>
        <row r="412">
          <cell r="B412" t="str">
            <v>AO.S1.04.02 (f)</v>
          </cell>
          <cell r="C412" t="str">
            <v>Administración de Cartas Fianzas, Garantías del 10% de fiel cumplimiento y penalidades recibidas.</v>
          </cell>
        </row>
        <row r="413">
          <cell r="B413" t="str">
            <v>AO.S1.04.02 (g)</v>
          </cell>
          <cell r="C413" t="str">
            <v>Administración y Conciliación de garantías otorgadas.</v>
          </cell>
        </row>
        <row r="414">
          <cell r="B414" t="str">
            <v>AO.S1.04.02 (h)</v>
          </cell>
          <cell r="C414" t="str">
            <v>Conciliación de cuentas corrientes de la banca privada, pública y Cuentas de Enlace.</v>
          </cell>
        </row>
        <row r="415">
          <cell r="B415" t="str">
            <v>AO.S1.04.02 (i)</v>
          </cell>
          <cell r="C415" t="str">
            <v xml:space="preserve">Registro mensual del Módulo de Instrumentos financieros </v>
          </cell>
        </row>
        <row r="416">
          <cell r="B416" t="str">
            <v>AO.S1.04.03 (a)</v>
          </cell>
          <cell r="C416" t="str">
            <v>Recepción, emisión, distribución  y trámite de documentos de manera interna y externa</v>
          </cell>
        </row>
        <row r="417">
          <cell r="B417" t="str">
            <v>AO.S1.04.03 (b)</v>
          </cell>
          <cell r="C417" t="str">
            <v>Administración, registro,  custodia y transferencia de comprobantes de pago, recibos de ingreso y documentos de gestión físicos y electrónicos.</v>
          </cell>
        </row>
        <row r="418">
          <cell r="B418" t="str">
            <v>AO.S1.05.01 (a)</v>
          </cell>
          <cell r="C418" t="str">
            <v>Análisis e integración de información financiera, presupuestal y contable</v>
          </cell>
        </row>
        <row r="419">
          <cell r="B419" t="str">
            <v>AO.S1.05.01 (b)</v>
          </cell>
          <cell r="C419" t="str">
            <v>Presentación de información Tributaria</v>
          </cell>
        </row>
        <row r="420">
          <cell r="B420" t="str">
            <v>AO.S1.05.01 (c)</v>
          </cell>
          <cell r="C420" t="str">
            <v>Conciliación de operaciones recíprocas y transferencias financieras</v>
          </cell>
        </row>
        <row r="421">
          <cell r="B421" t="str">
            <v>AO.S1.05.01 (d)</v>
          </cell>
          <cell r="C421" t="str">
            <v>Automatización de la información de transferencias financieras y liquidaciones a nivel de Gobierno Nacional y Regional</v>
          </cell>
        </row>
        <row r="422">
          <cell r="B422" t="str">
            <v>AO.S1.05.02 (a)</v>
          </cell>
          <cell r="C422" t="str">
            <v xml:space="preserve">Control y registro de la ejecución presupuestaria de viaticos en el SIGA y SIAF </v>
          </cell>
        </row>
        <row r="423">
          <cell r="B423" t="str">
            <v>AO.S1.05.02 (b)</v>
          </cell>
          <cell r="C423" t="str">
            <v>Control y registro de la apertura, reembolsos de las rendiciones de caja chica</v>
          </cell>
        </row>
        <row r="424">
          <cell r="B424" t="str">
            <v>AO.S1.05.02 (c)</v>
          </cell>
          <cell r="C424" t="str">
            <v>Control y devengado de órdenes de compra, servicios, Contratos, planillas y otros en SIAF</v>
          </cell>
        </row>
        <row r="425">
          <cell r="B425" t="str">
            <v>AO.S1.05.02 (d)</v>
          </cell>
          <cell r="C425" t="str">
            <v>Control y devengado en el SIAF de las transferencias financieras y prestaciones económicas de sepelios</v>
          </cell>
        </row>
        <row r="426">
          <cell r="B426" t="str">
            <v>AO.S1.05.02 (e)</v>
          </cell>
          <cell r="C426" t="str">
            <v xml:space="preserve">Controles inopinados sobre el uso de fondos  públicos en las GMR y UDRs </v>
          </cell>
        </row>
        <row r="427">
          <cell r="B427" t="str">
            <v>AO.S2.01.01 (a)</v>
          </cell>
          <cell r="C427" t="str">
            <v>Asistencia legal en la gestión de convenios/contratos y transferencias financieras del SIS – FISSAL</v>
          </cell>
        </row>
        <row r="428">
          <cell r="B428" t="str">
            <v>AO.S2.01.01 (b)</v>
          </cell>
          <cell r="C428" t="str">
            <v>Asistencia legal en proyectos normativos internos y externos</v>
          </cell>
        </row>
        <row r="429">
          <cell r="B429" t="str">
            <v>AO.S2.01.01 (c)</v>
          </cell>
          <cell r="C429" t="str">
            <v>Asistencia legal en consultas relacionadas a normativa del sector y sistemas administrativos</v>
          </cell>
        </row>
        <row r="430">
          <cell r="B430" t="str">
            <v>AO.S2.01.01 (d)</v>
          </cell>
          <cell r="C430" t="str">
            <v>Sistematizar y difundir las normas legales y técnicas sectoriales</v>
          </cell>
        </row>
        <row r="431">
          <cell r="B431" t="str">
            <v>AO.S2.01.01 (e)</v>
          </cell>
          <cell r="C431" t="str">
            <v>Reporte de Coordinación con Procuraduría y emisión de documentos</v>
          </cell>
        </row>
        <row r="432">
          <cell r="B432" t="str">
            <v>AO.S2.01.01 (f)</v>
          </cell>
          <cell r="C432" t="str">
            <v>Evaluación de expedientes administrativos remitidos por los Organos del SIS</v>
          </cell>
        </row>
        <row r="433">
          <cell r="B433" t="str">
            <v>AO.S2.01.02 (a)</v>
          </cell>
          <cell r="C433" t="str">
            <v>Interponer demandas (Judiciales y extrajudiciales)</v>
          </cell>
        </row>
        <row r="434">
          <cell r="B434" t="str">
            <v>AO.S2.01.02 (b)</v>
          </cell>
          <cell r="C434" t="str">
            <v>Asistir a Audiencias (Judiciales y extrajudiciales)</v>
          </cell>
        </row>
        <row r="435">
          <cell r="B435" t="str">
            <v>AO.S2.01.02 (c)</v>
          </cell>
          <cell r="C435" t="str">
            <v>Afrontar las demandas (Judiciales y extrajudiciales)</v>
          </cell>
        </row>
        <row r="436">
          <cell r="B436" t="str">
            <v>AO.S2.01.02 (d)</v>
          </cell>
          <cell r="C436" t="str">
            <v>Informes de Gestión</v>
          </cell>
        </row>
        <row r="437">
          <cell r="B437" t="str">
            <v>AO.S2.01.02 (e)</v>
          </cell>
          <cell r="C437" t="str">
            <v>Ejercer la defensa judicial del SIS</v>
          </cell>
        </row>
        <row r="438">
          <cell r="B438" t="str">
            <v>AO.S2.01.02 (f)</v>
          </cell>
          <cell r="C438" t="str">
            <v>Ejercer la defensa extrajudicial del SIS</v>
          </cell>
        </row>
        <row r="439">
          <cell r="B439" t="str">
            <v>AO.S2.01.02 (g)</v>
          </cell>
          <cell r="C439" t="str">
            <v>Sostenimiento de procesos judiciales y arbitrales de años anteriores.</v>
          </cell>
        </row>
        <row r="440">
          <cell r="B440" t="str">
            <v>AO.S2.01.02 (h)</v>
          </cell>
          <cell r="C440" t="str">
            <v>Conclusión de procesos judiciales, arbitrales y/o conciliaciones</v>
          </cell>
        </row>
        <row r="441">
          <cell r="B441" t="str">
            <v>AO.S2.01.02 (I)</v>
          </cell>
          <cell r="C441" t="str">
            <v>Fortalecer la defensa jurídica del SIS, Unidades Ejecutoras y UDRS</v>
          </cell>
        </row>
        <row r="442">
          <cell r="B442" t="str">
            <v>AO.S3.01.01 (a)</v>
          </cell>
          <cell r="C442" t="str">
            <v>Gestionar los documentos externos ingresados por la mesa de partes (virtual o fisico)</v>
          </cell>
        </row>
        <row r="443">
          <cell r="B443" t="str">
            <v>AO.S3.01.01 (b)</v>
          </cell>
          <cell r="C443" t="str">
            <v>Control, registro y conformidad del servicio de mensajería</v>
          </cell>
        </row>
        <row r="444">
          <cell r="B444" t="str">
            <v>AO.S3.01.01 (c)</v>
          </cell>
          <cell r="C444" t="str">
            <v>Administrar y atención de la central telefónica a nivel nacional</v>
          </cell>
        </row>
        <row r="445">
          <cell r="B445" t="str">
            <v>AO.S3.01.01 (d)</v>
          </cell>
          <cell r="C445" t="str">
            <v>Gestionar los documentos ingresados y enviados por la Plataforma de Interoperabilidad del Estado</v>
          </cell>
        </row>
        <row r="446">
          <cell r="B446" t="str">
            <v>AO.S3.01.01 (e)</v>
          </cell>
          <cell r="C446" t="str">
            <v>Asistencia técnica en sistema de tramite documentario</v>
          </cell>
        </row>
        <row r="447">
          <cell r="B447" t="str">
            <v>AO.S3.01.01 (f)</v>
          </cell>
          <cell r="C447" t="str">
            <v>Servicio de fedatario y consolidado a nivel nacional</v>
          </cell>
        </row>
        <row r="448">
          <cell r="B448" t="str">
            <v>AO.S3.01.01 (g)</v>
          </cell>
          <cell r="C448" t="str">
            <v>Administrar la atencion del WhatsApp de la mesa de partes Digital</v>
          </cell>
        </row>
        <row r="449">
          <cell r="B449" t="str">
            <v>AO.S3.01.02 (a)</v>
          </cell>
          <cell r="C449" t="str">
            <v>Formulación del plan anual de trabajo de archivo del SIS.</v>
          </cell>
        </row>
        <row r="450">
          <cell r="B450" t="str">
            <v>AO.S3.01.02 (b)</v>
          </cell>
          <cell r="C450" t="str">
            <v>Conducción del  proceso de organización de documentos</v>
          </cell>
        </row>
        <row r="451">
          <cell r="B451" t="str">
            <v>AO.S3.01.02 (c)</v>
          </cell>
          <cell r="C451" t="str">
            <v>Conducir el proceso de transferencia de documentos</v>
          </cell>
        </row>
        <row r="452">
          <cell r="B452" t="str">
            <v>AO.S3.01.02 (d)</v>
          </cell>
          <cell r="C452" t="str">
            <v>Eliminación de documentos innecesarios</v>
          </cell>
        </row>
        <row r="453">
          <cell r="B453" t="str">
            <v>AO.S3.01.02 (e)</v>
          </cell>
          <cell r="C453" t="str">
            <v>Brindar servicios archivísticos a usuarios</v>
          </cell>
        </row>
        <row r="454">
          <cell r="B454" t="str">
            <v>AO.S3.01.02 (f)</v>
          </cell>
          <cell r="C454" t="str">
            <v>Asistencia técnica y capacitación en sistema de archivamiento</v>
          </cell>
        </row>
        <row r="455">
          <cell r="B455" t="str">
            <v>AO.S3.01.02 (g)</v>
          </cell>
          <cell r="C455" t="str">
            <v>Medidas de conservación  documental</v>
          </cell>
        </row>
        <row r="456">
          <cell r="B456" t="str">
            <v>AO.S3.01.02 (h)</v>
          </cell>
          <cell r="C456" t="str">
            <v>Servicio de administración y almacenamiento de archivos</v>
          </cell>
        </row>
        <row r="457">
          <cell r="B457" t="str">
            <v>AO.S3.01.03 (a)</v>
          </cell>
          <cell r="C457" t="str">
            <v>Custodia del acervo documental</v>
          </cell>
        </row>
        <row r="458">
          <cell r="B458" t="str">
            <v>AO.S3.01.03 (b)</v>
          </cell>
          <cell r="C458" t="str">
            <v>Organización documental (central y periferico)</v>
          </cell>
        </row>
        <row r="459">
          <cell r="B459" t="str">
            <v>AO.S3.01.03 (c)</v>
          </cell>
          <cell r="C459" t="str">
            <v>Eliminación de documentos</v>
          </cell>
        </row>
        <row r="460">
          <cell r="B460" t="str">
            <v>AO.S3.01.03 (d)</v>
          </cell>
          <cell r="C460" t="str">
            <v>Transferencia de documentos</v>
          </cell>
        </row>
        <row r="461">
          <cell r="B461" t="str">
            <v>AO.S3.01.03 (e)</v>
          </cell>
          <cell r="C461" t="str">
            <v>Visita a Archivos Periféricos</v>
          </cell>
        </row>
        <row r="462">
          <cell r="B462" t="str">
            <v>AO.S3.01.03 (f)</v>
          </cell>
          <cell r="C462" t="str">
            <v>Servicios archivisticos</v>
          </cell>
        </row>
        <row r="463">
          <cell r="B463" t="str">
            <v>AO.S3.01.03 (g)</v>
          </cell>
          <cell r="C463" t="str">
            <v>Verificación de unidades de instalación y archivamiento</v>
          </cell>
        </row>
        <row r="464">
          <cell r="B464" t="str">
            <v>AO.S3.01.03 (h)</v>
          </cell>
          <cell r="C464" t="str">
            <v>Capacitación en sistemas archivisticos</v>
          </cell>
        </row>
        <row r="465">
          <cell r="B465" t="str">
            <v>AO.S3.01.03 (I)</v>
          </cell>
          <cell r="C465" t="str">
            <v>Medidas de conservacíon documental</v>
          </cell>
        </row>
        <row r="466">
          <cell r="B466" t="str">
            <v>AO.S3.01.03 (J)</v>
          </cell>
          <cell r="C466" t="str">
            <v>Asistencia en la ejecución del Plan archivistico</v>
          </cell>
        </row>
        <row r="467">
          <cell r="B467" t="str">
            <v>AO.S3.01.03 (k)</v>
          </cell>
          <cell r="C467" t="str">
            <v>Visita a archivos periféricos</v>
          </cell>
        </row>
        <row r="468">
          <cell r="B468" t="str">
            <v>AO.S4.01.01 (a)</v>
          </cell>
          <cell r="C468" t="str">
            <v>Gestión periodística</v>
          </cell>
        </row>
        <row r="469">
          <cell r="B469" t="str">
            <v>AO.S4.01.01 (b)</v>
          </cell>
          <cell r="C469" t="str">
            <v>Acciones de comunicación digital</v>
          </cell>
        </row>
        <row r="470">
          <cell r="B470" t="str">
            <v>AO.S4.01.01 (c)</v>
          </cell>
          <cell r="C470" t="str">
            <v>Acciones de comunicación social</v>
          </cell>
        </row>
        <row r="471">
          <cell r="B471" t="str">
            <v>AO.S4.01.01 (d)</v>
          </cell>
          <cell r="C471" t="str">
            <v>Producción audiovisual</v>
          </cell>
        </row>
        <row r="472">
          <cell r="B472" t="str">
            <v>AO.S4.01.01 (e)</v>
          </cell>
          <cell r="C472" t="str">
            <v>Producción gráfica</v>
          </cell>
        </row>
        <row r="473">
          <cell r="B473" t="str">
            <v>AO.S4.01.01 (f)</v>
          </cell>
          <cell r="C473" t="str">
            <v>Organización y/o participación de actividades oficiales, eventos institucionales y/o reuniones técnicas</v>
          </cell>
        </row>
        <row r="474">
          <cell r="B474" t="str">
            <v>AO.S4.01.01 (g)</v>
          </cell>
          <cell r="C474" t="str">
            <v>Evaluación de la percepción pública de los asegurados</v>
          </cell>
        </row>
        <row r="475">
          <cell r="B475" t="str">
            <v>AO.S4.01.01 (h)</v>
          </cell>
          <cell r="C475" t="str">
            <v>Ejecución de la pauta publicitaria</v>
          </cell>
        </row>
        <row r="476">
          <cell r="B476" t="str">
            <v>AO.S4.01.01 (i)</v>
          </cell>
          <cell r="C476" t="str">
            <v>Verificación de la visibilidad de información institucional del SIS en las IPRESS</v>
          </cell>
        </row>
        <row r="477">
          <cell r="B477" t="str">
            <v>AO.S4.01.02 (a)</v>
          </cell>
          <cell r="C477" t="str">
            <v>Atención de solicitudes de acceso a la información pública</v>
          </cell>
        </row>
        <row r="478">
          <cell r="B478" t="str">
            <v>AO.S4.01.02 (b)</v>
          </cell>
          <cell r="C478" t="str">
            <v>Gestionar el portal de transparencia</v>
          </cell>
        </row>
        <row r="479">
          <cell r="B479" t="str">
            <v>AO.S5.01.01 (a)</v>
          </cell>
          <cell r="C479" t="str">
            <v>Planear y organizar tecnologías de la información</v>
          </cell>
        </row>
        <row r="480">
          <cell r="B480" t="str">
            <v>AO.S5.01.01 (b)</v>
          </cell>
          <cell r="C480" t="str">
            <v>Gestionar la seguridad de la información</v>
          </cell>
        </row>
        <row r="481">
          <cell r="B481" t="str">
            <v>AO.S5.01.01 (c)</v>
          </cell>
          <cell r="C481" t="str">
            <v xml:space="preserve">Explotar la información y generar estadisticas </v>
          </cell>
        </row>
        <row r="482">
          <cell r="B482" t="str">
            <v>AO.S5.01.01 (d)</v>
          </cell>
          <cell r="C482" t="str">
            <v>Gestionar la capacidad de tecnologías de la información</v>
          </cell>
        </row>
        <row r="483">
          <cell r="B483" t="str">
            <v>AO.S5.01.01 (e)</v>
          </cell>
          <cell r="C483" t="str">
            <v>Desarrollar y mantener soluciones de tecnologías de la información</v>
          </cell>
        </row>
        <row r="484">
          <cell r="B484" t="str">
            <v>AO.S5.01.01 (f)</v>
          </cell>
          <cell r="C484" t="str">
            <v>Brindar Asistencia Técnica en Tecnologías de la Información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B"/>
      <sheetName val="GMRyUDR"/>
      <sheetName val="SEDE CENTRAL"/>
      <sheetName val="PLAN OGTI"/>
      <sheetName val="REU.TODO"/>
      <sheetName val="RES TOTAL"/>
    </sheetNames>
    <sheetDataSet>
      <sheetData sheetId="0" refreshError="1">
        <row r="2">
          <cell r="A2" t="str">
            <v>01</v>
          </cell>
        </row>
        <row r="3">
          <cell r="E3">
            <v>320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MATRIZ"/>
      <sheetName val="2-LISTA DE CENTRO DE COSTOS"/>
      <sheetName val="3-AOI Y TAREAS"/>
      <sheetName val="4-CRONOGRAMA DE SUPERVISION (2)"/>
    </sheetNames>
    <sheetDataSet>
      <sheetData sheetId="0" refreshError="1"/>
      <sheetData sheetId="1" refreshError="1"/>
      <sheetData sheetId="2" refreshError="1">
        <row r="3">
          <cell r="B3" t="str">
            <v>AO.M1.02.01</v>
          </cell>
          <cell r="E3" t="str">
            <v>AO.M1.02.01 (a)</v>
          </cell>
          <cell r="F3" t="str">
            <v xml:space="preserve">Seguimiento y evaluación de cobertura en afiliaciones </v>
          </cell>
        </row>
        <row r="4">
          <cell r="E4" t="str">
            <v>AO.M1.02.01 (b)</v>
          </cell>
          <cell r="F4" t="str">
            <v>Supervisión y asistencia técnica en materia de afiliaciones</v>
          </cell>
        </row>
        <row r="5">
          <cell r="E5" t="str">
            <v>AO.M1.02.01 (c)</v>
          </cell>
          <cell r="F5" t="str">
            <v>Monitoreo de gestión de aliados estratégicos en ámbito jurisdiccional</v>
          </cell>
        </row>
        <row r="6">
          <cell r="E6" t="str">
            <v>AO.M1.02.01 (d)</v>
          </cell>
          <cell r="F6" t="str">
            <v>Elaborar y evaluar el reporte de producción de servicios en canales de atención en el ámbito de su ju</v>
          </cell>
        </row>
        <row r="7">
          <cell r="E7" t="str">
            <v>AO.M1.02.01 (e)</v>
          </cell>
          <cell r="F7" t="str">
            <v>Evaluar las acciones de intervención del Gestor SIS en IPRESS</v>
          </cell>
        </row>
        <row r="8">
          <cell r="E8" t="str">
            <v>AO.M1.02.01 (f)</v>
          </cell>
          <cell r="F8" t="str">
            <v>Supervisión y asistencia técnica a operadores de los canales de atención</v>
          </cell>
        </row>
        <row r="9">
          <cell r="E9" t="str">
            <v>AO.M1.02.01 (g)</v>
          </cell>
          <cell r="F9" t="str">
            <v xml:space="preserve">Monitorear la evaluación de la gratuidad de la atención </v>
          </cell>
        </row>
        <row r="10">
          <cell r="E10" t="str">
            <v>AO.M1.02.01 (h)</v>
          </cell>
          <cell r="F10" t="str">
            <v>Gestionar la atención de pedidos de intervención/intermediación</v>
          </cell>
        </row>
        <row r="11">
          <cell r="E11" t="str">
            <v>AO.M1.02.01 (i)</v>
          </cell>
          <cell r="F11" t="str">
            <v>Evaluar la gestión de reclamos en salud en ámbito jurisdiccional</v>
          </cell>
        </row>
        <row r="12">
          <cell r="E12" t="str">
            <v>AO.M1.02.01 (j)</v>
          </cell>
          <cell r="F12" t="str">
            <v xml:space="preserve">Validar los traslados aéreos de asegurados SIS en estado de emergencia P1 - Convenio FAP </v>
          </cell>
        </row>
        <row r="13">
          <cell r="E13" t="str">
            <v>AO.M1.02.01 (k)</v>
          </cell>
          <cell r="F13" t="str">
            <v>Implementar/optimizar los canales de atención SIS</v>
          </cell>
        </row>
        <row r="14">
          <cell r="E14" t="str">
            <v>AO.M1.02.01 (l)</v>
          </cell>
          <cell r="F14" t="str">
            <v>Evaluar la percepción del usuario en los canales de atención de su jurisdicción</v>
          </cell>
        </row>
        <row r="15">
          <cell r="E15" t="str">
            <v>AO.M1.02.01 (m)</v>
          </cell>
          <cell r="F15" t="str">
            <v>Monitoreo de actividades de promoción en ámbito jurisdiccional</v>
          </cell>
        </row>
        <row r="16">
          <cell r="E16" t="str">
            <v>AO.M1.05.04 (a)</v>
          </cell>
          <cell r="F16" t="str">
            <v>Supervisión, monitoreo y asistencia en cobertura prestacional</v>
          </cell>
        </row>
        <row r="17">
          <cell r="E17" t="str">
            <v>AO.M1.05.04 (b)</v>
          </cell>
          <cell r="F17" t="str">
            <v>Supervisión y monitoreo de la evaluación de prestaciones administrativas no tarifadas</v>
          </cell>
        </row>
        <row r="18">
          <cell r="E18" t="str">
            <v>AO.M1.05.04 (c)</v>
          </cell>
          <cell r="F18" t="str">
            <v xml:space="preserve">Monitoreo en Cobertura Prestacional </v>
          </cell>
        </row>
        <row r="19">
          <cell r="E19" t="str">
            <v>AO.M1.05.04 (d)</v>
          </cell>
          <cell r="F19" t="str">
            <v>Supervisión, Monitoreo y Seguimiento del cumplimiento de los convenios y contratos Vigentes</v>
          </cell>
        </row>
        <row r="20">
          <cell r="E20" t="str">
            <v>AO.M1.06.03 (a)</v>
          </cell>
          <cell r="F20" t="str">
            <v xml:space="preserve">Supervisión y asistencia técnica en cobertura financiera a UDR o Unidades Ejecutoras </v>
          </cell>
        </row>
        <row r="21">
          <cell r="E21" t="str">
            <v>AO.M1.06.03 (b)</v>
          </cell>
          <cell r="F21" t="str">
            <v xml:space="preserve">Asistencia técnica virtual a UDR o Unidades Ejecutoras en temas de cobertura financiera </v>
          </cell>
        </row>
        <row r="22">
          <cell r="E22" t="str">
            <v>AO.M1.06.03 (c)</v>
          </cell>
          <cell r="F22" t="str">
            <v xml:space="preserve">Monitoreo a UDR de las acciones de supervisión financiera </v>
          </cell>
        </row>
        <row r="23">
          <cell r="E23" t="str">
            <v>AO.M1.06.03 (d)</v>
          </cell>
          <cell r="F23" t="str">
            <v xml:space="preserve">Consolidación y evaluación del Cumplimiento del Plan Anual de Supervisión Financiera </v>
          </cell>
        </row>
        <row r="24">
          <cell r="E24" t="str">
            <v>AO.M1.06.03 (e)</v>
          </cell>
          <cell r="F24" t="str">
            <v>Monitoreo en gabinete de las Transferencias Financieras a UE desde las GMRS</v>
          </cell>
        </row>
        <row r="25">
          <cell r="E25" t="str">
            <v>AO.M1.06.03 (f)</v>
          </cell>
          <cell r="F25" t="str">
            <v>Consolidación de los ajustes financieros y deducciones del marco presupuestal</v>
          </cell>
        </row>
        <row r="26">
          <cell r="E26" t="str">
            <v>AO.M1.06.03 (g)</v>
          </cell>
          <cell r="F26" t="str">
            <v xml:space="preserve">Evaluación del Proceso de Seguimiento a la implementación de medidas correctivas </v>
          </cell>
        </row>
        <row r="27">
          <cell r="E27" t="str">
            <v>AO.M1.06.03 (h)</v>
          </cell>
          <cell r="F27" t="str">
            <v>Monitoreo de expedientes de prestaciones administrativas: procedimientos especiales, aprobados por Udr</v>
          </cell>
        </row>
        <row r="28">
          <cell r="E28" t="str">
            <v>AO.S1.01.10 (a)</v>
          </cell>
          <cell r="F28" t="str">
            <v>Acciones de soporte administrativo en GMR</v>
          </cell>
        </row>
        <row r="29">
          <cell r="E29" t="str">
            <v>AO.S1.01.10 (b)</v>
          </cell>
          <cell r="F29" t="str">
            <v xml:space="preserve"> Supervisión y asistencia técnica en acciones de soporte a UDR</v>
          </cell>
        </row>
        <row r="30">
          <cell r="E30" t="str">
            <v>AO.S1.01.10 (c)</v>
          </cell>
          <cell r="F30" t="str">
            <v xml:space="preserve"> Otras Acciones de Soporte</v>
          </cell>
        </row>
        <row r="31">
          <cell r="E31" t="str">
            <v>AO.M1.02.02 (a)</v>
          </cell>
          <cell r="F31" t="str">
            <v xml:space="preserve">Seguimiento y evaluación de cobertura en afiliaciones </v>
          </cell>
        </row>
        <row r="32">
          <cell r="E32" t="str">
            <v>AO.M1.02.02 (b)</v>
          </cell>
          <cell r="F32" t="str">
            <v xml:space="preserve">Acciones de afiliación y acreditación de asegurados </v>
          </cell>
        </row>
        <row r="33">
          <cell r="E33" t="str">
            <v>AO.M1.02.02 (c)</v>
          </cell>
          <cell r="F33" t="str">
            <v>Asistencia técnica a operadores del módulo de afiliación en IPRESS</v>
          </cell>
        </row>
        <row r="34">
          <cell r="E34" t="str">
            <v>AO.M1.02.02 (d)</v>
          </cell>
          <cell r="F34" t="str">
            <v>Supervisión y asistencia técnica en materia de afiliaciones</v>
          </cell>
        </row>
        <row r="35">
          <cell r="E35" t="str">
            <v>AO.M1.02.02 (e)</v>
          </cell>
          <cell r="F35" t="str">
            <v>Elaborar registro de operadores del módulo de afiliaciones</v>
          </cell>
        </row>
        <row r="36">
          <cell r="E36" t="str">
            <v>AO.M1.04.01 (a)</v>
          </cell>
          <cell r="F36" t="str">
            <v xml:space="preserve">Evaluar la gratuidad de la atención al asegurado </v>
          </cell>
        </row>
        <row r="37">
          <cell r="E37" t="str">
            <v>AO.M1.04.01 (b)</v>
          </cell>
          <cell r="F37" t="str">
            <v xml:space="preserve">Atender pedidos de intervención/intermediación </v>
          </cell>
        </row>
        <row r="38">
          <cell r="E38" t="str">
            <v>AO.M1.04.01 (c)</v>
          </cell>
          <cell r="F38" t="str">
            <v xml:space="preserve">Gestión y evaluación de reclamos en salud </v>
          </cell>
        </row>
        <row r="39">
          <cell r="E39" t="str">
            <v>AO.M1.04.01 (d)</v>
          </cell>
          <cell r="F39" t="str">
            <v xml:space="preserve">Gestión de traslados aéreos de asegurados SIS en estado de emergencia P1 - Convenio FAP </v>
          </cell>
        </row>
        <row r="40">
          <cell r="E40" t="str">
            <v>AO.M1.04.01 (e)</v>
          </cell>
          <cell r="F40" t="str">
            <v xml:space="preserve">Evaluar las acciones de intervención de los Gestores SIS en IPRESS </v>
          </cell>
        </row>
        <row r="41">
          <cell r="E41" t="str">
            <v>AO.M1.04.01 (f)</v>
          </cell>
          <cell r="F41" t="str">
            <v xml:space="preserve">Gestión de aliados estratégicos </v>
          </cell>
        </row>
        <row r="42">
          <cell r="E42" t="str">
            <v>AO.M1.04.01 (g)</v>
          </cell>
          <cell r="F42" t="str">
            <v xml:space="preserve">Acciones de promoción </v>
          </cell>
        </row>
        <row r="43">
          <cell r="E43" t="str">
            <v>AO.M1.04.06 (a)</v>
          </cell>
          <cell r="F43" t="str">
            <v>Elaborar el informe de producción de servicios en canales de atención de su ámbito de su jurisdiccio</v>
          </cell>
        </row>
        <row r="44">
          <cell r="E44" t="str">
            <v>AO.M1.04.06 (b)</v>
          </cell>
          <cell r="F44" t="str">
            <v>Establecer/optimizar módulos SIS en Centros MAC, según acuerdo nacional de nivel de servicios SIS-PC</v>
          </cell>
        </row>
        <row r="45">
          <cell r="E45" t="str">
            <v>AO.M1.04.06 (c)</v>
          </cell>
          <cell r="F45" t="str">
            <v>Establecer/optimizar Oficinas de Atención al Asegurado en IPRESS Públicas, según normativa aplicable</v>
          </cell>
        </row>
        <row r="46">
          <cell r="E46" t="str">
            <v>AO.M1.04.06 (d)</v>
          </cell>
          <cell r="F46" t="str">
            <v>Implementar/optimizar los canales de atención SIS</v>
          </cell>
        </row>
        <row r="47">
          <cell r="E47" t="str">
            <v>AO.M1.04.06 (e)</v>
          </cell>
          <cell r="F47" t="str">
            <v>Evaluar la percepción del usuario en los canales de atención de su jurisdicción</v>
          </cell>
        </row>
        <row r="48">
          <cell r="E48" t="str">
            <v>AO.M1.05.05 (a)</v>
          </cell>
          <cell r="F48" t="str">
            <v>Supervisar y monitorear respecto al acceso a servicios de salud</v>
          </cell>
        </row>
        <row r="49">
          <cell r="E49" t="str">
            <v>AO.M1.05.05 (b)</v>
          </cell>
          <cell r="F49" t="str">
            <v>Gestionar a los actores locales para fortalecer el acceso y calidad de servicios de salud</v>
          </cell>
        </row>
        <row r="50">
          <cell r="E50" t="str">
            <v>AO.M1.05.05 (c)</v>
          </cell>
          <cell r="F50" t="str">
            <v>Ejecutar acciones correspondientes a la Supervisión Médica Electrónica</v>
          </cell>
        </row>
        <row r="51">
          <cell r="E51" t="str">
            <v>AO.M1.05.05 (d)</v>
          </cell>
          <cell r="F51" t="str">
            <v>Ejecutar acciones correspondientes al Proceso de Control Presencial Posterior</v>
          </cell>
        </row>
        <row r="52">
          <cell r="E52" t="str">
            <v>AO.M1.05.05 (e)</v>
          </cell>
          <cell r="F52" t="str">
            <v>Ejecutar acciones correspondientes a evaluación de prestaciones de intercambio prestacional y emergencias</v>
          </cell>
        </row>
        <row r="53">
          <cell r="E53" t="str">
            <v>AO.M1.05.05 (f)</v>
          </cell>
          <cell r="F53" t="str">
            <v>Ejecutar acciones correspondientes al Proceso de reconsideraciones</v>
          </cell>
        </row>
        <row r="54">
          <cell r="E54" t="str">
            <v>AO.M1.06.04 (a)</v>
          </cell>
          <cell r="F54" t="str">
            <v xml:space="preserve">Monitoreo en gabinete de ejecución presupuestal </v>
          </cell>
        </row>
        <row r="55">
          <cell r="E55" t="str">
            <v>AO.M1.06.04 (b)</v>
          </cell>
          <cell r="F55" t="str">
            <v>Supervisión Financiera Presencial a las Unidades Ejecutoras-UE</v>
          </cell>
        </row>
        <row r="56">
          <cell r="E56" t="str">
            <v>AO.M1.06.04 (c)</v>
          </cell>
          <cell r="F56" t="str">
            <v xml:space="preserve">Asistencias técnicas virtuales a Unidades Ejecutoras </v>
          </cell>
        </row>
        <row r="57">
          <cell r="E57" t="str">
            <v>AO.M1.06.04 (d)</v>
          </cell>
          <cell r="F57" t="str">
            <v xml:space="preserve">Seguimiento a la Implementación de Medidas Correctivas </v>
          </cell>
        </row>
        <row r="58">
          <cell r="E58" t="str">
            <v>AO.M1.06.04 (e)</v>
          </cell>
          <cell r="F58" t="str">
            <v xml:space="preserve">Evaluación de Ajustes Financieros y deducciones del Marco Presupuestal </v>
          </cell>
        </row>
        <row r="59">
          <cell r="E59" t="str">
            <v>AO.M1.06.04 (f)</v>
          </cell>
          <cell r="F59" t="str">
            <v xml:space="preserve">Aprobación de expedientes de prestaciones administrativas: procedimientos especiales </v>
          </cell>
        </row>
        <row r="60">
          <cell r="E60" t="str">
            <v>AO.M1.06.04 (g)</v>
          </cell>
          <cell r="F60" t="str">
            <v xml:space="preserve">Monitoreo de los expedientes BES </v>
          </cell>
        </row>
        <row r="61">
          <cell r="E61" t="str">
            <v>AO.S1.01.11 (a)</v>
          </cell>
          <cell r="F61" t="str">
            <v>Acciones de soporte administrativo en UDR</v>
          </cell>
        </row>
        <row r="62">
          <cell r="E62" t="str">
            <v>AO.S1.01.11 (b)</v>
          </cell>
          <cell r="F62" t="str">
            <v>Supervisión y asistencia técnica en acciones de soporte a IPRESS</v>
          </cell>
        </row>
        <row r="63">
          <cell r="E63" t="str">
            <v>AO.S1.01.11 (c)</v>
          </cell>
          <cell r="F63" t="str">
            <v>Otras Acciones de Soporte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MATRIZ"/>
      <sheetName val="2-LISTA DE CENTRO DE COSTOS"/>
      <sheetName val="3-AOI Y TAREAS"/>
      <sheetName val="4-CRONOGRAMA DESUPERVISION 2025"/>
    </sheetNames>
    <sheetDataSet>
      <sheetData sheetId="0" refreshError="1"/>
      <sheetData sheetId="1" refreshError="1"/>
      <sheetData sheetId="2" refreshError="1">
        <row r="3">
          <cell r="B3" t="str">
            <v>AO.M1.02.01</v>
          </cell>
          <cell r="E3" t="str">
            <v>AO.M1.02.01 (a)</v>
          </cell>
          <cell r="F3" t="str">
            <v xml:space="preserve">Seguimiento y evaluación de cobertura en afiliaciones </v>
          </cell>
        </row>
        <row r="4">
          <cell r="E4" t="str">
            <v>AO.M1.02.01 (b)</v>
          </cell>
          <cell r="F4" t="str">
            <v>Supervisión y asistencia técnica en materia de afiliaciones</v>
          </cell>
        </row>
        <row r="5">
          <cell r="E5" t="str">
            <v>AO.M1.02.01 (c)</v>
          </cell>
          <cell r="F5" t="str">
            <v>Monitoreo de gestión de aliados estratégicos en ámbito jurisdiccional</v>
          </cell>
        </row>
        <row r="6">
          <cell r="E6" t="str">
            <v>AO.M1.02.01 (d)</v>
          </cell>
          <cell r="F6" t="str">
            <v>Elaborar y evaluar el reporte de producción de servicios en canales de atención en el ámbito de su ju</v>
          </cell>
        </row>
        <row r="7">
          <cell r="E7" t="str">
            <v>AO.M1.02.01 (e)</v>
          </cell>
          <cell r="F7" t="str">
            <v>Evaluar las acciones de intervención del Gestor SIS en IPRESS</v>
          </cell>
        </row>
        <row r="8">
          <cell r="E8" t="str">
            <v>AO.M1.02.01 (f)</v>
          </cell>
          <cell r="F8" t="str">
            <v>Supervisión y asistencia técnica a operadores de los canales de atención</v>
          </cell>
        </row>
        <row r="9">
          <cell r="E9" t="str">
            <v>AO.M1.02.01 (g)</v>
          </cell>
          <cell r="F9" t="str">
            <v xml:space="preserve">Monitorear la evaluación de la gratuidad de la atención </v>
          </cell>
        </row>
        <row r="10">
          <cell r="E10" t="str">
            <v>AO.M1.02.01 (h)</v>
          </cell>
          <cell r="F10" t="str">
            <v>Gestionar la atención de pedidos de intervención/intermediación</v>
          </cell>
        </row>
        <row r="11">
          <cell r="E11" t="str">
            <v>AO.M1.02.01 (i)</v>
          </cell>
          <cell r="F11" t="str">
            <v>Evaluar la gestión de reclamos en salud en ámbito jurisdiccional</v>
          </cell>
        </row>
        <row r="12">
          <cell r="E12" t="str">
            <v>AO.M1.02.01 (j)</v>
          </cell>
          <cell r="F12" t="str">
            <v xml:space="preserve">Validar los traslados aéreos de asegurados SIS en estado de emergencia P1 - Convenio FAP </v>
          </cell>
        </row>
        <row r="13">
          <cell r="E13" t="str">
            <v>AO.M1.02.01 (k)</v>
          </cell>
          <cell r="F13" t="str">
            <v>Implementar/optimizar los canales de atención SIS</v>
          </cell>
        </row>
        <row r="14">
          <cell r="E14" t="str">
            <v>AO.M1.02.01 (l)</v>
          </cell>
          <cell r="F14" t="str">
            <v>Evaluar la percepción del usuario en los canales de atención de su jurisdicción</v>
          </cell>
        </row>
        <row r="15">
          <cell r="E15" t="str">
            <v>AO.M1.02.01 (m)</v>
          </cell>
          <cell r="F15" t="str">
            <v>Monitoreo de actividades de promoción en ámbito jurisdiccional</v>
          </cell>
        </row>
        <row r="16">
          <cell r="E16" t="str">
            <v>AO.M1.05.04 (a)</v>
          </cell>
          <cell r="F16" t="str">
            <v>Supervisión, monitoreo y asistencia en cobertura prestacional</v>
          </cell>
        </row>
        <row r="17">
          <cell r="E17" t="str">
            <v>AO.M1.05.04 (b)</v>
          </cell>
          <cell r="F17" t="str">
            <v>Supervisión y monitoreo de la evaluación de prestaciones administrativas no tarifadas</v>
          </cell>
        </row>
        <row r="18">
          <cell r="E18" t="str">
            <v>AO.M1.05.04 (c)</v>
          </cell>
          <cell r="F18" t="str">
            <v xml:space="preserve">Monitoreo en Cobertura Prestacional </v>
          </cell>
        </row>
        <row r="19">
          <cell r="E19" t="str">
            <v>AO.M1.05.04 (d)</v>
          </cell>
          <cell r="F19" t="str">
            <v>Supervisión, Monitoreo y Seguimiento del cumplimiento de los convenios y contratos Vigentes</v>
          </cell>
        </row>
        <row r="20">
          <cell r="E20" t="str">
            <v>AO.M1.06.03 (a)</v>
          </cell>
          <cell r="F20" t="str">
            <v xml:space="preserve">Supervisión y asistencia técnica en cobertura financiera a UDR o Unidades Ejecutoras </v>
          </cell>
        </row>
        <row r="21">
          <cell r="E21" t="str">
            <v>AO.M1.06.03 (b)</v>
          </cell>
          <cell r="F21" t="str">
            <v xml:space="preserve">Asistencia técnica virtual a UDR o Unidades Ejecutoras en temas de cobertura financiera </v>
          </cell>
        </row>
        <row r="22">
          <cell r="E22" t="str">
            <v>AO.M1.06.03 (c)</v>
          </cell>
          <cell r="F22" t="str">
            <v xml:space="preserve">Monitoreo a UDR de las acciones de supervisión financiera </v>
          </cell>
        </row>
        <row r="23">
          <cell r="E23" t="str">
            <v>AO.M1.06.03 (d)</v>
          </cell>
          <cell r="F23" t="str">
            <v xml:space="preserve">Consolidación y evaluación del Cumplimiento del Plan Anual de Supervisión Financiera </v>
          </cell>
        </row>
        <row r="24">
          <cell r="E24" t="str">
            <v>AO.M1.06.03 (e)</v>
          </cell>
          <cell r="F24" t="str">
            <v>Monitoreo en gabinete de las Transferencias Financieras a UE desde las GMRS</v>
          </cell>
        </row>
        <row r="25">
          <cell r="E25" t="str">
            <v>AO.M1.06.03 (f)</v>
          </cell>
          <cell r="F25" t="str">
            <v>Consolidación de los ajustes financieros y deducciones del marco presupuestal</v>
          </cell>
        </row>
        <row r="26">
          <cell r="E26" t="str">
            <v>AO.M1.06.03 (g)</v>
          </cell>
          <cell r="F26" t="str">
            <v xml:space="preserve">Evaluación del Proceso de Seguimiento a la implementación de medidas correctivas </v>
          </cell>
        </row>
        <row r="27">
          <cell r="E27" t="str">
            <v>AO.M1.06.03 (h)</v>
          </cell>
          <cell r="F27" t="str">
            <v>Monitoreo de expedientes de prestaciones administrativas: procedimientos especiales, aprobados por Udr</v>
          </cell>
        </row>
        <row r="28">
          <cell r="E28" t="str">
            <v>AO.S1.01.10 (a)</v>
          </cell>
          <cell r="F28" t="str">
            <v>Acciones de soporte administrativo en GMR</v>
          </cell>
        </row>
        <row r="29">
          <cell r="E29" t="str">
            <v>AO.S1.01.10 (b)</v>
          </cell>
          <cell r="F29" t="str">
            <v xml:space="preserve"> Supervisión y asistencia técnica en acciones de soporte a UDR</v>
          </cell>
        </row>
        <row r="30">
          <cell r="E30" t="str">
            <v>AO.S1.01.10 (c)</v>
          </cell>
          <cell r="F30" t="str">
            <v xml:space="preserve"> Otras Acciones de Soporte</v>
          </cell>
        </row>
        <row r="31">
          <cell r="E31" t="str">
            <v>AO.M1.02.02 (a)</v>
          </cell>
          <cell r="F31" t="str">
            <v xml:space="preserve">Seguimiento y evaluación de cobertura en afiliaciones </v>
          </cell>
        </row>
        <row r="32">
          <cell r="E32" t="str">
            <v>AO.M1.02.02 (b)</v>
          </cell>
          <cell r="F32" t="str">
            <v xml:space="preserve">Acciones de afiliación y acreditación de asegurados </v>
          </cell>
        </row>
        <row r="33">
          <cell r="E33" t="str">
            <v>AO.M1.02.02 (c)</v>
          </cell>
          <cell r="F33" t="str">
            <v>Asistencia técnica a operadores del módulo de afiliación en IPRESS</v>
          </cell>
        </row>
        <row r="34">
          <cell r="E34" t="str">
            <v>AO.M1.02.02 (d)</v>
          </cell>
          <cell r="F34" t="str">
            <v>Supervisión y asistencia técnica en materia de afiliaciones</v>
          </cell>
        </row>
        <row r="35">
          <cell r="E35" t="str">
            <v>AO.M1.02.02 (e)</v>
          </cell>
          <cell r="F35" t="str">
            <v>Elaborar registro de operadores del módulo de afiliaciones</v>
          </cell>
        </row>
        <row r="36">
          <cell r="E36" t="str">
            <v>AO.M1.04.01 (a)</v>
          </cell>
          <cell r="F36" t="str">
            <v xml:space="preserve">Evaluar la gratuidad de la atención al asegurado </v>
          </cell>
        </row>
        <row r="37">
          <cell r="E37" t="str">
            <v>AO.M1.04.01 (b)</v>
          </cell>
          <cell r="F37" t="str">
            <v xml:space="preserve">Atender pedidos de intervención/intermediación </v>
          </cell>
        </row>
        <row r="38">
          <cell r="E38" t="str">
            <v>AO.M1.04.01 (c)</v>
          </cell>
          <cell r="F38" t="str">
            <v xml:space="preserve">Gestión y evaluación de reclamos en salud </v>
          </cell>
        </row>
        <row r="39">
          <cell r="E39" t="str">
            <v>AO.M1.04.01 (d)</v>
          </cell>
          <cell r="F39" t="str">
            <v xml:space="preserve">Gestión de traslados aéreos de asegurados SIS en estado de emergencia P1 - Convenio FAP </v>
          </cell>
        </row>
        <row r="40">
          <cell r="E40" t="str">
            <v>AO.M1.04.01 (e)</v>
          </cell>
          <cell r="F40" t="str">
            <v xml:space="preserve">Evaluar las acciones de intervención de los Gestores SIS en IPRESS </v>
          </cell>
        </row>
        <row r="41">
          <cell r="E41" t="str">
            <v>AO.M1.04.01 (f)</v>
          </cell>
          <cell r="F41" t="str">
            <v xml:space="preserve">Gestión de aliados estratégicos </v>
          </cell>
        </row>
        <row r="42">
          <cell r="E42" t="str">
            <v>AO.M1.04.01 (g)</v>
          </cell>
          <cell r="F42" t="str">
            <v xml:space="preserve">Acciones de promoción </v>
          </cell>
        </row>
        <row r="43">
          <cell r="E43" t="str">
            <v>AO.M1.04.06 (a)</v>
          </cell>
          <cell r="F43" t="str">
            <v>Elaborar el informe de producción de servicios en canales de atención de su ámbito de su jurisdiccio</v>
          </cell>
        </row>
        <row r="44">
          <cell r="E44" t="str">
            <v>AO.M1.04.06 (b)</v>
          </cell>
          <cell r="F44" t="str">
            <v>Establecer/optimizar módulos SIS en Centros MAC, según acuerdo nacional de nivel de servicios SIS-PC</v>
          </cell>
        </row>
        <row r="45">
          <cell r="E45" t="str">
            <v>AO.M1.04.06 (c)</v>
          </cell>
          <cell r="F45" t="str">
            <v>Establecer/optimizar Oficinas de Atención al Asegurado en IPRESS Públicas, según normativa aplicable</v>
          </cell>
        </row>
        <row r="46">
          <cell r="E46" t="str">
            <v>AO.M1.04.06 (d)</v>
          </cell>
          <cell r="F46" t="str">
            <v>Implementar/optimizar los canales de atención SIS</v>
          </cell>
        </row>
        <row r="47">
          <cell r="E47" t="str">
            <v>AO.M1.04.06 (e)</v>
          </cell>
          <cell r="F47" t="str">
            <v>Evaluar la percepción del usuario en los canales de atención de su jurisdicción</v>
          </cell>
        </row>
        <row r="48">
          <cell r="E48" t="str">
            <v>AO.M1.05.05 (a)</v>
          </cell>
          <cell r="F48" t="str">
            <v>Supervisar y monitorear respecto al acceso a servicios de salud</v>
          </cell>
        </row>
        <row r="49">
          <cell r="E49" t="str">
            <v>AO.M1.05.05 (b)</v>
          </cell>
          <cell r="F49" t="str">
            <v>Gestionar a los actores locales para fortalecer el acceso y calidad de servicios de salud</v>
          </cell>
        </row>
        <row r="50">
          <cell r="E50" t="str">
            <v>AO.M1.05.05 (c)</v>
          </cell>
          <cell r="F50" t="str">
            <v>Ejecutar acciones correspondientes a la Supervisión Médica Electrónica</v>
          </cell>
        </row>
        <row r="51">
          <cell r="E51" t="str">
            <v>AO.M1.05.05 (d)</v>
          </cell>
          <cell r="F51" t="str">
            <v>Ejecutar acciones correspondientes al Proceso de Control Presencial Posterior</v>
          </cell>
        </row>
        <row r="52">
          <cell r="E52" t="str">
            <v>AO.M1.05.05 (e)</v>
          </cell>
          <cell r="F52" t="str">
            <v>Ejecutar acciones correspondientes a evaluación de prestaciones de intercambio prestacional y emergencias</v>
          </cell>
        </row>
        <row r="53">
          <cell r="E53" t="str">
            <v>AO.M1.05.05 (f)</v>
          </cell>
          <cell r="F53" t="str">
            <v>Ejecutar acciones correspondientes al Proceso de reconsideraciones</v>
          </cell>
        </row>
        <row r="54">
          <cell r="E54" t="str">
            <v>AO.M1.06.04 (a)</v>
          </cell>
          <cell r="F54" t="str">
            <v xml:space="preserve">Monitoreo en gabinete de ejecución presupuestal </v>
          </cell>
        </row>
        <row r="55">
          <cell r="E55" t="str">
            <v>AO.M1.06.04 (b)</v>
          </cell>
          <cell r="F55" t="str">
            <v>Supervisión Financiera Presencial a las Unidades Ejecutoras-UE</v>
          </cell>
        </row>
        <row r="56">
          <cell r="E56" t="str">
            <v>AO.M1.06.04 (c)</v>
          </cell>
          <cell r="F56" t="str">
            <v xml:space="preserve">Asistencias técnicas virtuales a Unidades Ejecutoras </v>
          </cell>
        </row>
        <row r="57">
          <cell r="E57" t="str">
            <v>AO.M1.06.04 (d)</v>
          </cell>
          <cell r="F57" t="str">
            <v xml:space="preserve">Seguimiento a la Implementación de Medidas Correctivas </v>
          </cell>
        </row>
        <row r="58">
          <cell r="E58" t="str">
            <v>AO.M1.06.04 (e)</v>
          </cell>
          <cell r="F58" t="str">
            <v xml:space="preserve">Evaluación de Ajustes Financieros y deducciones del Marco Presupuestal </v>
          </cell>
        </row>
        <row r="59">
          <cell r="E59" t="str">
            <v>AO.M1.06.04 (f)</v>
          </cell>
          <cell r="F59" t="str">
            <v xml:space="preserve">Aprobación de expedientes de prestaciones administrativas: procedimientos especiales </v>
          </cell>
        </row>
        <row r="60">
          <cell r="E60" t="str">
            <v>AO.M1.06.04 (g)</v>
          </cell>
          <cell r="F60" t="str">
            <v xml:space="preserve">Monitoreo de los expedientes BES </v>
          </cell>
        </row>
        <row r="61">
          <cell r="E61" t="str">
            <v>AO.S1.01.11 (a)</v>
          </cell>
          <cell r="F61" t="str">
            <v>Acciones de soporte administrativo en UDR</v>
          </cell>
        </row>
        <row r="62">
          <cell r="E62" t="str">
            <v>AO.S1.01.11 (b)</v>
          </cell>
          <cell r="F62" t="str">
            <v>Supervisión y asistencia técnica en acciones de soporte a IPRESS</v>
          </cell>
        </row>
        <row r="63">
          <cell r="E63" t="str">
            <v>AO.S1.01.11 (c)</v>
          </cell>
          <cell r="F63" t="str">
            <v>Otras Acciones de Soporte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Wilder Vidauro Carpio Montenegro" id="{85EF9850-35AC-4311-9D1C-15F55C9CB6AB}" userId="S::wcarpio@sis.gob.pe::7d88ef1b-4ff6-4e5b-8ca2-a76ff43a0d2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ino Noa Gonzáles" refreshedDate="45770.721063425925" createdVersion="8" refreshedVersion="8" minRefreshableVersion="3" recordCount="3297" xr:uid="{3F979530-4573-40C6-BD4B-B5781AB6D4D5}">
  <cacheSource type="worksheet">
    <worksheetSource ref="A1:O3369" sheet="ASAT_2025"/>
  </cacheSource>
  <cacheFields count="15">
    <cacheField name="Id CC" numFmtId="0">
      <sharedItems count="57">
        <s v="01"/>
        <s v="01.01"/>
        <s v="01.02"/>
        <s v="01.03"/>
        <s v="02.02"/>
        <s v="03.01"/>
        <s v="03.01.01"/>
        <s v="03.01.02"/>
        <s v="03.01.03"/>
        <s v="03.01.04"/>
        <s v="03.01.05"/>
        <s v="03.01.06"/>
        <s v="03.01.07"/>
        <s v="03.01.08"/>
        <s v="03.01.09"/>
        <s v="03.02"/>
        <s v="03.02.02"/>
        <s v="03.02.03"/>
        <s v="03.02.04"/>
        <s v="03.02.05"/>
        <s v="03.02.06"/>
        <s v="03.02.07"/>
        <s v="03.02.08"/>
        <s v="03.03"/>
        <s v="03.03.01"/>
        <s v="03.03.02"/>
        <s v="03.03.03"/>
        <s v="03.03.04"/>
        <s v="03.04"/>
        <s v="03.04.01"/>
        <s v="03.04.02"/>
        <s v="03.04.03"/>
        <s v="03.04.04"/>
        <s v="03.04.05"/>
        <s v="03.04.06"/>
        <s v="03.05"/>
        <s v="03.05.01"/>
        <s v="03.05.02"/>
        <s v="03.05.03"/>
        <s v="03.05.04"/>
        <s v="03.06"/>
        <s v="03.06.01"/>
        <s v="03.06.02"/>
        <s v="03.06.03"/>
        <s v="03.06.04"/>
        <s v="03.06.05"/>
        <s v="03.06.06"/>
        <s v="03.06.07"/>
        <s v="03.06.08"/>
        <s v="04"/>
        <s v="04.02"/>
        <s v="04.03"/>
        <s v="04.04"/>
        <s v="04.05.01"/>
        <s v="04.05.02"/>
        <s v="04.05.03"/>
        <s v="04.05.04"/>
      </sharedItems>
    </cacheField>
    <cacheField name="Des_CC" numFmtId="0">
      <sharedItems count="57">
        <s v="Jefatura"/>
        <s v="Gerencia del Asegurado"/>
        <s v="Gerencia de Riesgo y Evaluación de las Prestaciones"/>
        <s v="Gerencia de Negocios y Financiamiento"/>
        <s v="Procuraduría Pública"/>
        <s v="Gerencia Macro Regional Norte"/>
        <s v="UDR Cajamarca"/>
        <s v="UDR Chota"/>
        <s v="UDR Cutervo"/>
        <s v="UDR Jaén"/>
        <s v="UDR Lambayeque"/>
        <s v="UDR La Libertad"/>
        <s v="UDR Piura I"/>
        <s v="UDR Piura II"/>
        <s v="UDR Tumbes"/>
        <s v="Gerencia Macro Regional Sur"/>
        <s v="UDR Arequipa"/>
        <s v="UDR Cusco"/>
        <s v="UDR Madre de Dios"/>
        <s v="UDR Moquegua"/>
        <s v="UDR Tacna"/>
        <s v="UDR Puno"/>
        <s v="UDR Juliaca"/>
        <s v="Gerencia Macro Regional Centro"/>
        <s v="UDR Pasco"/>
        <s v="UDR Huánuco"/>
        <s v="UDR Junín"/>
        <s v="UDR Huancavelica"/>
        <s v="Gerencia Macro Regional Oriente"/>
        <s v="UDR Amazonas"/>
        <s v="UDR Bagua"/>
        <s v="UDR Loreto"/>
        <s v="UDR San Martín"/>
        <s v="UDR Ucayali"/>
        <s v="UDR Yurimaguas"/>
        <s v="Gerencia Macro Regional Sur Medio"/>
        <s v="UDR Ayacucho"/>
        <s v="UDR Abancay"/>
        <s v="UDR Apurimac-Andahuaylas-Chanka"/>
        <s v="UDR Ica"/>
        <s v="Gerencia Macro Regional Centro Medio"/>
        <s v="UDR Ancash"/>
        <s v="UDR Santa"/>
        <s v="UDR Callao"/>
        <s v="UDR Lima Metropolitana Centro"/>
        <s v="UDR Lima Metropolitana Este"/>
        <s v="UDR Lima Metropolitana Norte"/>
        <s v="UDR Lima Región"/>
        <s v="UDR Lima Metropolitana Sur"/>
        <s v="Secretaría general"/>
        <s v="Oficina General de Planeamiento, Presupuesto y Desarrollo Organizacional"/>
        <s v="Oficina General de Imagen Institucional y Transparencia"/>
        <s v="Oficina General de Tecnologías de la Información"/>
        <s v="Oficina de Abastecimiento"/>
        <s v="Oficina de Gestión de Recursos Humanos"/>
        <s v="Oficina de Contabilidad"/>
        <s v="Unidad Funcional de Tesoreria"/>
      </sharedItems>
    </cacheField>
    <cacheField name="Id_AOE" numFmtId="0">
      <sharedItems/>
    </cacheField>
    <cacheField name="Desc_AOE" numFmtId="0">
      <sharedItems/>
    </cacheField>
    <cacheField name="Id_Tarea" numFmtId="0">
      <sharedItems/>
    </cacheField>
    <cacheField name="Desc_Tarea" numFmtId="0">
      <sharedItems/>
    </cacheField>
    <cacheField name="Lugar" numFmtId="0">
      <sharedItems containsBlank="1"/>
    </cacheField>
    <cacheField name="Comisionado (referencial)" numFmtId="0">
      <sharedItems/>
    </cacheField>
    <cacheField name="Dias" numFmtId="0">
      <sharedItems containsBlank="1" containsMixedTypes="1" containsNumber="1" minValue="0" maxValue="11"/>
    </cacheField>
    <cacheField name="Pasajes Terrestres" numFmtId="0">
      <sharedItems containsBlank="1" containsMixedTypes="1" containsNumber="1" minValue="0" maxValue="4405"/>
    </cacheField>
    <cacheField name="Pasajes Aéreos" numFmtId="0">
      <sharedItems containsString="0" containsBlank="1" containsNumber="1" minValue="0" maxValue="27509"/>
    </cacheField>
    <cacheField name="Viático" numFmtId="0">
      <sharedItems containsBlank="1" containsMixedTypes="1" containsNumber="1" minValue="0" maxValue="11802"/>
    </cacheField>
    <cacheField name="Total" numFmtId="43">
      <sharedItems containsSemiMixedTypes="0" containsString="0" containsNumber="1" minValue="0" maxValue="27509"/>
    </cacheField>
    <cacheField name="11" numFmtId="0">
      <sharedItems containsSemiMixedTypes="0" containsString="0" containsNumber="1" containsInteger="1" minValue="1" maxValue="12"/>
    </cacheField>
    <cacheField name="Mes" numFmtId="4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ino Noa Gonzáles" refreshedDate="45772.486276504627" createdVersion="8" refreshedVersion="8" minRefreshableVersion="3" recordCount="3279" xr:uid="{AEC73BFE-6F2E-45E2-9CFF-B17BF6A1FE9C}">
  <cacheSource type="worksheet">
    <worksheetSource ref="A1:O3332" sheet="ASAT_2025"/>
  </cacheSource>
  <cacheFields count="15">
    <cacheField name="Id CC" numFmtId="0">
      <sharedItems count="56">
        <s v="01"/>
        <s v="01.01"/>
        <s v="01.02"/>
        <s v="01.03"/>
        <s v="02.02"/>
        <s v="03.01"/>
        <s v="03.01.01"/>
        <s v="03.01.02"/>
        <s v="03.01.03"/>
        <s v="03.01.04"/>
        <s v="03.01.05"/>
        <s v="03.01.06"/>
        <s v="03.01.07"/>
        <s v="03.01.08"/>
        <s v="03.01.09"/>
        <s v="03.02"/>
        <s v="03.02.02"/>
        <s v="03.02.03"/>
        <s v="03.02.04"/>
        <s v="03.02.05"/>
        <s v="03.02.06"/>
        <s v="03.02.07"/>
        <s v="03.02.08"/>
        <s v="03.03"/>
        <s v="03.03.01"/>
        <s v="03.03.02"/>
        <s v="03.03.03"/>
        <s v="03.03.04"/>
        <s v="03.04"/>
        <s v="03.04.01"/>
        <s v="03.04.02"/>
        <s v="03.04.03"/>
        <s v="03.04.04"/>
        <s v="03.04.05"/>
        <s v="03.04.06"/>
        <s v="03.05"/>
        <s v="03.05.01"/>
        <s v="03.05.02"/>
        <s v="03.05.03"/>
        <s v="03.05.04"/>
        <s v="03.06"/>
        <s v="03.06.01"/>
        <s v="03.06.02"/>
        <s v="03.06.03"/>
        <s v="03.06.04"/>
        <s v="03.06.05"/>
        <s v="03.06.06"/>
        <s v="03.06.07"/>
        <s v="03.06.08"/>
        <s v="04"/>
        <s v="04.02"/>
        <s v="04.03"/>
        <s v="04.04"/>
        <s v="04.05.01"/>
        <s v="04.05.02"/>
        <s v="04.05.03"/>
      </sharedItems>
    </cacheField>
    <cacheField name="Des_CC" numFmtId="0">
      <sharedItems count="56">
        <s v="Jefatura"/>
        <s v="Gerencia del Asegurado"/>
        <s v="Gerencia de Riesgo y Evaluación de las Prestaciones"/>
        <s v="Gerencia de Negocios y Financiamiento"/>
        <s v="Procuraduría Pública"/>
        <s v="Gerencia Macro Regional Norte"/>
        <s v="UDR Cajamarca"/>
        <s v="UDR Chota"/>
        <s v="UDR Cutervo"/>
        <s v="UDR Jaén"/>
        <s v="UDR Lambayeque"/>
        <s v="UDR La Libertad"/>
        <s v="UDR Piura I"/>
        <s v="UDR Piura II"/>
        <s v="UDR Tumbes"/>
        <s v="Gerencia Macro Regional Sur"/>
        <s v="UDR Arequipa"/>
        <s v="UDR Cusco"/>
        <s v="UDR Madre de Dios"/>
        <s v="UDR Moquegua"/>
        <s v="UDR Tacna"/>
        <s v="UDR Puno"/>
        <s v="UDR Juliaca"/>
        <s v="Gerencia Macro Regional Centro"/>
        <s v="UDR Pasco"/>
        <s v="UDR Huánuco"/>
        <s v="UDR Junín"/>
        <s v="UDR Huancavelica"/>
        <s v="Gerencia Macro Regional Oriente"/>
        <s v="UDR Amazonas"/>
        <s v="UDR Bagua"/>
        <s v="UDR Loreto"/>
        <s v="UDR San Martín"/>
        <s v="UDR Ucayali"/>
        <s v="UDR Yurimaguas"/>
        <s v="Gerencia Macro Regional Sur Medio"/>
        <s v="UDR Ayacucho"/>
        <s v="UDR Abancay"/>
        <s v="UDR Apurimac-Andahuaylas-Chanka"/>
        <s v="UDR Ica"/>
        <s v="Gerencia Macro Regional Centro Medio"/>
        <s v="UDR Ancash"/>
        <s v="UDR Santa"/>
        <s v="UDR Callao"/>
        <s v="UDR Lima Metropolitana Centro"/>
        <s v="UDR Lima Metropolitana Este"/>
        <s v="UDR Lima Metropolitana Norte"/>
        <s v="UDR Lima Región"/>
        <s v="UDR Lima Metropolitana Sur"/>
        <s v="Secretaría general"/>
        <s v="Oficina General de Planeamiento, Presupuesto y Desarrollo Organizacional"/>
        <s v="Oficina General de Imagen Institucional y Transparencia"/>
        <s v="Oficina General de Tecnologías de la Información"/>
        <s v="Oficina de Abastecimiento"/>
        <s v="Oficina de Gestión de Recursos Humanos"/>
        <s v="Oficina de Contabilidad"/>
      </sharedItems>
    </cacheField>
    <cacheField name="Id_AOE" numFmtId="0">
      <sharedItems/>
    </cacheField>
    <cacheField name="Desc_AOE" numFmtId="0">
      <sharedItems/>
    </cacheField>
    <cacheField name="Id_Tarea" numFmtId="0">
      <sharedItems/>
    </cacheField>
    <cacheField name="Desc_Tarea" numFmtId="0">
      <sharedItems/>
    </cacheField>
    <cacheField name="Lugar" numFmtId="0">
      <sharedItems containsBlank="1"/>
    </cacheField>
    <cacheField name="Comisionado (referencial)" numFmtId="0">
      <sharedItems/>
    </cacheField>
    <cacheField name="Dias" numFmtId="0">
      <sharedItems containsBlank="1" containsMixedTypes="1" containsNumber="1" minValue="0" maxValue="11"/>
    </cacheField>
    <cacheField name="Pasajes Terrestres" numFmtId="0">
      <sharedItems containsBlank="1" containsMixedTypes="1" containsNumber="1" minValue="0" maxValue="4405"/>
    </cacheField>
    <cacheField name="Pasajes Aéreos" numFmtId="0">
      <sharedItems containsString="0" containsBlank="1" containsNumber="1" minValue="0" maxValue="27509"/>
    </cacheField>
    <cacheField name="Viático" numFmtId="0">
      <sharedItems containsBlank="1" containsMixedTypes="1" containsNumber="1" minValue="0" maxValue="11802"/>
    </cacheField>
    <cacheField name="Total" numFmtId="43">
      <sharedItems containsSemiMixedTypes="0" containsString="0" containsNumber="1" minValue="0" maxValue="27509"/>
    </cacheField>
    <cacheField name="11" numFmtId="0">
      <sharedItems containsSemiMixedTypes="0" containsString="0" containsNumber="1" containsInteger="1" minValue="1" maxValue="12"/>
    </cacheField>
    <cacheField name="Mes" numFmtId="4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7">
  <r>
    <x v="0"/>
    <x v="0"/>
    <s v="AO.E1.01.01 "/>
    <s v="Conducción de la Política Institucional"/>
    <s v="AO.E1.01.01  (a)"/>
    <s v="Conducción y representación"/>
    <s v="Trujillo"/>
    <s v="WALTER VARGAS "/>
    <n v="3"/>
    <n v="0"/>
    <n v="0"/>
    <n v="960"/>
    <n v="960"/>
    <n v="3"/>
    <s v="Marzo"/>
  </r>
  <r>
    <x v="0"/>
    <x v="0"/>
    <s v="AO.E1.01.01 "/>
    <s v="Conducción de la Política Institucional"/>
    <s v="AO.E1.01.01  (a)"/>
    <s v="Conducción y representación"/>
    <s v="IQUITOS"/>
    <s v="WALTER VARGAS ROJAS"/>
    <s v="3d 10 h"/>
    <m/>
    <m/>
    <n v="1280"/>
    <n v="1280"/>
    <n v="3"/>
    <s v="Marzo"/>
  </r>
  <r>
    <x v="0"/>
    <x v="0"/>
    <s v="AO.E1.01.01 "/>
    <s v="Conducción de la Política Institucional"/>
    <s v="AO.E1.01.01  (a)"/>
    <s v="Conducción y representación"/>
    <s v="IQUITOS"/>
    <s v="FERNANDO HURTADO YGREDA"/>
    <s v="3d 10 h"/>
    <m/>
    <m/>
    <n v="1280"/>
    <n v="128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UDR Puno/UDR Juliaca"/>
    <s v="Ernesto Caballero / Wilder Quipuzco"/>
    <n v="4"/>
    <n v="198"/>
    <n v="1300"/>
    <n v="2560"/>
    <n v="4058"/>
    <n v="2"/>
    <s v="Febrero"/>
  </r>
  <r>
    <x v="1"/>
    <x v="1"/>
    <s v="AO.M1.01.01"/>
    <s v="Conducción y Control del Proceso de Afiliación al SIS"/>
    <s v="AO.M1.01.01 (c)"/>
    <s v="Supervisión y asistencia técnica a órganos desconcentrados"/>
    <s v="UDR Cusco"/>
    <s v="Zulma Anaya / Edwin Lezama"/>
    <n v="3"/>
    <n v="0"/>
    <n v="1300"/>
    <n v="1920"/>
    <n v="322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GMR Sur/UDR Arequipa"/>
    <s v="Cristina Burgos /_x000a_Clarisa Villalobos 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ima Ciudad"/>
    <s v="Ernesto Caballero/Eddye Jimenez Sandoval"/>
    <n v="2"/>
    <n v="0"/>
    <n v="0"/>
    <n v="0"/>
    <n v="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a Libertad"/>
    <s v="Edwin Rojas / Wilder Quipuzco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Tacna/Moquegua"/>
    <s v="Jorge Ramirez /Clarisa_x000a_Villalobos "/>
    <n v="4"/>
    <n v="200"/>
    <n v="1300"/>
    <n v="2560"/>
    <n v="406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Ica"/>
    <s v="Jose Chamán / Eddye Jimenez"/>
    <n v="3"/>
    <n v="400"/>
    <n v="0"/>
    <n v="1920"/>
    <n v="23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Tumbes"/>
    <s v="Lily Delgado / Wilder Quipuzco "/>
    <n v="3"/>
    <n v="0"/>
    <n v="1300"/>
    <n v="1920"/>
    <n v="32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Lima Sur"/>
    <s v="Alberto Serquén /Wilder Quipuzco Quiroz"/>
    <n v="2"/>
    <n v="0"/>
    <n v="0"/>
    <n v="0"/>
    <n v="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Amazonas"/>
    <s v="Cristina Burgos / Edwin Lezama "/>
    <n v="4"/>
    <n v="0"/>
    <n v="1500"/>
    <n v="2560"/>
    <n v="406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Yurimaguas"/>
    <s v="Alberto Serquen / Clarisa Villalobos "/>
    <n v="4"/>
    <n v="0"/>
    <n v="1500"/>
    <n v="2560"/>
    <n v="406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Huancavelica"/>
    <s v="Jhanina Santillan / Eddye Jimenez"/>
    <n v="3"/>
    <n v="200"/>
    <n v="1300"/>
    <n v="1920"/>
    <n v="342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Ucayali"/>
    <s v="Ernesto Caballero /Clarisa Villaloos "/>
    <n v="3"/>
    <n v="0"/>
    <n v="1500"/>
    <n v="1920"/>
    <n v="342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GMR Oriente/UDR Loreto"/>
    <s v="Edwin Rojas / Wilder Quipuzco "/>
    <n v="4"/>
    <n v="0"/>
    <n v="1500"/>
    <n v="2560"/>
    <n v="406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UDR Pasco"/>
    <s v="Jose Chamán / Eddye Jimenez"/>
    <n v="3"/>
    <n v="0"/>
    <n v="1300"/>
    <n v="1920"/>
    <n v="322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Callao"/>
    <s v="José Chaman / Edwin Lezama Romero"/>
    <n v="2"/>
    <n v="0"/>
    <n v="0"/>
    <n v="0"/>
    <n v="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Huánuco"/>
    <s v="Jhanina Santillan / Clarisa Villalobos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/UDR Junín"/>
    <s v="Adriana Crisanto / Eddye Jimenez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 Medio"/>
    <s v="Adriana Crisanto /Clarisa Villalobos Alva"/>
    <n v="2"/>
    <n v="0"/>
    <n v="0"/>
    <n v="0"/>
    <n v="0"/>
    <n v="11"/>
    <s v="Noviembre"/>
  </r>
  <r>
    <x v="1"/>
    <x v="1"/>
    <s v="AO.M1.01.01"/>
    <s v="Conducción y Control del Proceso de Afiliación al SIS"/>
    <s v="AO.M1.01.01 (c)"/>
    <s v="Supervisión y asistencia técnica a órganos desconcentrados"/>
    <s v="GMR Sur Medio/UDR Ayacucho"/>
    <s v="Lily Delgado /Edwin Lezama "/>
    <n v="3"/>
    <n v="0"/>
    <n v="1300"/>
    <n v="1920"/>
    <n v="3220"/>
    <n v="11"/>
    <s v="Noviembre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HUANUCO"/>
    <s v="Alex Quevedo Mar "/>
    <n v="3"/>
    <m/>
    <n v="720"/>
    <n v="960"/>
    <n v="1680"/>
    <n v="2"/>
    <s v="Febrer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Juan Palma Meneces"/>
    <n v="3"/>
    <m/>
    <n v="720"/>
    <n v="960"/>
    <n v="168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ICA"/>
    <s v="Patricia Quispe Huamán Karina Cuellar Durán"/>
    <n v="6"/>
    <n v="440"/>
    <m/>
    <n v="1920"/>
    <n v="236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Roberto Carlos Albarracin Celis"/>
    <n v="3"/>
    <n v="200"/>
    <n v="720"/>
    <n v="960"/>
    <n v="1880"/>
    <n v="3"/>
    <s v="Marzo"/>
  </r>
  <r>
    <x v="2"/>
    <x v="2"/>
    <s v="AO.M1.05.03"/>
    <s v="Conducción de acciones de control técnico"/>
    <s v="AO.M1.05.03 (g)"/>
    <s v="Supervisión y asistencia tecnica a organos desconcentrados del SIS, unidades ejecutoras e IPRESS."/>
    <s v="JUNIN"/>
    <s v="Creazy Fernandez Salcedo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A LIBERTAD"/>
    <s v="Roberto Albarracín Celis 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MOQUEGUA"/>
    <s v=" "/>
    <n v="0"/>
    <n v="0"/>
    <n v="0"/>
    <n v="0"/>
    <n v="0"/>
    <n v="4"/>
    <s v="Abril"/>
  </r>
  <r>
    <x v="2"/>
    <x v="2"/>
    <s v="AO.M1.05.03"/>
    <s v="Conducción de acciones de control técnico"/>
    <s v="AO.M1.05.03"/>
    <s v="Supervisión y asistencia tecnica a organos desconcentrados del SIS, unidades ejecutoras e IPRESS."/>
    <s v="TACNA"/>
    <s v="Creazy Fernandez Salcedo"/>
    <n v="2"/>
    <m/>
    <n v="720"/>
    <n v="640"/>
    <n v="13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GUTIERREZ ZARAVIA YADIRA LIZ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TÍNEZ SARAVIA JAZMINA MILENKA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EVILLA OLAECHEA RONALD SEGISMUNDO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TORRES ESTEBAN NATALY ROCIO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LAURA ZÁRATE JESSICA ROSSANA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REDES GADEA GRETTE DANESY "/>
    <n v="3"/>
    <n v="200"/>
    <m/>
    <n v="960"/>
    <n v="11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STILLO PERALTA MARYURIT ELIZABETH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BAN ROBLES ALBERTO DIONISIO"/>
    <n v="5"/>
    <n v="420"/>
    <m/>
    <n v="1600"/>
    <n v="20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LCAMORO ACEVEDO WILLIAM ANDERSO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YAY GONZÁLEZ LUIS ALBERTO 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UESCAS SANCHEZ PABLO RONAL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URGOS BUENDIA MARCELA DEL CARME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OTERO MORE JOHN DAVI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AUCEDA TUME JOSE FRANK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COS BOCANEGRA VANESSA EDITH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VARADO DIAZ MELISSA BETZABE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IAZ DELGADO ELIZABETH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EATEGUI CERRON, Carlos Christian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DROGO TUESTA SIRIA AUGUSTA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UIZ HERRERA PEDRO HERBET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DRIGUEZ FLORES LIMBER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AREZ MAMANI  EDDY ALONSO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ARREDA MEDINA REGIN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ALDIVIA PONCE LIZHETT YOHANN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ONTUFAR MERCADO, HURLEEY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ILCA ADRIAZOLA ALFREDO CLAUDIO 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RISTOBAL FLORES LIZBETH YOVANNA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SIDRO MAMANI JESSICA NIEVES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HOLGAD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RRASCO TEJADA ADELA LOURDE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OLLAVINO CORNEJ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IVEROS RIVEROS, SANDR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ZANABRIA AYCHO MONICA KRISTEL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ELGADO LEÓN RICARDO CESAR JOAO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EGA MANSILLA LOURDES GUADALUPE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K PONCIANO LLAMOCCA ANYOS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LASENCIA CAMPOS JUAN ANDRES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JAS CHAUCA YANINA JESUS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CASTILLO VERONICA HILDA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REDIÑANA CARRASCO WALTER"/>
    <n v="4"/>
    <m/>
    <n v="420"/>
    <n v="1280"/>
    <n v="170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ORETO"/>
    <s v="Wilder Carpio Montenegro "/>
    <n v="3"/>
    <m/>
    <n v="720"/>
    <n v="960"/>
    <n v="1680"/>
    <n v="5"/>
    <s v="May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TUMBES"/>
    <s v="Patricia Quispe Huamán "/>
    <n v="3"/>
    <m/>
    <n v="720"/>
    <n v="960"/>
    <n v="1680"/>
    <n v="5"/>
    <s v="Mayo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Rosa Bocanegra Cámpos Sherly  Figueroa Maturrano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PUNO"/>
    <s v="Creazy Ferández Salcedo Lizet Aliaga Sihuas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CUSCO"/>
    <s v="Karina Cuellar Durán Veronica Castro Dañobeytia"/>
    <n v="6"/>
    <m/>
    <n v="1440"/>
    <n v="1920"/>
    <n v="3360"/>
    <n v="7"/>
    <s v="Julio"/>
  </r>
  <r>
    <x v="2"/>
    <x v="2"/>
    <s v="AO.M1.05.03"/>
    <s v="Conducción de acciones de control técnico"/>
    <s v="AO.M1.05.03"/>
    <s v="Supervisión y asistencia tecnica a organos desconcentrados del SIS, unidades ejecutoras e IPRESS."/>
    <s v="PIURA"/>
    <s v="Patricia Quispe Huamán "/>
    <n v="3"/>
    <n v="65"/>
    <n v="720"/>
    <n v="960"/>
    <n v="1745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UCAYALI"/>
    <s v="Wilder Carpio Montenegro "/>
    <n v="3"/>
    <m/>
    <n v="720"/>
    <n v="960"/>
    <n v="1680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AYACUCHO"/>
    <s v="Fernando Torres Salazar "/>
    <n v="3"/>
    <m/>
    <n v="720"/>
    <n v="960"/>
    <n v="168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IMA REGIÓN"/>
    <s v="Dulio Anco Pola "/>
    <n v="3"/>
    <m/>
    <m/>
    <n v="960"/>
    <n v="96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AMBAYEQUE"/>
    <s v="Alex Quevedo Mar "/>
    <n v="3"/>
    <m/>
    <n v="720"/>
    <n v="960"/>
    <n v="1680"/>
    <n v="10"/>
    <s v="Octubre"/>
  </r>
  <r>
    <x v="2"/>
    <x v="2"/>
    <s v="AO.M1.05.03"/>
    <s v="Conducción de acciones de control técnico"/>
    <s v="AO.M1.05.03"/>
    <s v="Supervisión y asistencia tecnica a organos desconcentrados del SIS, unidades ejecutoras e IPRESS."/>
    <s v="SAN MARTIN"/>
    <s v="Karina Cuellar Durán Sherly  Figueroa Maturrano"/>
    <n v="6"/>
    <m/>
    <n v="1440"/>
    <n v="1920"/>
    <n v="336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MAZONAS"/>
    <s v=" Alex Quevedo Mar"/>
    <n v="3"/>
    <m/>
    <n v="720"/>
    <n v="960"/>
    <n v="168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Alex Quevedo Mar "/>
    <n v="3"/>
    <m/>
    <n v="720"/>
    <n v="960"/>
    <n v="1680"/>
    <n v="11"/>
    <s v="Noviembre"/>
  </r>
  <r>
    <x v="3"/>
    <x v="3"/>
    <s v="AO.M1.03.01"/>
    <s v="Administrar los Fondos de Aseguramiento en Salud"/>
    <s v="AO.M1.03.01 (e)"/>
    <s v="Capacitación y asistencia técnica "/>
    <s v="Ica"/>
    <s v="Raúl López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Ica"/>
    <s v="Hortencia Delgado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940"/>
    <n v="1600"/>
    <n v="254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Jean Huatuco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Karlos Rubio"/>
    <n v="4"/>
    <n v="0"/>
    <n v="770"/>
    <n v="1280"/>
    <n v="205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Yoe Arevalo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Virginia Salazar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Karlos Rubi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Ghandi Pined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Victor Crisostom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Raúl López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Jean Huatuco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Wilmer Cotrina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Diego Ernau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Yoe Arevalo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Pedro Ruiz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Lambayeque"/>
    <s v="Karlos Rubio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Wilmer Cotrina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Yazmin Ramirez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Victor Crisostomo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Rocio Chavez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Anabella Felix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Huanuco"/>
    <s v="Diego Ernau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Yoe Arevalo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Cesar Sanchez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Ancash"/>
    <s v="Anabella Felix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Cristina Garcia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Karlos Rubio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Tacna"/>
    <s v="Marita Gonzales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Victor Crisostomo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Pedro Ruiz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Ica"/>
    <s v="Raúl López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Yoe Arevalo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Virginia Salazar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Anabella Felix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Victor Crisostomo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Cristina Garcia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Piura"/>
    <s v="Karlos Rubi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Rocio Chavez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Ghandi Pined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Loreto"/>
    <s v="Diego Ernau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Yoe Areval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Jean Huatuc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Madre de Dios"/>
    <s v="Marita Gonzales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Pedro Ruiz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Victor Crisostomo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Evelyn Pasache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Karlos Rubi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Yoe Areval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Maria Eugenia Rebatta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Raúl López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Jean Huatuco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Wilmer Cotrin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Mercedes Cordov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Diego Ernau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Yoe Arevalo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Pedro Ruiz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Tumbes"/>
    <s v="Pedro Rui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Rocio Chave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0"/>
    <n v="700"/>
    <n v="1600"/>
    <n v="230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Karlos Rubi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Victor Crisostom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Ghandi Pined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Pedro Ruiz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Diego Ernau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Ghandi Pined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Pedro Ruiz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Victor Crisostom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ctor Crisostomo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rginia Salazar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Marita Gonzales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Ica"/>
    <s v="Raúl López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Jean Huatuco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Wilmer Cotrina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Mercedes Cordova"/>
    <n v="5"/>
    <n v="155"/>
    <n v="0"/>
    <n v="1600"/>
    <n v="1755"/>
    <n v="6"/>
    <s v="Junio"/>
  </r>
  <r>
    <x v="3"/>
    <x v="3"/>
    <s v="AO.M1.03.01"/>
    <s v="Administrar los Fondos de Aseguramiento en Salud"/>
    <s v="AO.M1.03.01 (e)"/>
    <s v="Capacitación y asistencia técnica "/>
    <s v="Junin"/>
    <s v="Anabella Felix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Victor Crisostomo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Cristina Garcia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Pedro Ruiz"/>
    <n v="4"/>
    <n v="0"/>
    <n v="700"/>
    <n v="1280"/>
    <n v="198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Diego Ernau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Jean Huatuc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oe Areval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azmin Ramirez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00"/>
    <n v="65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Raúl López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Mercedes Cordov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Jean Huatuco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Wilmer Cotrin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Diego Ernau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oe Arevalo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Pedro Rui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Karlos Rubi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Rocío Chávez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Diego Ernau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ctor Crisostom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Diego Ernau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Evelyn Pasache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rginia Salazar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Lima Region"/>
    <s v="Anabella Felix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Marita Gonzales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Victor Crisostomo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Cristina Garcia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Anabella Felix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ctor Crisostom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rginia Salazar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"/>
    <s v="Karlos Rubi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Yoe Areval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Jean Huatuc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Mercedes Cordova"/>
    <n v="5"/>
    <n v="0"/>
    <n v="607"/>
    <n v="1600"/>
    <n v="2207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Karlos Rubio"/>
    <n v="5"/>
    <n v="181"/>
    <n v="700"/>
    <n v="1600"/>
    <n v="2481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Yoe Areval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Jean Huatuc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Mercedes Cordova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Karlos Rubi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Yoe Areval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Pedro Ruiz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Mercedes Cordova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Tacna"/>
    <s v="Victor Crisostomo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Virginia Salazar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Marita Gonzales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rginia Salazar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Marita Gonzales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Marita Gonzales"/>
    <n v="5"/>
    <n v="160"/>
    <n v="900"/>
    <n v="1286"/>
    <n v="2346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Rocío Chávez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ctor Crisostomo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rginia Salazar"/>
    <n v="5"/>
    <n v="160"/>
    <n v="900"/>
    <n v="1600"/>
    <n v="2660"/>
    <n v="9"/>
    <s v="Setiembre"/>
  </r>
  <r>
    <x v="4"/>
    <x v="4"/>
    <s v="AO.S2.01.02"/>
    <s v="Ejercer la Defensa Jurídica del Estado"/>
    <s v="AO.S2.01.02 (g)"/>
    <s v="Gestoria (Procesos Judiciales, Arbitrales y Extrajudiciales)"/>
    <s v="JUNIN"/>
    <s v="Rember Eduardo Terrones Gonzales"/>
    <n v="3"/>
    <n v="300"/>
    <m/>
    <n v="960"/>
    <n v="1260"/>
    <n v="1"/>
    <s v="Enero"/>
  </r>
  <r>
    <x v="4"/>
    <x v="4"/>
    <s v="AO.S2.01.02"/>
    <s v="Ejercer la Defensa Jurídica del Estado"/>
    <s v="AO.S2.01.02 (g)"/>
    <s v="Gestoria (Procesos Judiciales, Arbitrales y Extrajudiciales)"/>
    <s v="ANCASH - HUARI"/>
    <s v="Rember Eduardo Terrones Gonzales"/>
    <n v="1"/>
    <n v="350"/>
    <m/>
    <n v="640"/>
    <n v="99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Demostenes Gonzales Galves_x0009_"/>
    <n v="1"/>
    <n v="100"/>
    <m/>
    <n v="360"/>
    <n v="46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Rember Eduardo Terrones Gonzales_x0009_"/>
    <n v="1"/>
    <n v="100"/>
    <m/>
    <n v="320"/>
    <n v="420"/>
    <n v="2"/>
    <s v="Febrero"/>
  </r>
  <r>
    <x v="4"/>
    <x v="4"/>
    <s v="AO.S2.01.02"/>
    <s v="Ejercer la Defensa Jurídica del Estado"/>
    <s v="AO.S2.01.02 (g)"/>
    <s v="Gestoria (Procesos Judiciales, Arbitrales y Extrajudiciales)"/>
    <s v="CAJAMARCA"/>
    <s v="Demostenes Gonzales Galves"/>
    <n v="3"/>
    <m/>
    <n v="384"/>
    <n v="960"/>
    <n v="1344"/>
    <n v="3"/>
    <s v="Marzo"/>
  </r>
  <r>
    <x v="4"/>
    <x v="4"/>
    <s v="AO.S2.01.02"/>
    <s v="Ejercer la Defensa Jurídica del Estado"/>
    <s v="AO.S2.01.02 (g)"/>
    <s v="Gestoria (Procesos Judiciales, Arbitrales y Extrajudiciales)"/>
    <s v="PIURA / Tumbes"/>
    <s v="Carlos Edgar Molica Palomino"/>
    <n v="3"/>
    <n v="134"/>
    <n v="400"/>
    <n v="960"/>
    <n v="1494"/>
    <n v="3"/>
    <s v="Marzo"/>
  </r>
  <r>
    <x v="4"/>
    <x v="4"/>
    <s v="AO.S2.01.02"/>
    <s v="Ejercer la Defensa Jurídica del Estado"/>
    <s v="AO.S2.01.02 (g)"/>
    <s v="Gestoria (Procesos Judiciales, Arbitrales y Extrajudiciales)"/>
    <s v="TACNA / MOQUEGUA"/>
    <s v="John Edmundo Acosta Pinto"/>
    <n v="1"/>
    <n v="80"/>
    <n v="604"/>
    <n v="640"/>
    <n v="1324"/>
    <n v="3"/>
    <s v="Marzo"/>
  </r>
  <r>
    <x v="4"/>
    <x v="4"/>
    <s v="AO.S2.01.02"/>
    <s v="Ejercer la Defensa Jurídica del Estado"/>
    <s v="AO.S2.01.02 (g)"/>
    <s v="Gestoria (Procesos Judiciales, Arbitrales y Extrajudiciales)"/>
    <s v="VARIOS"/>
    <s v="Rember Eduardo Terrones Gonzales"/>
    <n v="1"/>
    <n v="630"/>
    <m/>
    <m/>
    <n v="630"/>
    <n v="3"/>
    <s v="Marzo"/>
  </r>
  <r>
    <x v="4"/>
    <x v="4"/>
    <s v="AO.S2.01.02"/>
    <s v="Ejercer la Defensa Jurídica del Estado"/>
    <s v="AO.S2.01.02 (g)"/>
    <s v="Gestoria (Procesos Judiciales, Arbitrales y Extrajudiciales)"/>
    <s v="LAMBAYEQUE"/>
    <s v="Rember Eduardo Terrones Gonzales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SAN MARTIN"/>
    <s v="Daniel Granda Pastor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ANCASH"/>
    <s v="Demostenes Gonzales Galves"/>
    <n v="2"/>
    <m/>
    <n v="256"/>
    <n v="640"/>
    <n v="896"/>
    <n v="5"/>
    <s v="Mayo"/>
  </r>
  <r>
    <x v="4"/>
    <x v="4"/>
    <s v="AO.S2.01.02"/>
    <s v="Ejercer la Defensa Jurídica del Estado"/>
    <s v="AO.S2.01.02 (g)"/>
    <s v="Gestoria (Procesos Judiciales, Arbitrales y Extrajudiciales)"/>
    <s v="APURIMAC"/>
    <s v="Daniel Granda Pastor"/>
    <n v="2"/>
    <n v="84"/>
    <n v="256"/>
    <n v="640"/>
    <n v="980"/>
    <n v="5"/>
    <s v="Mayo"/>
  </r>
  <r>
    <x v="4"/>
    <x v="4"/>
    <s v="AO.S2.01.02"/>
    <s v="Ejercer la Defensa Jurídica del Estado"/>
    <s v="AO.S2.01.02 (g)"/>
    <s v="Gestoria (Procesos Judiciales, Arbitrales y Extrajudiciales)"/>
    <s v="ICA"/>
    <s v="Julissa Allauca Luna"/>
    <n v="2"/>
    <n v="56"/>
    <n v="0"/>
    <n v="640"/>
    <n v="696"/>
    <n v="6"/>
    <s v="Junio"/>
  </r>
  <r>
    <x v="4"/>
    <x v="4"/>
    <s v="AO.S2.01.02"/>
    <s v="Ejercer la Defensa Jurídica del Estado"/>
    <s v="AO.S2.01.02 (g)"/>
    <s v="Gestoria (Procesos Judiciales, Arbitrales y Extrajudiciales)"/>
    <s v="LORETO"/>
    <s v="Julio Marlon Merodio Llanos"/>
    <n v="2"/>
    <m/>
    <n v="356"/>
    <n v="640"/>
    <n v="996"/>
    <n v="6"/>
    <s v="Junio"/>
  </r>
  <r>
    <x v="4"/>
    <x v="4"/>
    <s v="AO.S2.01.02"/>
    <s v="Ejercer la Defensa Jurídica del Estado"/>
    <s v="AO.S2.01.02 (g)"/>
    <s v="Gestoria (Procesos Judiciales, Arbitrales y Extrajudiciales)"/>
    <s v="LA LIBERTAD"/>
    <s v="Daniel Granda Pastor"/>
    <n v="2"/>
    <m/>
    <n v="256"/>
    <n v="640"/>
    <n v="896"/>
    <n v="7"/>
    <s v="Julio"/>
  </r>
  <r>
    <x v="4"/>
    <x v="4"/>
    <s v="AO.S2.01.02"/>
    <s v="Ejercer la Defensa Jurídica del Estado"/>
    <s v="AO.S2.01.02 (g)"/>
    <s v="Gestoria (Procesos Judiciales, Arbitrales y Extrajudiciales)"/>
    <s v="UCAYALI"/>
    <s v="Julio Marlon Merodio Llanos"/>
    <n v="3"/>
    <m/>
    <n v="384"/>
    <n v="960"/>
    <n v="1344"/>
    <n v="7"/>
    <s v="Julio"/>
  </r>
  <r>
    <x v="4"/>
    <x v="4"/>
    <s v="AO.S2.01.02"/>
    <s v="Ejercer la Defensa Jurídica del Estado"/>
    <s v="AO.S2.01.02 (g)"/>
    <s v="Gestoria (Procesos Judiciales, Arbitrales y Extrajudiciales)"/>
    <s v="AREQUIPA"/>
    <s v="John Edmundo Acosta Pinto"/>
    <n v="2"/>
    <m/>
    <n v="256"/>
    <n v="640"/>
    <n v="896"/>
    <n v="8"/>
    <s v="Agosto"/>
  </r>
  <r>
    <x v="4"/>
    <x v="4"/>
    <s v="AO.S2.01.02"/>
    <s v="Ejercer la Defensa Jurídica del Estado"/>
    <s v="AO.S2.01.02 (g)"/>
    <s v="Gestoria (Procesos Judiciales, Arbitrales y Extrajudiciales)"/>
    <s v="PUNO"/>
    <s v="Daniel Granda Pastor"/>
    <n v="2"/>
    <m/>
    <n v="301"/>
    <n v="640"/>
    <n v="941"/>
    <n v="8"/>
    <s v="Agosto"/>
  </r>
  <r>
    <x v="4"/>
    <x v="4"/>
    <s v="AO.S2.01.02"/>
    <s v="Ejercer la Defensa Jurídica del Estado"/>
    <s v="AO.S2.01.02 (g)"/>
    <s v="Gestoria (Procesos Judiciales, Arbitrales y Extrajudiciales)"/>
    <s v="AYACUCHO"/>
    <s v="Rita Esperanza Segura Gonzalez"/>
    <n v="2"/>
    <m/>
    <n v="256"/>
    <n v="640"/>
    <n v="896"/>
    <n v="9"/>
    <s v="Setiembre"/>
  </r>
  <r>
    <x v="4"/>
    <x v="4"/>
    <s v="AO.S2.01.02"/>
    <s v="Ejercer la Defensa Jurídica del Estado"/>
    <s v="AO.S2.01.02 (g)"/>
    <s v="Gestoria (Procesos Judiciales, Arbitrales y Extrajudiciales)"/>
    <s v="CUSCO"/>
    <s v="Carlos Edgar Molica Palomino"/>
    <n v="2"/>
    <m/>
    <n v="306"/>
    <n v="640"/>
    <n v="946"/>
    <n v="9"/>
    <s v="Setiembre"/>
  </r>
  <r>
    <x v="4"/>
    <x v="4"/>
    <s v="AO.S2.01.02"/>
    <s v="Ejercer la Defensa Jurídica del Estado"/>
    <s v="AO.S2.01.02 (g)"/>
    <s v="Gestoria (Procesos Judiciales, Arbitrales y Extrajudiciales)"/>
    <s v="HUANUCO"/>
    <s v="Rita Esperanza Segura Gonzalez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MOQUEGU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TACN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AMAZONAS"/>
    <s v="Rember Eduardo Terrones Gonzales"/>
    <n v="3"/>
    <m/>
    <m/>
    <n v="280"/>
    <n v="280"/>
    <n v="11"/>
    <s v="Noviembre"/>
  </r>
  <r>
    <x v="4"/>
    <x v="4"/>
    <s v="AO.S2.01.02"/>
    <s v="Ejercer la Defensa Jurídica del Estado"/>
    <s v="AO.S2.01.02 (g)"/>
    <s v="Gestoria (Procesos Judiciales, Arbitrales y Extrajudiciales)"/>
    <s v="PASCO"/>
    <s v="Demostenes Gonzales Galves"/>
    <n v="2"/>
    <m/>
    <m/>
    <m/>
    <n v="0"/>
    <n v="11"/>
    <s v="Noviembre"/>
  </r>
  <r>
    <x v="4"/>
    <x v="4"/>
    <s v="AO.S2.01.02"/>
    <s v="Ejercer la Defensa Jurídica del Estado"/>
    <s v="AO.S2.01.02 (g)"/>
    <s v="Gestoria (Procesos Judiciales, Arbitrales y Extrajudiciales)"/>
    <s v="MADRE DE DIOS"/>
    <s v="Daniel Granda Pastor"/>
    <n v="2"/>
    <m/>
    <m/>
    <m/>
    <n v="0"/>
    <n v="12"/>
    <s v="Dic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2"/>
    <s v="Febrer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Pacasmayo"/>
    <s v="Luis Ayay"/>
    <n v="2"/>
    <n v="25"/>
    <m/>
    <n v="640"/>
    <n v="665"/>
    <n v="3"/>
    <s v="Marz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3"/>
    <s v="Marz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2"/>
    <n v="80"/>
    <m/>
    <n v="640"/>
    <n v="720"/>
    <n v="4"/>
    <s v="Abril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UDR La Libertad"/>
    <s v="Luis ayay"/>
    <n v="2"/>
    <n v="25"/>
    <m/>
    <n v="640"/>
    <n v="665"/>
    <n v="4"/>
    <s v="Abril"/>
  </r>
  <r>
    <x v="5"/>
    <x v="5"/>
    <s v="AO.S1.01.10"/>
    <s v="Acciones de Soporte a la Gestión a nivel de GMR"/>
    <s v="AO.S1.01.10 (b)"/>
    <s v=" Supervisión y asistencia técnica en acciones de soporte a UDR"/>
    <s v="La Libertad"/>
    <s v="Myriam Bayona Ortiz"/>
    <n v="2"/>
    <n v="80"/>
    <m/>
    <n v="640"/>
    <n v="720"/>
    <n v="4"/>
    <s v="Abril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2"/>
    <n v="80"/>
    <m/>
    <n v="640"/>
    <n v="720"/>
    <n v="5"/>
    <s v="Mayo"/>
  </r>
  <r>
    <x v="5"/>
    <x v="5"/>
    <s v="AO.S1.01.10"/>
    <s v="Acciones de Soporte a la Gestión a nivel de GMR"/>
    <s v="AO.S1.01.10 (b)"/>
    <s v=" Supervisión y asistencia técnica en acciones de soporte a UDR"/>
    <s v="Cajamarca"/>
    <s v="Myriam Bayona Ortiz"/>
    <n v="3"/>
    <n v="150"/>
    <m/>
    <n v="960"/>
    <n v="1110"/>
    <n v="5"/>
    <s v="May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 - Sullana"/>
    <s v="Luis Ayay"/>
    <n v="3"/>
    <n v="90"/>
    <m/>
    <n v="960"/>
    <n v="1050"/>
    <n v="5"/>
    <s v="Mayo"/>
  </r>
  <r>
    <x v="5"/>
    <x v="5"/>
    <s v="AO.M1.05.04"/>
    <s v="Asistencia Técnica, Monitoreo y Supervisión en Cobertura Prestacional."/>
    <s v="AO.M1.05.04 (a)"/>
    <s v="Supervisión, monitoreo y asistencia en cobertura prestacional"/>
    <s v="PIURA I Y II"/>
    <s v="MARYURIT CASTILLO PERALTA"/>
    <n v="3"/>
    <n v="90"/>
    <m/>
    <n v="960"/>
    <n v="1050"/>
    <n v="5"/>
    <s v="Mayo"/>
  </r>
  <r>
    <x v="5"/>
    <x v="5"/>
    <s v="AO.S1.01.10"/>
    <s v="Acciones de Soporte a la Gestión a nivel de GMR"/>
    <s v="AO.S1.01.10 (c)"/>
    <s v=" Otras Acciones de Soporte"/>
    <s v="CHOTA"/>
    <s v="EVA SANCHEZ MEDINA"/>
    <n v="2"/>
    <n v="60"/>
    <m/>
    <n v="0"/>
    <n v="6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CARMEN SANTISTEBAN ROMERO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FLOR VELASQUEZ NECIOSUP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JAYDY CHIROQUE VELIZ"/>
    <n v="2"/>
    <n v="60"/>
    <m/>
    <n v="640"/>
    <n v="700"/>
    <n v="5"/>
    <s v="Mayo"/>
  </r>
  <r>
    <x v="5"/>
    <x v="5"/>
    <s v="AO.S1.01.10"/>
    <s v="Acciones de Soporte a la Gestión a nivel de GMR"/>
    <s v="AO.S1.01.10 (c)"/>
    <s v=" Otras Acciones de Soporte"/>
    <s v="Cajamarca"/>
    <s v="EVA SANCHEZ MEDINA"/>
    <n v="1"/>
    <n v="120"/>
    <m/>
    <n v="320"/>
    <n v="44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TUMBES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Tumbes"/>
    <s v="JAYDY CHIROQUE VELIZ"/>
    <n v="2"/>
    <n v="120"/>
    <m/>
    <n v="640"/>
    <n v="760"/>
    <n v="6"/>
    <s v="Juni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Cajamarca"/>
    <s v="Luis Ayay"/>
    <n v="3"/>
    <n v="150"/>
    <m/>
    <n v="960"/>
    <n v="111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FLOR VELASQUEZ NECIOSUP"/>
    <n v="2"/>
    <n v="120"/>
    <m/>
    <n v="640"/>
    <n v="760"/>
    <n v="6"/>
    <s v="Junio"/>
  </r>
  <r>
    <x v="5"/>
    <x v="5"/>
    <s v="AO.S1.01.10"/>
    <s v="Acciones de Soporte a la Gestión a nivel de GMR"/>
    <s v="AO.S1.01.10 (b)"/>
    <s v=" Supervisión y asistencia técnica en acciones de soporte a UDR"/>
    <s v="Chota"/>
    <s v="Myriam Bayona Ortiz"/>
    <n v="2"/>
    <n v="60"/>
    <m/>
    <n v="640"/>
    <n v="700"/>
    <n v="6"/>
    <s v="Junio"/>
  </r>
  <r>
    <x v="5"/>
    <x v="5"/>
    <s v="AO.S1.01.10"/>
    <s v="Acciones de Soporte a la Gestión a nivel de GMR"/>
    <s v="AO.S1.01.10 (c)"/>
    <s v=" Otras Acciones de Soporte"/>
    <s v="Tumbes"/>
    <s v="EVA SANCHEZ MEDINA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TUMBES"/>
    <s v="CARMEN SANTISTEBAN ROMERO"/>
    <n v="2"/>
    <n v="120"/>
    <m/>
    <n v="640"/>
    <n v="76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PIURA I Y II"/>
    <s v="JAYDY CHIROQUE VELIZ"/>
    <n v="2"/>
    <n v="75"/>
    <m/>
    <n v="640"/>
    <n v="715"/>
    <n v="7"/>
    <s v="Jul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PIURA I Y II"/>
    <s v="CARMEN SANTISTEBAN ROMERO"/>
    <n v="2"/>
    <n v="75"/>
    <m/>
    <n v="640"/>
    <n v="715"/>
    <n v="7"/>
    <s v="Julio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Huamachuco"/>
    <s v="Luis Ayay"/>
    <n v="3"/>
    <n v="100"/>
    <m/>
    <n v="960"/>
    <n v="1060"/>
    <n v="7"/>
    <s v="Julio"/>
  </r>
  <r>
    <x v="5"/>
    <x v="5"/>
    <s v="AO.S1.01.10"/>
    <s v="Acciones de Soporte a la Gestión a nivel de GMR"/>
    <s v="AO.S1.01.10 (b)"/>
    <s v=" Supervisión y asistencia técnica en acciones de soporte a UDR"/>
    <s v="Tumbes"/>
    <s v="Myriam Bayona Ortiz"/>
    <n v="2"/>
    <n v="150"/>
    <m/>
    <n v="640"/>
    <n v="790"/>
    <n v="7"/>
    <s v="Julio"/>
  </r>
  <r>
    <x v="5"/>
    <x v="5"/>
    <s v="AO.S1.01.10"/>
    <s v="Acciones de Soporte a la Gestión a nivel de GMR"/>
    <s v="AO.S1.01.10 (c)"/>
    <s v=" Otras Acciones de Soporte"/>
    <s v="Piura I - Piura II"/>
    <s v="EVA SANCHEZ MEDINA"/>
    <n v="2"/>
    <n v="75"/>
    <m/>
    <n v="640"/>
    <n v="715"/>
    <n v="7"/>
    <s v="Julio"/>
  </r>
  <r>
    <x v="5"/>
    <x v="5"/>
    <s v="AO.S1.01.10"/>
    <s v="Acciones de Soporte a la Gestión a nivel de GMR"/>
    <s v="AO.S1.01.10 (c)"/>
    <s v=" Otras Acciones de Soporte"/>
    <s v="La Libertad"/>
    <s v="EVA SANCHEZ MEDINA"/>
    <n v="2"/>
    <n v="80"/>
    <m/>
    <n v="640"/>
    <n v="720"/>
    <n v="8"/>
    <s v="Agosto"/>
  </r>
  <r>
    <x v="5"/>
    <x v="5"/>
    <s v="AO.S1.01.10"/>
    <s v="Acciones de Soporte a la Gestión a nivel de GMR"/>
    <s v="AO.S1.01.10 (b)"/>
    <s v=" Supervisión y asistencia técnica en acciones de soporte a UDR"/>
    <s v="Jaén"/>
    <s v="Myriam Bayona Ortiz"/>
    <n v="2"/>
    <n v="120"/>
    <m/>
    <n v="640"/>
    <n v="76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JAEN"/>
    <s v="MARYURIT CASTILLO PERALTA"/>
    <n v="1"/>
    <n v="120"/>
    <m/>
    <n v="320"/>
    <n v="44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JAEN"/>
    <s v="FLOR VELASQUEZ NECIOSUP"/>
    <n v="1"/>
    <n v="120"/>
    <m/>
    <n v="320"/>
    <n v="440"/>
    <n v="8"/>
    <s v="Agost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"/>
    <s v="Luis Ayay"/>
    <n v="2"/>
    <n v="80"/>
    <m/>
    <n v="640"/>
    <n v="72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8"/>
    <s v="Agost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8"/>
    <s v="Agosto"/>
  </r>
  <r>
    <x v="5"/>
    <x v="5"/>
    <s v="AO.S1.01.10"/>
    <s v="Acciones de Soporte a la Gestión a nivel de GMR"/>
    <s v="AO.S1.01.10 (c)"/>
    <s v=" Otras Acciones de Soporte"/>
    <s v="Cutervo"/>
    <s v="EVA SANCHEZ MEDINA"/>
    <n v="1"/>
    <n v="60"/>
    <m/>
    <n v="320"/>
    <n v="380"/>
    <n v="9"/>
    <s v="Set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utervo"/>
    <s v="CARMEN SANTISTEBAN ROMERO"/>
    <n v="1"/>
    <n v="15"/>
    <m/>
    <n v="320"/>
    <n v="335"/>
    <n v="9"/>
    <s v="Setiembre"/>
  </r>
  <r>
    <x v="5"/>
    <x v="5"/>
    <s v="AO.S1.01.10"/>
    <s v="Acciones de Soporte a la Gestión a nivel de GMR"/>
    <s v="AO.S1.01.10 (c)"/>
    <s v=" Otras Acciones de Soporte"/>
    <s v="La Libertad"/>
    <s v="John Joo Salinas - Gerente GMR Norte"/>
    <n v="2"/>
    <n v="80"/>
    <m/>
    <n v="640"/>
    <n v="720"/>
    <n v="9"/>
    <s v="Setiembre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Cascas"/>
    <s v="Luis Ayay"/>
    <n v="2"/>
    <n v="75"/>
    <m/>
    <n v="640"/>
    <n v="715"/>
    <n v="9"/>
    <s v="Setiembre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1"/>
    <n v="150"/>
    <m/>
    <n v="320"/>
    <n v="470"/>
    <n v="9"/>
    <s v="Setiembre"/>
  </r>
  <r>
    <x v="5"/>
    <x v="5"/>
    <s v="AO.S1.01.10"/>
    <s v="Acciones de Soporte a la Gestión a nivel de GMR"/>
    <s v="AO.S1.01.10 (b)"/>
    <s v=" Supervisión y asistencia técnica en acciones de soporte a UDR"/>
    <s v="Piura I - Piura II"/>
    <s v="Myriam Bayona Ortiz"/>
    <n v="4"/>
    <n v="90"/>
    <m/>
    <n v="1280"/>
    <n v="1370"/>
    <n v="9"/>
    <s v="Set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1"/>
    <n v="120"/>
    <m/>
    <n v="320"/>
    <n v="440"/>
    <n v="10"/>
    <s v="Octu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1"/>
    <n v="120"/>
    <m/>
    <n v="320"/>
    <n v="440"/>
    <n v="10"/>
    <s v="Octubre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Santiago de Chuco"/>
    <s v="Luis Ayay"/>
    <n v="3"/>
    <n v="90"/>
    <m/>
    <n v="960"/>
    <n v="1050"/>
    <n v="10"/>
    <s v="Octubre"/>
  </r>
  <r>
    <x v="5"/>
    <x v="5"/>
    <s v="AO.S1.01.10"/>
    <s v="Acciones de Soporte a la Gestión a nivel de GMR"/>
    <s v="AO.S1.01.10 (c)"/>
    <s v=" Otras Acciones de Soporte"/>
    <s v="cajamarca"/>
    <s v="John Joo Salinas - Gerente GMR Norte"/>
    <n v="1"/>
    <n v="80"/>
    <m/>
    <n v="320"/>
    <n v="400"/>
    <n v="10"/>
    <s v="Octubre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11"/>
    <s v="Nov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11"/>
    <s v="Nov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1"/>
    <n v="80"/>
    <m/>
    <n v="320"/>
    <n v="400"/>
    <n v="11"/>
    <s v="Noviembre"/>
  </r>
  <r>
    <x v="6"/>
    <x v="6"/>
    <s v="AO.S1.01.11"/>
    <s v="Acciones de Soporte a la Gestión a nivel de UDR"/>
    <s v="AO.S1.01.11 (b)"/>
    <s v="Supervisión y asistencia técnica en acciones de soporte a IPRESS"/>
    <s v="La Florida y Niepos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Nanchoc y Casa Blanca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Tongod y Catilluc"/>
    <s v="CRISTHIAN PAÚL CÉSPEDES ORTIZ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CRISTHIAN PAÚL CÉSPEDES ORTIZ"/>
    <n v="2"/>
    <n v="100"/>
    <m/>
    <n v="640"/>
    <n v="740"/>
    <n v="2"/>
    <s v="Febrero"/>
  </r>
  <r>
    <x v="6"/>
    <x v="6"/>
    <s v="AO.S1.01.11"/>
    <s v="Acciones de Soporte a la Gestión a nivel de UDR"/>
    <s v="AO.S1.01.11 (c)"/>
    <s v="Otras Acciones de Soporte"/>
    <s v="Chiclayo"/>
    <s v="DIRECTOR UDR CAJAMARCA"/>
    <n v="2"/>
    <n v="100"/>
    <m/>
    <n v="640"/>
    <n v="74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MALCAS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C.S ICHOCAN "/>
    <s v="MARILYN CORONADO BRIONES/WILLIAM JULCAMORO ACEVEDO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PEDRO MARTIN MADRID CHUQUILLANQUI"/>
    <n v="2"/>
    <n v="100"/>
    <m/>
    <n v="640"/>
    <n v="740"/>
    <n v="2"/>
    <s v="Febrer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2"/>
    <s v="Febrero"/>
  </r>
  <r>
    <x v="6"/>
    <x v="6"/>
    <s v="AO.S1.01.11"/>
    <s v="Acciones de Soporte a la Gestión a nivel de UDR"/>
    <s v="AO.S1.01.11 (c)"/>
    <s v="Otras Acciones de Soporte"/>
    <s v="Chiclayo"/>
    <s v="RODRIGO CATACORA TISNADO"/>
    <n v="2"/>
    <n v="100"/>
    <m/>
    <n v="640"/>
    <n v="740"/>
    <n v="2"/>
    <s v="Febrero"/>
  </r>
  <r>
    <x v="6"/>
    <x v="6"/>
    <s v="AO.S1.01.11"/>
    <s v="Acciones de Soporte a la Gestión a nivel de UDR"/>
    <s v="AO.S1.01.11 (b)"/>
    <s v="Supervisión y asistencia técnica en acciones de soporte a IPRESS"/>
    <s v="Unión Agua Blanca y Llapa"/>
    <s v="CRISTHIAN PAÚL CÉSPEDES ORTIZ"/>
    <n v="3"/>
    <n v="150"/>
    <m/>
    <n v="960"/>
    <n v="111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RED DE SALUD CAJABAMBA "/>
    <s v="DIRECTOR UDR CAJAMARCA"/>
    <n v="2"/>
    <n v="100"/>
    <m/>
    <n v="640"/>
    <n v="74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Cajabamba, Malcas y Chuquibamba"/>
    <s v="CRISTHIAN PAÚL CÉSPEDES ORTIZ"/>
    <n v="3"/>
    <n v="150"/>
    <m/>
    <n v="960"/>
    <n v="111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José Sabogal y San Marcos"/>
    <s v="CRISTHIAN PAÚL CÉSPEDES ORTIZ"/>
    <n v="3"/>
    <n v="100"/>
    <m/>
    <n v="960"/>
    <n v="1060"/>
    <n v="3"/>
    <s v="Marzo"/>
  </r>
  <r>
    <x v="6"/>
    <x v="6"/>
    <s v="AO.M1.05.05"/>
    <s v="Ejecución de Control Técnico a las Prestaciones."/>
    <s v="AO.M1.05.05 (d)"/>
    <s v="Ejecutar acciones correspondientes al Proceso de Control Presencial Posterior"/>
    <s v="P.S LA GRAMA Y P.S CHANCAY"/>
    <s v="MARILYN CORONADO BRIONES/WILLIAM JULCAMORO ACEVEDO"/>
    <n v="3"/>
    <n v="150"/>
    <m/>
    <n v="960"/>
    <n v="1110"/>
    <n v="3"/>
    <s v="Marzo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3"/>
    <s v="Marzo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CENTRO DE MEDICINA FISICA Y REHABILITACION CELENDIN"/>
    <s v="MARILYN CORONADO BRIONES/WILLIAM JULCAMORO ACEVE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ntumaza, Chilete y Tembladera "/>
    <s v="CRISTHIAN PAÚL CÉSPEDES ORTIZ"/>
    <n v="3"/>
    <n v="150"/>
    <m/>
    <n v="960"/>
    <n v="111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rtegana, Celendin y Sucre"/>
    <s v="CRISTHIAN PAÚL CÉSPEDES ORTIZ"/>
    <n v="3"/>
    <n v="150"/>
    <m/>
    <n v="960"/>
    <n v="1110"/>
    <n v="4"/>
    <s v="Abril"/>
  </r>
  <r>
    <x v="6"/>
    <x v="6"/>
    <s v="AO.M1.05.05"/>
    <s v="Ejecución de Control Técnico a las Prestaciones."/>
    <s v="AO.M1.05.05 (b)"/>
    <s v="Gestión con actores locales para fortalecer la contención preventiva"/>
    <s v="PS. PAMPA SAN LUIS Y SAN BERNARDINO"/>
    <s v="MARILYN CORONADO BRIONES/WILLIAM JULCAMORO ACEVEDO"/>
    <n v="3"/>
    <n v="100"/>
    <m/>
    <n v="960"/>
    <n v="1060"/>
    <n v="4"/>
    <s v="Abril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4"/>
    <s v="Abril"/>
  </r>
  <r>
    <x v="6"/>
    <x v="6"/>
    <s v="AO.M1.02.02"/>
    <s v="Acciones de Afiliación."/>
    <s v="AO.M1.02.02 (d)"/>
    <s v="Supervisión y asistencia técnica en materia de afiliaciones"/>
    <s v="SAN MIGUEL"/>
    <s v="RODRIGO CATACORA TISNA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San Miguel, San Pablo y Quinden Bajo"/>
    <s v="CRISTHIAN PAÚL CÉSPEDES ORTIZ"/>
    <n v="3"/>
    <n v="200"/>
    <m/>
    <n v="960"/>
    <n v="116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uday, Ichocan y Virgen del Rosario"/>
    <s v="CRISTHIAN PAÚL CÉSPEDES ORTIZ"/>
    <n v="3"/>
    <n v="200"/>
    <m/>
    <n v="960"/>
    <n v="1160"/>
    <n v="5"/>
    <s v="Mayo"/>
  </r>
  <r>
    <x v="6"/>
    <x v="6"/>
    <s v="AO.M1.05.05"/>
    <s v="Ejecución de Control Técnico a las Prestaciones."/>
    <s v="AO.M1.05.05 (b)"/>
    <s v="Gestión con actores locales para fortalecer la contención preventiva"/>
    <s v="RED DE SALUD CELENDIN"/>
    <s v="DIRECTOR UDR CAJAMARCA"/>
    <n v="2"/>
    <n v="100"/>
    <m/>
    <n v="640"/>
    <n v="74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 Y C.S CAJABAMBA"/>
    <s v="MARILYN CORONADO BRIONES/WILLIAM JULCAMORO ACEVEDO"/>
    <n v="3"/>
    <n v="150"/>
    <m/>
    <n v="960"/>
    <n v="111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C.S SAN PABLO Y C.S SAN MIGUEL"/>
    <s v="MARILYN CORONADO BRIONES/WILLIAM JULCAMORO ACEVEDO"/>
    <n v="3"/>
    <n v="150"/>
    <m/>
    <n v="960"/>
    <n v="1110"/>
    <n v="5"/>
    <s v="Mayo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5"/>
    <s v="Mayo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jabamba y Malcas"/>
    <s v="CRISTHIAN PAÚL CÉSPEDES ORTIZ"/>
    <n v="2"/>
    <n v="100"/>
    <m/>
    <n v="640"/>
    <n v="74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Celendín, Sorochuco y Miguel Iglesias"/>
    <s v="CRISTHIAN PAÚL CÉSPEDES ORTIZ"/>
    <n v="3"/>
    <n v="200"/>
    <m/>
    <n v="960"/>
    <n v="116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Asunción, Cospan y Magdalena"/>
    <s v="CRISTHIAN PAÚL CÉSPEDES ORTIZ"/>
    <n v="3"/>
    <n v="250"/>
    <m/>
    <n v="960"/>
    <n v="1210"/>
    <n v="7"/>
    <s v="Julio"/>
  </r>
  <r>
    <x v="6"/>
    <x v="6"/>
    <s v="AO.M1.05.05"/>
    <s v="Ejecución de Control Técnico a las Prestaciones."/>
    <s v="AO.M1.05.05 (b)"/>
    <s v="Gestión con actores locales para fortalecer la contención preventiva"/>
    <s v="RED DE SALUD CONTUMAZA"/>
    <s v="DIRECTOR UDR CAJAMARCA"/>
    <n v="2"/>
    <n v="100"/>
    <m/>
    <n v="640"/>
    <n v="740"/>
    <n v="7"/>
    <s v="Juli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HUAYOBAMBA"/>
    <s v="MARILYN CORONADO BRIONES/WILLIAM JULCAMORO ACEVEDO"/>
    <n v="3"/>
    <n v="100"/>
    <m/>
    <n v="960"/>
    <n v="1060"/>
    <n v="7"/>
    <s v="Julio"/>
  </r>
  <r>
    <x v="6"/>
    <x v="6"/>
    <s v="AO.M1.02.02"/>
    <s v="Acciones de Afiliación."/>
    <s v="AO.M1.02.02 (d)"/>
    <s v="Supervisión y asistencia técnica en materia de afiliaciones"/>
    <s v="SAN PABLO"/>
    <s v="RODRIGO CATACORA TISNADO"/>
    <n v="2"/>
    <n v="100"/>
    <m/>
    <n v="640"/>
    <n v="740"/>
    <n v="7"/>
    <s v="Julio"/>
  </r>
  <r>
    <x v="6"/>
    <x v="6"/>
    <s v="AO.S1.01.11"/>
    <s v="Acciones de Soporte a la Gestión a nivel de UDR"/>
    <s v="AO.S1.01.11 (b)"/>
    <s v="Supervisión y asistencia técnica en acciones de soporte a IPRESS"/>
    <s v="Cachachi y Cajabamba (CSM)"/>
    <s v="CRISTHIAN PAÚL CÉSPEDES ORTIZ"/>
    <n v="3"/>
    <n v="100"/>
    <m/>
    <n v="960"/>
    <n v="106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Niepos y Unión Agua Blanca"/>
    <s v="CRISTHIAN PAÚL CÉSPEDES ORTIZ"/>
    <n v="3"/>
    <n v="140"/>
    <m/>
    <n v="960"/>
    <n v="1100"/>
    <n v="8"/>
    <s v="Agosto"/>
  </r>
  <r>
    <x v="6"/>
    <x v="6"/>
    <s v="AO.M1.05.05"/>
    <s v="Ejecución de Control Técnico a las Prestaciones."/>
    <s v="AO.M1.05.05 (b)"/>
    <s v="Gestión con actores locales para fortalecer la contención preventiva"/>
    <s v="RED DE SALUD SAN PABLO"/>
    <s v="DIRECTOR UDR CAJAMARCA"/>
    <n v="2"/>
    <n v="100"/>
    <m/>
    <n v="640"/>
    <n v="74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C.S CHILETE Y C.S TEMBLADERA"/>
    <s v="MARILYN CORONADO BRIONES/WILLIAM JULCAMORO ACEVEDO"/>
    <n v="3"/>
    <n v="150"/>
    <m/>
    <n v="960"/>
    <n v="1110"/>
    <n v="8"/>
    <s v="Agost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San Marcos y Cajabamba (CSM)"/>
    <s v="CRISTHIAN PAÚL CÉSPEDES ORTIZ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San Miguel, Contumaza y San Pablo"/>
    <s v="CRISTHIAN PAÚL CÉSPEDES ORTIZ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CONDORMARCA"/>
    <s v="MARILYN CORONADO BRIONES/WILLIAM JULCAMORO ACEVEDO"/>
    <n v="3"/>
    <n v="100"/>
    <m/>
    <n v="960"/>
    <n v="1060"/>
    <n v="9"/>
    <s v="Setiembre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9"/>
    <s v="Setiembre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Celendín (CSM) y Cortegana"/>
    <s v="CRISTHIAN PAÚL CÉSPEDES ORTIZ"/>
    <n v="3"/>
    <n v="100"/>
    <m/>
    <n v="960"/>
    <n v="106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 SAN MARCOS"/>
    <s v="DIRECTOR UDR CAJAMARCA"/>
    <n v="2"/>
    <n v="100"/>
    <m/>
    <n v="640"/>
    <n v="740"/>
    <n v="10"/>
    <s v="Octubre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10"/>
    <s v="Octubre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10"/>
    <s v="Octubre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SAN MIGUEL"/>
    <s v="DIRECTOR UDR CAJAMARCA"/>
    <n v="2"/>
    <n v="100"/>
    <m/>
    <n v="640"/>
    <n v="74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SUCRE "/>
    <s v="MARILYN CORONADO BRIONES/WILLIAM JULCAMORO ACEVEDO"/>
    <n v="3"/>
    <n v="150"/>
    <m/>
    <n v="960"/>
    <n v="111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11"/>
    <s v="Noviembre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11"/>
    <s v="Noviembre"/>
  </r>
  <r>
    <x v="6"/>
    <x v="6"/>
    <s v="AO.S1.01.11"/>
    <s v="Acciones de Soporte a la Gestión a nivel de UDR"/>
    <s v="AO.S1.01.11 (c)"/>
    <s v="Otras Acciones de Soporte"/>
    <s v="Varios "/>
    <s v="Varios"/>
    <n v="5"/>
    <n v="0"/>
    <m/>
    <n v="11802"/>
    <n v="11802"/>
    <n v="12"/>
    <s v="Diciembre"/>
  </r>
  <r>
    <x v="7"/>
    <x v="7"/>
    <s v="AO.S1.01.11"/>
    <s v="Acciones de Soporte a la Gestión a nivel de UDR"/>
    <s v="AO.S1.01.11 (c)"/>
    <s v="Otras Acciones de Soporte"/>
    <s v="CHICLAYO"/>
    <s v="OSWALDO AMPUERO FLOR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SAUL RIMARACHIN TARRILLO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ZULLMY RAMOS BENAVID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EVA SANCHEZ MEDINA"/>
    <n v="2"/>
    <n v="80"/>
    <m/>
    <n v="640"/>
    <n v="720"/>
    <n v="2"/>
    <s v="Febrer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3"/>
    <s v="Marzo"/>
  </r>
  <r>
    <x v="7"/>
    <x v="7"/>
    <s v="AO.M1.02.02"/>
    <s v="Acciones de Afiliación."/>
    <s v="AO.M1.02.02 (d)"/>
    <s v="Supervisión y asistencia técnica en materia de afiliaciones"/>
    <s v="HUAMBOS"/>
    <s v="ZULLMY A. RAMOS BENAVIDES"/>
    <n v="2"/>
    <n v="50"/>
    <m/>
    <n v="640"/>
    <n v="690"/>
    <n v="3"/>
    <s v="Marzo"/>
  </r>
  <r>
    <x v="7"/>
    <x v="7"/>
    <s v="AO.M1.05.05"/>
    <s v="Ejecución de Control Técnico a las Prestaciones."/>
    <s v="AO.S1.01.11 (b)"/>
    <s v="Supervisión y asistencia técnica en acciones de soporte a IPRESS"/>
    <s v="C.S. VIRGEN DEL CARMEN"/>
    <s v="SAUL RIMARACHIN TARRILLO"/>
    <n v="1"/>
    <n v="20"/>
    <m/>
    <n v="320"/>
    <n v="340"/>
    <n v="4"/>
    <s v="Abril"/>
  </r>
  <r>
    <x v="7"/>
    <x v="7"/>
    <s v="AO.S1.01.11"/>
    <s v="Acciones de Soporte a la Gestión a nivel de UDR"/>
    <s v="AO.S1.01.11 (c)"/>
    <s v="Otras Acciones de Soporte"/>
    <s v="CAJAMARCA"/>
    <s v="GIOVANNA GUEVARA NUÑEZ"/>
    <n v="1"/>
    <n v="50"/>
    <m/>
    <n v="320"/>
    <n v="370"/>
    <n v="5"/>
    <s v="Mayo"/>
  </r>
  <r>
    <x v="7"/>
    <x v="7"/>
    <s v="AO.M1.05.05"/>
    <s v="Ejecución de Control Técnico a las Prestaciones."/>
    <s v="AO.M1.05.05 (a)"/>
    <s v="Supervisar y monitorear respecto al acceso a servicios de salud"/>
    <s v="HOSPITAL TITO VILLAR - BAMBAMARCA"/>
    <s v="PABLO PUESCAS SÁNCHEZ"/>
    <n v="2"/>
    <n v="70"/>
    <m/>
    <n v="640"/>
    <n v="710"/>
    <n v="5"/>
    <s v="Mayo"/>
  </r>
  <r>
    <x v="7"/>
    <x v="7"/>
    <s v="AO.M1.05.05"/>
    <s v="Ejecución de Control Técnico a las Prestaciones."/>
    <s v="AO.S1.01.11 (b)"/>
    <s v="Supervisión y asistencia técnica en acciones de soporte a IPRESS"/>
    <s v="C.S. SANTA CRUZ"/>
    <s v="SAUL RIMARACHIN TARRILLO"/>
    <n v="1"/>
    <n v="30"/>
    <m/>
    <n v="320"/>
    <n v="350"/>
    <n v="5"/>
    <s v="Mayo"/>
  </r>
  <r>
    <x v="7"/>
    <x v="7"/>
    <s v="AO.M1.02.02"/>
    <s v="Acciones de Afiliación."/>
    <s v="AO.M1.02.02 (d)"/>
    <s v="Supervisión y asistencia técnica en materia de afiliaciones"/>
    <s v="CHALAMARCA"/>
    <s v="ZULLMY A. RAMOS BENAVIDES"/>
    <n v="2"/>
    <n v="50"/>
    <m/>
    <n v="640"/>
    <n v="690"/>
    <n v="5"/>
    <s v="Mayo"/>
  </r>
  <r>
    <x v="7"/>
    <x v="7"/>
    <s v="AO.M1.05.05"/>
    <s v="Ejecución de Control Técnico a las Prestaciones."/>
    <s v="AO.M1.05.05 (b)"/>
    <s v="Gestión con actores locales para fortalecer la contención preventiva"/>
    <s v="LLAMA"/>
    <s v="EVA SANCHEZ MEDINA"/>
    <n v="1"/>
    <n v="50"/>
    <m/>
    <n v="320"/>
    <n v="370"/>
    <n v="6"/>
    <s v="Junio"/>
  </r>
  <r>
    <x v="7"/>
    <x v="7"/>
    <s v="AO.M1.06.04"/>
    <s v="Supervisión Financiera a Unidades Ejecutoras-UE."/>
    <s v="AO.M1.06.04 (b)"/>
    <s v="Supervisión Financiera Presencial a las Unidades Ejecutoras-UE"/>
    <s v="UE. BAMBAMARCA"/>
    <s v="SUPERVISOR FINANCIERO"/>
    <n v="4"/>
    <n v="20"/>
    <m/>
    <n v="1280"/>
    <n v="1300"/>
    <n v="6"/>
    <s v="Junio"/>
  </r>
  <r>
    <x v="7"/>
    <x v="7"/>
    <s v="AO.S1.01.11"/>
    <s v="Acciones de Soporte a la Gestión a nivel de UDR"/>
    <s v="AO.S1.01.11 (b)"/>
    <s v="Supervisión y asistencia técnica en acciones de soporte a IPRESS"/>
    <s v="ANGUIA"/>
    <s v="ROMULO TORRES CAMPOS"/>
    <n v="1"/>
    <n v="40"/>
    <m/>
    <n v="320"/>
    <n v="36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C.S PATRONA DE CHOTA"/>
    <s v="PABLO PUESCAS SÁNCHEZ"/>
    <n v="2"/>
    <n v="70"/>
    <m/>
    <n v="640"/>
    <n v="710"/>
    <n v="7"/>
    <s v="Julio"/>
  </r>
  <r>
    <x v="7"/>
    <x v="7"/>
    <s v="AO.M1.02.02"/>
    <s v="Acciones de Afiliación."/>
    <s v="AO.M1.02.02 (d)"/>
    <s v="Supervisión y asistencia técnica en materia de afiliaciones"/>
    <s v="NINABAMBA"/>
    <s v="ZULLMY A. RAMOS BENAVIDES"/>
    <n v="2"/>
    <n v="100"/>
    <m/>
    <n v="640"/>
    <n v="740"/>
    <n v="7"/>
    <s v="Julio"/>
  </r>
  <r>
    <x v="7"/>
    <x v="7"/>
    <s v="AO.M1.05.05"/>
    <s v="Ejecución de Control Técnico a las Prestaciones."/>
    <s v="AO.M1.05.05 (b)"/>
    <s v="Gestión con actores locales para fortalecer la contención preventiva"/>
    <s v="HUAMBOS"/>
    <s v="EVA SANCHEZ MEDINA"/>
    <n v="1"/>
    <n v="30"/>
    <m/>
    <n v="320"/>
    <n v="350"/>
    <n v="7"/>
    <s v="Julio"/>
  </r>
  <r>
    <x v="7"/>
    <x v="7"/>
    <s v="AO.M1.06.04"/>
    <s v="Supervisión Financiera a Unidades Ejecutoras-UE."/>
    <s v="AO.M1.06.04 (b)"/>
    <s v="Supervisión Financiera Presencial a las Unidades Ejecutoras-UE"/>
    <s v=" SANTA CRUZ"/>
    <s v="SUPERVISOR FINANCIERO"/>
    <n v="4"/>
    <n v="40"/>
    <m/>
    <n v="1280"/>
    <n v="132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8"/>
    <s v="Agosto"/>
  </r>
  <r>
    <x v="7"/>
    <x v="7"/>
    <s v="AO.S1.01.11"/>
    <s v="Acciones de Soporte a la Gestión a nivel de UDR"/>
    <s v="AO.S1.01.11 (b)"/>
    <s v="Supervisión y asistencia técnica en acciones de soporte a IPRESS"/>
    <s v="CHANCAY BAÑOS"/>
    <s v="ROMULO TORRES CAMPOS"/>
    <n v="1"/>
    <n v="40"/>
    <m/>
    <n v="320"/>
    <n v="360"/>
    <n v="9"/>
    <s v="Setiembre"/>
  </r>
  <r>
    <x v="7"/>
    <x v="7"/>
    <s v="AO.M1.02.02"/>
    <s v="Acciones de Afiliación."/>
    <s v="AO.M1.02.02 (d)"/>
    <s v="Supervisión y asistencia técnica en materia de afiliaciones"/>
    <s v="CHUGUR"/>
    <s v="ZULLMY A RAMOS BENAVIDES"/>
    <n v="2"/>
    <n v="89"/>
    <m/>
    <n v="640"/>
    <n v="729"/>
    <n v="9"/>
    <s v="Setiembre"/>
  </r>
  <r>
    <x v="7"/>
    <x v="7"/>
    <s v="AO.M1.05.05"/>
    <s v="Ejecución de Control Técnico a las Prestaciones."/>
    <s v="AO.M1.05.05 (a)"/>
    <s v="Supervisar y monitorear respecto al acceso a servicios de salud"/>
    <s v="CENTRO DE SALUD MENTAL Y COMUNITARIO FE Y ESPERANZA -SANTA CRUZ"/>
    <s v="PABLO PUESCAS SÁNCHEZ"/>
    <n v="2"/>
    <n v="70"/>
    <m/>
    <n v="640"/>
    <n v="710"/>
    <n v="10"/>
    <s v="Octubre"/>
  </r>
  <r>
    <x v="7"/>
    <x v="7"/>
    <s v="AO.M1.06.04"/>
    <s v="Supervisión Financiera a Unidades Ejecutoras-UE."/>
    <s v="AO.M1.06.04 (b)"/>
    <s v="Supervisión Financiera Presencial a las Unidades Ejecutoras-UE"/>
    <s v="UE BAMBAMARCA"/>
    <s v="SUPERVISOR FINANCIERO"/>
    <n v="4"/>
    <n v="20"/>
    <m/>
    <n v="1280"/>
    <n v="1300"/>
    <n v="10"/>
    <s v="Octubre"/>
  </r>
  <r>
    <x v="7"/>
    <x v="7"/>
    <s v="AO.M1.02.02"/>
    <s v="Acciones de Afiliación."/>
    <s v="AO.M1.02.02 (d)"/>
    <s v="Supervisión y asistencia técnica en materia de afiliaciones"/>
    <s v="YAUYUCAN"/>
    <s v="ZULLMY A RAMOS BENAVIDES"/>
    <n v="2"/>
    <n v="89"/>
    <m/>
    <n v="640"/>
    <n v="729"/>
    <n v="11"/>
    <s v="Noviembre"/>
  </r>
  <r>
    <x v="7"/>
    <x v="7"/>
    <s v="AO.M1.06.04"/>
    <s v="Supervisión Financiera a Unidades Ejecutoras-UE."/>
    <s v="AO.M1.06.04 (b)"/>
    <s v="Supervisión Financiera Presencial a las Unidades Ejecutoras-UE"/>
    <s v="SANTA CRUZ"/>
    <s v="SUPERVISOR FINANCIERO"/>
    <n v="4"/>
    <n v="40"/>
    <m/>
    <n v="1280"/>
    <n v="1320"/>
    <n v="11"/>
    <s v="Nov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"/>
    <s v="Ener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2"/>
    <s v="Febrero"/>
  </r>
  <r>
    <x v="8"/>
    <x v="8"/>
    <s v="AO.S1.01.11"/>
    <s v="Acciones de Soporte a la Gestión a nivel de UDR"/>
    <s v="AO.S1.01.11 (c)"/>
    <s v="Otras Acciones de Soporte"/>
    <s v="Chiclayo"/>
    <s v="Carmela Lauriana Gabriel Valverde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iriam Soleda Vilchez Rios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Enma Yanina Salas Julón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Jersons Requejo Navarro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erly Julissa Vásquez Vilchez"/>
    <n v="2"/>
    <n v="100"/>
    <m/>
    <n v="640"/>
    <n v="740"/>
    <n v="2"/>
    <s v="Febrero"/>
  </r>
  <r>
    <x v="8"/>
    <x v="8"/>
    <s v="AO.M1.02.02"/>
    <s v="Acciones de Afiliación."/>
    <s v="AO.M1.02.02 (d)"/>
    <s v="Supervisión y asistencia técnica en materia de afiliaciones"/>
    <s v="Callayuc"/>
    <s v="Miriam Soleda Vilchez Rios /Elda Heredia Gálvez"/>
    <n v="2"/>
    <n v="100"/>
    <m/>
    <n v="640"/>
    <n v="740"/>
    <n v="3"/>
    <s v="Marzo"/>
  </r>
  <r>
    <x v="8"/>
    <x v="8"/>
    <s v="AO.M1.02.02"/>
    <s v="Acciones de Afiliación."/>
    <s v="AO.M1.02.02 (d)"/>
    <s v="Supervisión y asistencia técnica en materia de afiliaciones"/>
    <s v="Chiple"/>
    <s v="Miriam Soleda Vilchez Rios /Elda Heredia Gálvez"/>
    <n v="2"/>
    <n v="100"/>
    <m/>
    <n v="640"/>
    <n v="740"/>
    <n v="5"/>
    <s v="May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80"/>
    <m/>
    <n v="960"/>
    <n v="1040"/>
    <n v="5"/>
    <s v="Mayo"/>
  </r>
  <r>
    <x v="8"/>
    <x v="8"/>
    <s v="AO.M1.06.04"/>
    <s v="Supervisión Financiera a Unidades Ejecutoras-UE."/>
    <s v="AO.M1.05.05 (b)"/>
    <s v="Gestión con actores locales para fortalecer la contención preventiva"/>
    <s v="cutervo"/>
    <s v="Supervisión médica"/>
    <n v="2"/>
    <n v="100"/>
    <m/>
    <n v="640"/>
    <n v="740"/>
    <n v="5"/>
    <s v="Mayo"/>
  </r>
  <r>
    <x v="8"/>
    <x v="8"/>
    <s v="AO.M1.02.02"/>
    <s v="Acciones de Afiliación."/>
    <s v="AO.M1.02.02 (d)"/>
    <s v="Supervisión y asistencia técnica en materia de afiliaciones"/>
    <s v="La Ramada"/>
    <s v="Miriam Soleda Vilchez Rios /Elda Heredia Gálvez"/>
    <n v="2"/>
    <n v="100"/>
    <m/>
    <n v="640"/>
    <n v="740"/>
    <n v="6"/>
    <s v="Jun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6"/>
    <s v="Junio"/>
  </r>
  <r>
    <x v="8"/>
    <x v="8"/>
    <s v="AO.M1.02.02"/>
    <s v="Acciones de Afiliación."/>
    <s v="AO.M1.02.02 (d)"/>
    <s v="Supervisión y asistencia técnica en materia de afiliaciones"/>
    <s v="Querocotillo"/>
    <s v="Miriam Soleda Vilchez Rios /Elda Heredia Gálvez"/>
    <n v="4"/>
    <n v="100"/>
    <m/>
    <n v="1280"/>
    <n v="1380"/>
    <n v="7"/>
    <s v="Jul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7"/>
    <s v="Julio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7"/>
    <s v="Juli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8"/>
    <s v="Agosto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8"/>
    <s v="Agosto"/>
  </r>
  <r>
    <x v="8"/>
    <x v="8"/>
    <s v="AO.M1.02.02"/>
    <s v="Acciones de Afiliación."/>
    <s v="AO.M1.02.02 (d)"/>
    <s v="Supervisión y asistencia técnica en materia de afiliaciones"/>
    <s v="Sócota"/>
    <s v="Miriam Soleda Vilchez Rios /Elda Heredia Gálvez"/>
    <n v="2"/>
    <n v="100"/>
    <m/>
    <n v="444"/>
    <n v="544"/>
    <n v="9"/>
    <s v="Setiem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9"/>
    <s v="Setiembre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9"/>
    <s v="Set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0"/>
    <s v="Octubre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10"/>
    <s v="Octubre"/>
  </r>
  <r>
    <x v="8"/>
    <x v="8"/>
    <s v="AO.S1.01.11"/>
    <s v="Acciones de Soporte a la Gestión a nivel de UDR"/>
    <s v="AO.S1.01.11 (c)"/>
    <s v="Otras Acciones de Soporte"/>
    <s v="Choros"/>
    <s v="Informática"/>
    <n v="2"/>
    <n v="100"/>
    <m/>
    <n v="640"/>
    <n v="740"/>
    <n v="10"/>
    <s v="Octu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11"/>
    <s v="Noviembre"/>
  </r>
  <r>
    <x v="9"/>
    <x v="9"/>
    <s v="AO.S1.01.11"/>
    <s v="Acciones de Soporte a la Gestión a nivel de UDR"/>
    <s v="AO.S1.01.11 (c)"/>
    <s v="Otras Acciones de Soporte"/>
    <s v="CHICLAYO"/>
    <s v="DIRECTOR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PROFESIONAL DE MERCADE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INFORMÁTIC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SAN IGNACIO"/>
    <s v="Fanny Carmela Fernández Ríos"/>
    <n v="2"/>
    <n v="240"/>
    <m/>
    <n v="640"/>
    <n v="880"/>
    <n v="3"/>
    <s v="Marzo"/>
  </r>
  <r>
    <x v="9"/>
    <x v="9"/>
    <s v="AO.S1.01.11"/>
    <s v="Acciones de Soporte a la Gestión a nivel de UDR"/>
    <s v="AO.S1.01.11 (c)"/>
    <s v="Otras Acciones de Soporte"/>
    <s v="SAN IGNACIO"/>
    <s v="Edwin Michel Silva Alarcón"/>
    <n v="2"/>
    <n v="240"/>
    <m/>
    <n v="640"/>
    <n v="880"/>
    <n v="3"/>
    <s v="Marzo"/>
  </r>
  <r>
    <x v="9"/>
    <x v="9"/>
    <s v="AO.M1.05.05"/>
    <s v="Ejecución de Control Técnico a las Prestaciones."/>
    <s v="AO.M1.05.05 (b)"/>
    <s v="Gestión con actores locales para fortalecer la contención preventiva"/>
    <s v="SANTA ROSA"/>
    <s v="MARINO CIEZA RODRIGO"/>
    <n v="1"/>
    <n v="80"/>
    <m/>
    <n v="320"/>
    <n v="40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HUARANGUILLO - SANTA ROSA - PUENTECILLOS"/>
    <s v="GIOVANY VEGA BOCANEGRA"/>
    <n v="3"/>
    <n v="100"/>
    <m/>
    <n v="960"/>
    <n v="106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LA COIPA - TAMBORAPA PUEBLO - NAMBALLE"/>
    <s v="GIOVANY VEGA BOCANEGRA"/>
    <n v="3"/>
    <n v="120"/>
    <m/>
    <n v="960"/>
    <n v="1080"/>
    <n v="4"/>
    <s v="Abril"/>
  </r>
  <r>
    <x v="9"/>
    <x v="9"/>
    <s v="AO.M1.02.02"/>
    <s v="Acciones de Afiliación."/>
    <s v="AO.M1.02.02 (d)"/>
    <s v="Supervisión y asistencia técnica en materia de afiliaciones"/>
    <s v="CHAMBAMONTERA- CHUNCHUQUILLO"/>
    <s v="GIOVANNI DEL MILAGRO GALLO VÍLCHEZ"/>
    <n v="3"/>
    <n v="100"/>
    <m/>
    <n v="960"/>
    <n v="1060"/>
    <n v="5"/>
    <s v="Mayo"/>
  </r>
  <r>
    <x v="9"/>
    <x v="9"/>
    <s v="AO.M1.05.05"/>
    <s v="Ejecución de Control Técnico a las Prestaciones."/>
    <s v="AO.M1.05.05 (b)"/>
    <s v="Gestión con actores locales para fortalecer la contención preventiva"/>
    <s v="SAN IGNACIO"/>
    <s v="MARINO CIEZA RODRIGO"/>
    <n v="1"/>
    <n v="60"/>
    <m/>
    <n v="320"/>
    <n v="380"/>
    <n v="5"/>
    <s v="Mayo"/>
  </r>
  <r>
    <x v="9"/>
    <x v="9"/>
    <s v="AO.M1.02.02"/>
    <s v="Acciones de Afiliación."/>
    <s v="AO.M1.02.02 (d)"/>
    <s v="Supervisión y asistencia técnica en materia de afiliaciones"/>
    <s v="ANGASH - COCHALÁN"/>
    <s v="GIOVANNI DEL MILAGRO GALLO VÍLCHEZ"/>
    <n v="2"/>
    <n v="80"/>
    <m/>
    <n v="640"/>
    <n v="72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CHONTALI - CHIRINOS - SAN JOSE DE LOURDES - "/>
    <s v="GIOVANY VEGA BOCANEGRA"/>
    <n v="3"/>
    <n v="120"/>
    <m/>
    <n v="960"/>
    <n v="10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1"/>
    <n v="60"/>
    <m/>
    <n v="320"/>
    <n v="3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1"/>
    <n v="60"/>
    <m/>
    <n v="320"/>
    <n v="38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SAN IGNACIO - RIS SAN IGNACIO - SALUD MENTAL FLOR DE LOTO"/>
    <s v="GIOVANY VEGA BOCANEGRA"/>
    <n v="2"/>
    <n v="100"/>
    <m/>
    <n v="640"/>
    <n v="740"/>
    <n v="6"/>
    <s v="Junio"/>
  </r>
  <r>
    <x v="9"/>
    <x v="9"/>
    <s v="AO.M1.02.02"/>
    <s v="Acciones de Afiliación."/>
    <s v="AO.M1.02.02 (d)"/>
    <s v="Supervisión y asistencia técnica en materia de afiliaciones"/>
    <s v="SAN JOSÉ DEL ALTO - SANTA ROSA"/>
    <s v="FIORELLA PAOLA CUBAS LINARES"/>
    <n v="3"/>
    <n v="100"/>
    <m/>
    <n v="960"/>
    <n v="106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5"/>
    <n v="0"/>
    <m/>
    <n v="0"/>
    <n v="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5"/>
    <n v="0"/>
    <m/>
    <n v="0"/>
    <n v="0"/>
    <n v="6"/>
    <s v="Junio"/>
  </r>
  <r>
    <x v="9"/>
    <x v="9"/>
    <s v="AO.S1.01.11"/>
    <s v="Acciones de Soporte a la Gestión a nivel de UDR"/>
    <s v="AO.S1.01.11 (c)"/>
    <s v="Otras Acciones de Soporte"/>
    <s v="SAN IGNACIO"/>
    <s v="MARINO CIEZA RODRIGO"/>
    <n v="1"/>
    <n v="60"/>
    <m/>
    <n v="320"/>
    <n v="380"/>
    <n v="6"/>
    <s v="Junio"/>
  </r>
  <r>
    <x v="9"/>
    <x v="9"/>
    <s v="AO.M1.02.02"/>
    <s v="Acciones de Afiliación."/>
    <s v="AO.M1.02.02 (d)"/>
    <s v="Supervisión y asistencia técnica en materia de afiliaciones"/>
    <s v="NAMBALLE- LA BALSA"/>
    <s v="GIOVANNI DEL MILAGRO GALLO VÍLCHEZ"/>
    <n v="3"/>
    <n v="120"/>
    <m/>
    <n v="960"/>
    <n v="1080"/>
    <n v="7"/>
    <s v="Juli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7"/>
    <s v="Julio"/>
  </r>
  <r>
    <x v="9"/>
    <x v="9"/>
    <s v="AO.S1.01.11"/>
    <s v="Acciones de Soporte a la Gestión a nivel de UDR"/>
    <s v="AO.S1.01.11 (b)"/>
    <s v="Supervisión y asistencia técnica en acciones de soporte a IPRESS"/>
    <s v="COCHALAN - ANGASH - RUMIPITE"/>
    <s v="GIOVANY VEGA BOCANEGRA"/>
    <n v="3"/>
    <n v="140"/>
    <m/>
    <n v="960"/>
    <n v="110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5"/>
    <n v="0"/>
    <m/>
    <n v="0"/>
    <n v="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5"/>
    <n v="0"/>
    <m/>
    <n v="0"/>
    <n v="0"/>
    <n v="7"/>
    <s v="Julio"/>
  </r>
  <r>
    <x v="9"/>
    <x v="9"/>
    <s v="AO.M1.02.02"/>
    <s v="Acciones de Afiliación."/>
    <s v="AO.M1.02.02 (d)"/>
    <s v="Supervisión y asistencia técnica en materia de afiliaciones"/>
    <s v="SAN IGNACIO - LA COIPA"/>
    <s v="FIORELLA PAOLA CUBAS LINARES"/>
    <n v="2"/>
    <n v="100"/>
    <m/>
    <n v="640"/>
    <n v="74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 SALLIQUE - SAN FELIPE"/>
    <s v="GIOVANY VEGA BOCANEGRA"/>
    <n v="2"/>
    <n v="100"/>
    <m/>
    <n v="640"/>
    <n v="740"/>
    <n v="8"/>
    <s v="Agost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POMAHUACA - COLASAY"/>
    <s v="GIOVANY VEGA BOCANEGRA"/>
    <n v="2"/>
    <n v="100"/>
    <m/>
    <n v="640"/>
    <n v="74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FANNY CARMELA FERNÁNDEZ RIOS"/>
    <n v="3"/>
    <n v="60"/>
    <m/>
    <n v="960"/>
    <n v="102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EDWIN MICHEL SILVA ALARCÓN"/>
    <n v="3"/>
    <n v="60"/>
    <m/>
    <n v="960"/>
    <n v="102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FANNY CARMELA FERNÁNDEZ RIOS"/>
    <n v="2"/>
    <n v="60"/>
    <m/>
    <n v="640"/>
    <n v="70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EDWIN MICHEL SILVA ALARCÓN"/>
    <n v="2"/>
    <n v="60"/>
    <m/>
    <n v="640"/>
    <n v="700"/>
    <n v="9"/>
    <s v="Setiembre"/>
  </r>
  <r>
    <x v="9"/>
    <x v="9"/>
    <s v="AO.S1.01.11"/>
    <s v="Acciones de Soporte a la Gestión a nivel de UDR"/>
    <s v="AO.S1.01.11 (b)"/>
    <s v="Supervisión y asistencia técnica en acciones de soporte a IPRESS"/>
    <s v="CHUNCHUQUILLO - CHAMBAMONTERA"/>
    <s v="GIOVANY VEGA BOCANEGRA"/>
    <n v="2"/>
    <n v="100"/>
    <m/>
    <n v="640"/>
    <n v="740"/>
    <n v="10"/>
    <s v="Octubre"/>
  </r>
  <r>
    <x v="9"/>
    <x v="9"/>
    <s v="AO.M1.02.02"/>
    <s v="Acciones de Afiliación."/>
    <s v="AO.M1.02.02 (d)"/>
    <s v="Supervisión y asistencia técnica en materia de afiliaciones"/>
    <s v=" CHIRINOS - PUERTO CIRUELO"/>
    <s v="GIOVANNI DEL MILAGRO GALLO VÍLCHEZ"/>
    <n v="2"/>
    <n v="92"/>
    <m/>
    <n v="640"/>
    <n v="732"/>
    <n v="10"/>
    <s v="Octubre"/>
  </r>
  <r>
    <x v="9"/>
    <x v="9"/>
    <s v="AO.M1.05.05"/>
    <s v="Ejecución de Control Técnico a las Prestaciones."/>
    <s v="AO.M1.05.05 (b)"/>
    <s v="Gestión con actores locales para fortalecer la contención preventiva"/>
    <s v=" CHIRINOS"/>
    <s v="MARINO CIEZA RODRIGO"/>
    <n v="1"/>
    <n v="60"/>
    <m/>
    <n v="320"/>
    <n v="380"/>
    <n v="10"/>
    <s v="Octubre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3"/>
    <n v="0"/>
    <m/>
    <n v="0"/>
    <n v="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3"/>
    <n v="0"/>
    <m/>
    <n v="0"/>
    <n v="0"/>
    <n v="10"/>
    <s v="Octubre"/>
  </r>
  <r>
    <x v="9"/>
    <x v="9"/>
    <s v="AO.S1.01.11"/>
    <s v="Acciones de Soporte a la Gestión a nivel de UDR"/>
    <s v="AO.S1.01.11 (b)"/>
    <s v="Supervisión y asistencia técnica en acciones de soporte a IPRESS"/>
    <s v="HUARANGO - PUERTO CHINCHIPE - PUERTO CIRUELO"/>
    <s v="GIOVANY VEGA BOCANEGRA"/>
    <n v="3"/>
    <n v="120"/>
    <m/>
    <n v="960"/>
    <n v="108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3"/>
    <n v="0"/>
    <m/>
    <n v="0"/>
    <n v="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3"/>
    <n v="0"/>
    <m/>
    <n v="0"/>
    <n v="0"/>
    <n v="11"/>
    <s v="Noviembre"/>
  </r>
  <r>
    <x v="9"/>
    <x v="9"/>
    <s v="AO.S1.01.11"/>
    <s v="Acciones de Soporte a la Gestión a nivel de UDR"/>
    <s v="AO.S1.01.11 (b)"/>
    <s v="Supervisión y asistencia técnica en acciones de soporte a IPRESS"/>
    <s v="EL PORVENIR DE HUARANGO - SAN PEDRO DE PERICO"/>
    <s v="GIOVANY VEGA BOCANEGRA"/>
    <n v="2"/>
    <n v="100"/>
    <m/>
    <n v="640"/>
    <n v="740"/>
    <n v="12"/>
    <s v="Diciembre"/>
  </r>
  <r>
    <x v="10"/>
    <x v="10"/>
    <s v="AO.M1.02.02"/>
    <s v="Acciones de Afiliación."/>
    <s v="AO.M1.02.02"/>
    <s v="Supervisión y asistencia técnica en materia de afiliaciones"/>
    <s v="C.S. Colaya - C.S. Marripon"/>
    <s v="Aseguramiento y Mercadeo"/>
    <n v="2"/>
    <n v="0"/>
    <m/>
    <n v="640"/>
    <n v="640"/>
    <n v="2"/>
    <s v="Febrero"/>
  </r>
  <r>
    <x v="10"/>
    <x v="10"/>
    <s v="AO.M1.02.02"/>
    <s v="Acciones de Afiliación."/>
    <s v="AO.M1.02.02"/>
    <s v="Supervisión y asistencia técnica en materia de afiliaciones"/>
    <s v="C.S. Chochope"/>
    <s v="Aseguramiento y Mercadeo"/>
    <s v=" 15 H "/>
    <n v="0"/>
    <m/>
    <n v="200"/>
    <n v="200"/>
    <n v="3"/>
    <s v="Marzo"/>
  </r>
  <r>
    <x v="10"/>
    <x v="10"/>
    <s v="AO.M1.05.05"/>
    <s v="Ejecución de Control Técnico a las Prestaciones."/>
    <s v="AO.M1.05.05 (d)"/>
    <s v="Ejecutar acciones correspondientes al Proceso de Control Presencial Posterior"/>
    <s v="C.S. Motupe"/>
    <s v="Supervisor Medico"/>
    <s v=" 10 H "/>
    <m/>
    <m/>
    <n v="133"/>
    <n v="133"/>
    <n v="3"/>
    <s v="Marzo"/>
  </r>
  <r>
    <x v="10"/>
    <x v="10"/>
    <s v="AO.M1.02.02"/>
    <s v="Acciones de Afiliación."/>
    <s v="AO.M1.02.02"/>
    <s v="Supervisión y asistencia técnica en materia de afiliaciones"/>
    <s v="C.S El Virrey  - C.S Insculas "/>
    <s v="Aseguramiento y Mercadeo"/>
    <n v="2"/>
    <n v="100"/>
    <m/>
    <n v="640"/>
    <n v="740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 Collique"/>
    <s v="Supervisor Medico"/>
    <s v=" 10 H "/>
    <m/>
    <m/>
    <n v="133"/>
    <n v="133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. Saltur"/>
    <s v="Supervisor Medico"/>
    <s v=" 10 H "/>
    <m/>
    <m/>
    <n v="133"/>
    <n v="133"/>
    <n v="4"/>
    <s v="Abril"/>
  </r>
  <r>
    <x v="10"/>
    <x v="10"/>
    <s v="AO.M1.02.02"/>
    <s v="Acciones de Afiliación."/>
    <s v="AO.M1.02.02"/>
    <s v="Supervisión y asistencia técnica en materia de afiliaciones"/>
    <s v="C.S. Motupe"/>
    <s v="Aseguramiento y Mercadeo"/>
    <s v=" 10 H "/>
    <n v="50"/>
    <m/>
    <n v="133"/>
    <n v="18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Sipan"/>
    <s v="Supervisor Medico"/>
    <s v=" 10 H "/>
    <m/>
    <m/>
    <n v="133"/>
    <n v="13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Batan Grande"/>
    <s v="Supervisor Medico"/>
    <s v=" 10 H "/>
    <m/>
    <m/>
    <n v="133"/>
    <n v="133"/>
    <n v="5"/>
    <s v="Mayo"/>
  </r>
  <r>
    <x v="10"/>
    <x v="10"/>
    <s v="AO.S1.01.11"/>
    <s v="Acciones de Soporte a la Gestión a nivel de UDR"/>
    <s v="AO.S1.01.11 (b)"/>
    <s v="Supervisión y asistencia técnica en acciones de soporte a IPRESS"/>
    <s v="C.S.Motupe"/>
    <s v="Informatico"/>
    <s v="15 H"/>
    <m/>
    <m/>
    <n v="200"/>
    <n v="200"/>
    <n v="5"/>
    <s v="Mayo"/>
  </r>
  <r>
    <x v="10"/>
    <x v="10"/>
    <s v="AO.M1.02.02"/>
    <s v="Acciones de Afiliación."/>
    <s v="AO.M1.02.02"/>
    <s v="Supervisión y asistencia técnica en materia de afiliaciones"/>
    <s v="C.S. Olmos - C.S. La Estancia"/>
    <s v="Aseguramiento y Mercadeo"/>
    <n v="2"/>
    <n v="80"/>
    <m/>
    <n v="640"/>
    <n v="720"/>
    <n v="6"/>
    <s v="Junio"/>
  </r>
  <r>
    <x v="10"/>
    <x v="10"/>
    <s v="AO.S1.01.11"/>
    <s v="Acciones de Soporte a la Gestión a nivel de UDR"/>
    <s v="AO.S1.01.11 (b)"/>
    <s v="Supervisión y asistencia técnica en acciones de soporte a IPRESS"/>
    <s v="C.S. Olmos"/>
    <s v="Informatico"/>
    <s v="12 H"/>
    <m/>
    <m/>
    <n v="160"/>
    <n v="160"/>
    <n v="6"/>
    <s v="Junio"/>
  </r>
  <r>
    <x v="10"/>
    <x v="10"/>
    <s v="AO.M1.02.02"/>
    <s v="Acciones de Afiliación."/>
    <s v="AO.M1.02.02"/>
    <s v="Supervisión y asistencia técnica en materia de afiliaciones"/>
    <s v="C.S. Marripon"/>
    <s v="Aseguramiento y Mercadeo"/>
    <s v=" 15 H "/>
    <n v="0"/>
    <m/>
    <n v="200"/>
    <n v="200"/>
    <n v="7"/>
    <s v="Julio"/>
  </r>
  <r>
    <x v="10"/>
    <x v="10"/>
    <s v="AO.M1.05.05"/>
    <s v="Ejecución de Control Técnico a las Prestaciones."/>
    <s v="AO.M1.05.05 (d)"/>
    <s v="Ejecutar acciones correspondientes al Proceso de Control Presencial Posterior"/>
    <s v="C.S. Tongorrape"/>
    <s v="Supervisor Medico"/>
    <s v=" 18 H "/>
    <m/>
    <m/>
    <n v="240"/>
    <n v="240"/>
    <n v="7"/>
    <s v="Julio"/>
  </r>
  <r>
    <x v="10"/>
    <x v="10"/>
    <s v="AO.M1.02.02"/>
    <s v="Acciones de Afiliación."/>
    <s v="AO.M1.02.02"/>
    <s v="Supervisión y asistencia técnica en materia de afiliaciones"/>
    <s v="C.S. Incahuasi - C.S. Lanchipampa"/>
    <s v="Aseguramiento y Mercadeo"/>
    <n v="2"/>
    <n v="0"/>
    <m/>
    <n v="640"/>
    <n v="640"/>
    <n v="8"/>
    <s v="Agosto"/>
  </r>
  <r>
    <x v="10"/>
    <x v="10"/>
    <s v="AO.M1.02.02"/>
    <s v="Acciones de Afiliación."/>
    <s v="AO.M1.02.02"/>
    <s v="Supervisión y asistencia técnica en materia de afiliaciones"/>
    <s v="C.S. Morrope"/>
    <s v="Aseguramiento y Mercadeo"/>
    <s v=" 10 H "/>
    <n v="0"/>
    <m/>
    <n v="133"/>
    <n v="133"/>
    <n v="9"/>
    <s v="Setiembre"/>
  </r>
  <r>
    <x v="10"/>
    <x v="10"/>
    <s v="AO.S1.01.11"/>
    <s v="Acciones de Soporte a la Gestión a nivel de UDR"/>
    <s v="AO.S1.01.11 (b)"/>
    <s v="Supervisión y asistencia técnica en acciones de soporte a IPRESS"/>
    <s v="C.S. Morrope"/>
    <s v="Informatico"/>
    <s v=" 10 H"/>
    <m/>
    <m/>
    <n v="133"/>
    <n v="133"/>
    <n v="9"/>
    <s v="Setiembre"/>
  </r>
  <r>
    <x v="10"/>
    <x v="10"/>
    <s v="AO.M1.02.02"/>
    <s v="Acciones de Afiliación."/>
    <s v="AO.M1.02.02"/>
    <s v="Supervisión y asistencia técnica en materia de afiliaciones"/>
    <s v="C.S Huacapampa"/>
    <s v="Aseguramiento y Mercadeo"/>
    <n v="2"/>
    <n v="100"/>
    <m/>
    <n v="640"/>
    <n v="740"/>
    <n v="10"/>
    <s v="Octubre"/>
  </r>
  <r>
    <x v="10"/>
    <x v="10"/>
    <s v="AO.M1.05.05"/>
    <s v="Ejecución de Control Técnico a las Prestaciones."/>
    <s v="AO.M1.05.05 (d)"/>
    <s v="Ejecutar acciones correspondientes al Proceso de Control Presencial Posterior"/>
    <s v="C.S. Colaya - C.S. Marripon"/>
    <s v="Supervisor Medico"/>
    <n v="2"/>
    <m/>
    <m/>
    <n v="640"/>
    <n v="640"/>
    <n v="10"/>
    <s v="Octubre"/>
  </r>
  <r>
    <x v="10"/>
    <x v="10"/>
    <s v="AO.S1.01.11"/>
    <s v="Acciones de Soporte a la Gestión a nivel de UDR"/>
    <s v="AO.S1.01.11 (b)"/>
    <s v="Supervisión y asistencia técnica en acciones de soporte a IPRESS"/>
    <s v="C.S. Sipan"/>
    <s v="Informatico"/>
    <s v="15 H"/>
    <m/>
    <m/>
    <n v="200"/>
    <n v="200"/>
    <n v="10"/>
    <s v="Octubre"/>
  </r>
  <r>
    <x v="10"/>
    <x v="10"/>
    <s v="AO.M1.02.02"/>
    <s v="Acciones de Afiliación."/>
    <s v="AO.M1.02.02"/>
    <s v="Supervisión y asistencia técnica en materia de afiliaciones"/>
    <s v="C.S. Sipan"/>
    <s v="Aseguramiento y Mercadeo"/>
    <s v=" 15 H "/>
    <m/>
    <m/>
    <n v="200"/>
    <n v="200"/>
    <n v="11"/>
    <s v="Noviembre"/>
  </r>
  <r>
    <x v="10"/>
    <x v="10"/>
    <s v="AO.M1.05.05"/>
    <s v="Ejecución de Control Técnico a las Prestaciones."/>
    <s v="AO.M1.05.05 (d)"/>
    <s v="Ejecutar acciones correspondientes al Proceso de Control Presencial Posterior"/>
    <s v="C.S. Chochope"/>
    <s v="Supervisor Medico"/>
    <s v=" 15 H "/>
    <m/>
    <m/>
    <n v="200"/>
    <n v="200"/>
    <n v="11"/>
    <s v="Noviembre"/>
  </r>
  <r>
    <x v="11"/>
    <x v="11"/>
    <s v="AO.S1.01.11"/>
    <s v="Acciones de Soporte a la Gestión a nivel de UDR"/>
    <s v="AO.S1.01.11 (c)"/>
    <s v="Otras Acciones de Soporte"/>
    <s v="Chiclayo"/>
    <s v="BENITES FRANCISCO/CAMPOS MILTON/GONZALES FCO/ ESQUIVEL ROSA/SANCHEZ VERONICA/HERNANDEZ MARIA/ MARCOS VANESSA/ALVARADO MELISSA/SANTIAGO JORGE/FERNANDEZ NELLY/SANTIAGO JORGE/HUARCAYA ENRIQUE/TACANGA MELISSA"/>
    <n v="2"/>
    <n v="996"/>
    <m/>
    <n v="7040"/>
    <n v="8036"/>
    <n v="2"/>
    <s v="Febrero"/>
  </r>
  <r>
    <x v="11"/>
    <x v="11"/>
    <s v="AO.S1.01.11"/>
    <s v="Acciones de Soporte a la Gestión a nivel de UDR"/>
    <s v="AO.S1.01.11 (b)"/>
    <s v="Supervisión y asistencia técnica en acciones de soporte a IPRESS"/>
    <s v="Chepén (Hospital de Chepen)"/>
    <s v="HUARCAYA SOTO ENRIQUE"/>
    <n v="3"/>
    <n v="50"/>
    <m/>
    <n v="960"/>
    <n v="1010"/>
    <n v="2"/>
    <s v="Febrero"/>
  </r>
  <r>
    <x v="11"/>
    <x v="11"/>
    <s v="AO.M1.02.02"/>
    <s v="Acciones de Afiliación."/>
    <s v="AO.M1.02.02 (d)"/>
    <s v="Supervisión y asistencia técnica en materia de afiliaciones"/>
    <s v="Pacasmayo"/>
    <s v="FERNÁNDEZ NELLY/SANTIAGO JORGE"/>
    <n v="3"/>
    <n v="50"/>
    <m/>
    <n v="960"/>
    <n v="1010"/>
    <n v="3"/>
    <s v="Marzo"/>
  </r>
  <r>
    <x v="11"/>
    <x v="11"/>
    <s v="AO.M1.02.02"/>
    <s v="Acciones de Afiliación."/>
    <s v="AO.M1.02.02 (b)"/>
    <s v="Acciones de afiliación y acreditación de asegurados "/>
    <s v="Pacasmayo"/>
    <s v="FERNÁNDEZ NELLY/AYAY LUIS/SANTIAGO JORGE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3"/>
    <n v="50"/>
    <m/>
    <n v="960"/>
    <n v="1010"/>
    <n v="3"/>
    <s v="Marzo"/>
  </r>
  <r>
    <x v="11"/>
    <x v="11"/>
    <s v="AO.S1.01.11"/>
    <s v="Acciones de Soporte a la Gestión a nivel de UDR"/>
    <s v="AO.S1.01.11 (b)"/>
    <s v="Supervisión y asistencia técnica en acciones de soporte a IPRESS"/>
    <s v="Gran Chimú - Cascas (Hospital de Cascas)"/>
    <s v="HUARCAYA SOTO ENRIQUE"/>
    <n v="3"/>
    <n v="60"/>
    <m/>
    <n v="960"/>
    <n v="1020"/>
    <n v="3"/>
    <s v="Marzo"/>
  </r>
  <r>
    <x v="11"/>
    <x v="11"/>
    <s v="AO.M1.02.02"/>
    <s v="Acciones de Afiliación."/>
    <s v="AO.M1.02.02 (d)"/>
    <s v="Supervisión y asistencia técnica en materia de afiliaciones"/>
    <s v="Chepén"/>
    <s v="FERNÁNDEZ NELLY/SANTIAGO JORGE"/>
    <n v="3"/>
    <n v="50"/>
    <m/>
    <n v="960"/>
    <n v="1010"/>
    <n v="4"/>
    <s v="Abril"/>
  </r>
  <r>
    <x v="11"/>
    <x v="11"/>
    <s v="AO.S1.01.11"/>
    <s v="Acciones de Soporte a la Gestión a nivel de UDR"/>
    <s v="AO.S1.01.11 (c)"/>
    <s v="Otras Acciones de Soporte"/>
    <s v="Guadalupe"/>
    <s v="BENITES FRANCISCO/FERNÁNDEZ NELLY"/>
    <n v="2"/>
    <n v="50"/>
    <m/>
    <n v="1280"/>
    <n v="1330"/>
    <n v="4"/>
    <s v="Abril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4"/>
    <s v="Abril"/>
  </r>
  <r>
    <x v="11"/>
    <x v="11"/>
    <s v="AO.S1.01.11"/>
    <s v="Acciones de Soporte a la Gestión a nivel de UDR"/>
    <s v="AO.S1.01.11 (b)"/>
    <s v="Supervisión y asistencia técnica en acciones de soporte a IPRESS"/>
    <s v="Julcán (Hospital de Julcan)"/>
    <s v="HUARCAYA SOTO ENRIQUE"/>
    <n v="3"/>
    <n v="60"/>
    <m/>
    <n v="960"/>
    <n v="1020"/>
    <n v="4"/>
    <s v="Abril"/>
  </r>
  <r>
    <x v="11"/>
    <x v="11"/>
    <s v="AO.M1.02.02"/>
    <s v="Acciones de Afiliación."/>
    <s v="AO.M1.02.02 (d)"/>
    <s v="Supervisión y asistencia técnica en materia de afiliaciones"/>
    <s v="Huamachuco"/>
    <s v="FERNÁNDEZ NELLY/SANTIAGO JORGE"/>
    <n v="2"/>
    <n v="60"/>
    <m/>
    <n v="640"/>
    <n v="700"/>
    <n v="5"/>
    <s v="May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"/>
    <s v="MARCOS VANESSA/ALVARADO MELISSA"/>
    <n v="3"/>
    <n v="50"/>
    <m/>
    <n v="960"/>
    <n v="101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Chepen"/>
    <s v="GONZALES FCO/ESQUIVEL ROSA/SANCHEZ VERÓNICA/HERNANDEZ MARÍA"/>
    <n v="3"/>
    <n v="100"/>
    <m/>
    <n v="1920"/>
    <n v="202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Pacasmayo"/>
    <s v="GONZALES FCO/ESQUIVEL ROSA/SANCHEZ VERÓNICA/HERNANDEZ MARÍA"/>
    <n v="3"/>
    <n v="100"/>
    <m/>
    <n v="1920"/>
    <n v="2020"/>
    <n v="5"/>
    <s v="Mayo"/>
  </r>
  <r>
    <x v="11"/>
    <x v="11"/>
    <s v="AO.S1.01.11"/>
    <s v="Acciones de Soporte a la Gestión a nivel de UDR"/>
    <s v="AO.S1.01.11 (b)"/>
    <s v="Supervisión y asistencia técnica en acciones de soporte a IPRESS"/>
    <s v="ASCOPE"/>
    <s v="HUARCAYA SOTO ENRIQUE"/>
    <n v="3"/>
    <n v="60"/>
    <m/>
    <n v="960"/>
    <n v="1020"/>
    <n v="5"/>
    <s v="Mayo"/>
  </r>
  <r>
    <x v="11"/>
    <x v="11"/>
    <s v="AO.M1.02.02"/>
    <s v="Acciones de Afiliación."/>
    <s v="AO.M1.02.02 (d)"/>
    <s v="Supervisión y asistencia técnica en materia de afiliaciones"/>
    <s v="Virú"/>
    <s v="FERNÁNDEZ NELLY/SANTIAGO JORGE"/>
    <n v="3"/>
    <n v="50"/>
    <m/>
    <n v="960"/>
    <n v="1010"/>
    <n v="6"/>
    <s v="Junio"/>
  </r>
  <r>
    <x v="11"/>
    <x v="11"/>
    <s v="AO.M1.02.02"/>
    <s v="Acciones de Afiliación."/>
    <s v="AO.M1.02.02 (b)"/>
    <s v="Acciones de afiliación y acreditación de asegurados "/>
    <s v="Huamachuco"/>
    <s v="FERNÁNDEZ NELLY/AYAY LUIS/SANTIAGO JORGE"/>
    <n v="3"/>
    <n v="60"/>
    <m/>
    <n v="960"/>
    <n v="102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Hospital Distrital de 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Otuzco"/>
    <s v="GONZALES FCO/ESQUIVEL ROSA/SANCHEZ VERÓNICA/HERNANDEZ MARÍA"/>
    <n v="3"/>
    <n v="120"/>
    <m/>
    <n v="1920"/>
    <n v="204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Huamachuco"/>
    <s v="GONZALES FCO/ESQUIVEL ROSA/SANCHEZ VERÓNICA/HERNANDEZ MARÍA"/>
    <n v="3"/>
    <n v="120"/>
    <m/>
    <n v="1920"/>
    <n v="2040"/>
    <n v="6"/>
    <s v="Junio"/>
  </r>
  <r>
    <x v="11"/>
    <x v="11"/>
    <s v="AO.S1.01.11"/>
    <s v="Acciones de Soporte a la Gestión a nivel de UDR"/>
    <s v="AO.S1.01.11 (b)"/>
    <s v="Supervisión y asistencia técnica en acciones de soporte a IPRESS"/>
    <s v="Huamachuco (Hosiptal Leoncio Prado)"/>
    <s v="HUARCAYA SOTO ENRIQUE"/>
    <n v="3"/>
    <n v="60"/>
    <m/>
    <n v="960"/>
    <n v="1020"/>
    <n v="6"/>
    <s v="Junio"/>
  </r>
  <r>
    <x v="11"/>
    <x v="11"/>
    <s v="AO.S1.01.11"/>
    <s v="Acciones de Soporte a la Gestión a nivel de UDR"/>
    <s v="AO.S1.01.11 (c)"/>
    <s v="Otras Acciones de Soporte"/>
    <s v="Huamachuco"/>
    <s v="BENITES FRANCISCO/FERNÁNDEZ NELLY"/>
    <n v="2"/>
    <n v="60"/>
    <m/>
    <n v="640"/>
    <n v="700"/>
    <n v="7"/>
    <s v="Julio"/>
  </r>
  <r>
    <x v="11"/>
    <x v="11"/>
    <s v="AO.M1.02.02"/>
    <s v="Acciones de Afiliación."/>
    <s v="AO.M1.02.02 (d)"/>
    <s v="Supervisión y asistencia técnica en materia de afiliaciones"/>
    <s v="Otuzco"/>
    <s v="FERNÁNDEZ NELLY/SANTIAGO JORGE"/>
    <n v="2"/>
    <n v="60"/>
    <m/>
    <n v="640"/>
    <n v="70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Viru (Chao)"/>
    <s v="MARCOS VANESSA/ALVARADO MELISSA"/>
    <n v="2"/>
    <n v="50"/>
    <m/>
    <n v="640"/>
    <n v="69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Santiago de Chuco"/>
    <s v="GONZALES FCO/ESQUIVEL ROSA/SANCHEZ VERÓNICA/HERNANDEZ MARÍA"/>
    <n v="3"/>
    <n v="120"/>
    <m/>
    <n v="1920"/>
    <n v="204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Cascas"/>
    <s v="GONZALES FCO/ESQUIVEL ROSA/SANCHEZ VERÓNICA/HERNANDEZ MARÍA"/>
    <n v="3"/>
    <n v="120"/>
    <m/>
    <n v="1920"/>
    <n v="2040"/>
    <n v="7"/>
    <s v="Julio"/>
  </r>
  <r>
    <x v="11"/>
    <x v="11"/>
    <s v="AO.S1.01.11"/>
    <s v="Acciones de Soporte a la Gestión a nivel de UDR"/>
    <s v="AO.S1.01.11 (b)"/>
    <s v="Supervisión y asistencia técnica en acciones de soporte a IPRESS"/>
    <s v="Bolivar"/>
    <s v="HUARCAYA SOTO ENRIQUE"/>
    <n v="5"/>
    <n v="240"/>
    <m/>
    <n v="1600"/>
    <n v="1840"/>
    <n v="7"/>
    <s v="Julio"/>
  </r>
  <r>
    <x v="11"/>
    <x v="11"/>
    <s v="AO.M1.02.02"/>
    <s v="Acciones de Afiliación."/>
    <s v="AO.M1.02.02 (d)"/>
    <s v="Supervisión y asistencia técnica en materia de afiliaciones"/>
    <s v="Santiago de Chuco"/>
    <s v="FERNÁNDEZ NELLY/SANTIAGO JORGE"/>
    <n v="3"/>
    <n v="60"/>
    <m/>
    <n v="960"/>
    <n v="1020"/>
    <n v="8"/>
    <s v="Agosto"/>
  </r>
  <r>
    <x v="11"/>
    <x v="11"/>
    <s v="AO.M1.02.02"/>
    <s v="Acciones de Afiliación."/>
    <s v="AO.M1.02.02 (b)"/>
    <s v="Acciones de afiliación y acreditación de asegurados "/>
    <s v="Pataz"/>
    <s v="FERNÁNDEZ NELLY/AYAY LUIS/SANTIAGO JORGE"/>
    <n v="2"/>
    <n v="240"/>
    <m/>
    <n v="1280"/>
    <n v="152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Julcan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Ascope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Viru"/>
    <s v="GONZALES FCO/ESQUIVEL ROSA/SANCHEZ VERÓNICA/HERNANDEZ MARÍA"/>
    <n v="3"/>
    <n v="100"/>
    <m/>
    <n v="1920"/>
    <n v="2020"/>
    <n v="8"/>
    <s v="Agosto"/>
  </r>
  <r>
    <x v="11"/>
    <x v="11"/>
    <s v="AO.S1.01.11"/>
    <s v="Acciones de Soporte a la Gestión a nivel de UDR"/>
    <s v="AO.S1.01.11 (b)"/>
    <s v="Supervisión y asistencia técnica en acciones de soporte a IPRESS"/>
    <s v="PATAZ"/>
    <s v="HUARCAYA SOTO ENRIQUE"/>
    <n v="5"/>
    <n v="240"/>
    <m/>
    <n v="1600"/>
    <n v="1840"/>
    <n v="8"/>
    <s v="Agosto"/>
  </r>
  <r>
    <x v="11"/>
    <x v="11"/>
    <s v="AO.M1.02.02"/>
    <s v="Acciones de Afiliación."/>
    <s v="AO.M1.02.02 (d)"/>
    <s v="Supervisión y asistencia técnica en materia de afiliaciones"/>
    <s v="Gran Chimú"/>
    <s v="FERNÁNDEZ NELLY/SANTIAGO JORGE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Santiago de Chuco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Chepen /pacanguilla "/>
    <s v="MARCOS VANESSA/ALVARADO MELISSA"/>
    <n v="3"/>
    <n v="50"/>
    <m/>
    <n v="960"/>
    <n v="101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2"/>
    <n v="50"/>
    <m/>
    <n v="640"/>
    <n v="690"/>
    <n v="9"/>
    <s v="Setiembre"/>
  </r>
  <r>
    <x v="11"/>
    <x v="11"/>
    <s v="AO.S1.01.11"/>
    <s v="Acciones de Soporte a la Gestión a nivel de UDR"/>
    <s v="AO.S1.01.11 (b)"/>
    <s v="Supervisión y asistencia técnica en acciones de soporte a IPRESS"/>
    <s v="VIRU"/>
    <s v="HUARCAYA SOTO ENRIQUE"/>
    <n v="3"/>
    <n v="50"/>
    <m/>
    <n v="960"/>
    <n v="1010"/>
    <n v="9"/>
    <s v="Setiembre"/>
  </r>
  <r>
    <x v="11"/>
    <x v="11"/>
    <s v="AO.S1.01.11"/>
    <s v="Acciones de Soporte a la Gestión a nivel de UDR"/>
    <s v="AO.S1.01.11 (c)"/>
    <s v="Otras Acciones de Soporte"/>
    <s v="Santiago de Chuco"/>
    <s v="BENITES FRANCISCO/FERNÁNDEZ NELLY"/>
    <n v="2"/>
    <n v="60"/>
    <m/>
    <n v="1280"/>
    <n v="1340"/>
    <n v="10"/>
    <s v="Octubre"/>
  </r>
  <r>
    <x v="11"/>
    <x v="11"/>
    <s v="AO.M1.02.02"/>
    <s v="Acciones de Afiliación."/>
    <s v="AO.M1.02.02 (d)"/>
    <s v="Supervisión y asistencia técnica en materia de afiliaciones"/>
    <s v="Julcán"/>
    <s v="FERNÁNDEZ NELLY/SANTIAGO JORGE"/>
    <n v="3"/>
    <n v="60"/>
    <m/>
    <n v="960"/>
    <n v="1020"/>
    <n v="10"/>
    <s v="Octubre"/>
  </r>
  <r>
    <x v="11"/>
    <x v="11"/>
    <s v="AO.M1.02.02"/>
    <s v="Acciones de Afiliación."/>
    <s v="AO.M1.02.02 (b)"/>
    <s v="Acciones de afiliación y acreditación de asegurados "/>
    <s v="Julcán"/>
    <s v="FERNÁNDEZ NELLY/AYAY LUIS/SANTIAGO JORG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Viru"/>
    <s v="MARCOS VANESSA/ALVARADO MELISSA"/>
    <n v="2"/>
    <n v="50"/>
    <m/>
    <n v="640"/>
    <n v="690"/>
    <n v="10"/>
    <s v="Octubre"/>
  </r>
  <r>
    <x v="11"/>
    <x v="11"/>
    <s v="AO.S1.01.11"/>
    <s v="Acciones de Soporte a la Gestión a nivel de UDR"/>
    <s v="AO.S1.01.11 (b)"/>
    <s v="Supervisión y asistencia técnica en acciones de soporte a IPRESS"/>
    <s v="Otuzco"/>
    <s v="HUARCAYA SOTO ENRIQU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11"/>
    <s v="Nov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Santiago de Chuco"/>
    <s v="HUARCAYA SOTO ENRIQUE"/>
    <n v="3"/>
    <n v="60"/>
    <m/>
    <n v="960"/>
    <n v="102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Guadalupe - Pacasmayo (Hospital Tomas Lafora)"/>
    <s v="HUARCAYA SOTO ENRIQUE"/>
    <n v="3"/>
    <n v="50"/>
    <m/>
    <n v="800"/>
    <n v="850"/>
    <n v="12"/>
    <s v="Diciembre"/>
  </r>
  <r>
    <x v="12"/>
    <x v="12"/>
    <s v="AO.S1.01.11"/>
    <s v="Acciones de Soporte a la Gestión a nivel de UDR"/>
    <s v="AO.S1.01.11 (c)"/>
    <s v="Otras Acciones de Soporte"/>
    <s v="Chiclayo"/>
    <s v="DIRECTO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FINANCIERO UD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MÉDIC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SEGURAMIENTO Y MERCADE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quino Moreno, Javier Eduard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Rodriguez Gonzalez Said, Kemyla"/>
    <n v="2"/>
    <n v="0"/>
    <m/>
    <n v="640"/>
    <n v="640"/>
    <n v="2"/>
    <s v="Febrero"/>
  </r>
  <r>
    <x v="12"/>
    <x v="12"/>
    <s v="AO.S1.01.11"/>
    <s v="Acciones de Soporte a la Gestión a nivel de UDR"/>
    <s v="AO.S1.01.11 (c)"/>
    <s v="Otras Acciones de Soporte"/>
    <s v="chiclayo"/>
    <s v="Burgos Buendía, Marcel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Briceño Noblecilla, Nayr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andoval Zapata, Deli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Peña Garcia, yoselin"/>
    <n v="2"/>
    <n v="76"/>
    <m/>
    <n v="640"/>
    <n v="716"/>
    <n v="2"/>
    <s v="Febrero"/>
  </r>
  <r>
    <x v="12"/>
    <x v="12"/>
    <s v="AO.S1.01.11"/>
    <s v="Acciones de Soporte a la Gestión a nivel de UDR"/>
    <s v="AO.S1.01.11 (b)"/>
    <s v="Supervisión y asistencia técnica en acciones de soporte a IPRESS"/>
    <s v="I-4 MORROPON"/>
    <s v="ESPECIALISTA EN INFORMATICA"/>
    <n v="1"/>
    <n v="0"/>
    <m/>
    <n v="320"/>
    <n v="320"/>
    <n v="3"/>
    <s v="Marzo"/>
  </r>
  <r>
    <x v="12"/>
    <x v="12"/>
    <s v="AO.S1.01.11"/>
    <s v="Acciones de Soporte a la Gestión a nivel de UDR"/>
    <s v="AO.S1.01.11 (b)"/>
    <s v="Supervisión y asistencia técnica en acciones de soporte a IPRESS"/>
    <s v="I-4 BUENOS AIRES"/>
    <s v="ESPECIALISTA EN INFORMATICA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MORROPON"/>
    <s v="ASEGURAMIENTO Y MERCADEO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BUENOS AIRES"/>
    <s v="ASEGURAMIENTO Y MERCADEO"/>
    <n v="1"/>
    <n v="0"/>
    <m/>
    <n v="320"/>
    <n v="320"/>
    <n v="3"/>
    <s v="Marz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0"/>
    <m/>
    <n v="160"/>
    <n v="160"/>
    <n v="3"/>
    <s v="Marzo"/>
  </r>
  <r>
    <x v="12"/>
    <x v="12"/>
    <s v="AO.M1.06.03"/>
    <s v="Asistencia Técnica, Monitoreo y Supervisión en Cobertura Financiera."/>
    <s v="AO.M1.06.04 (b)"/>
    <s v="Supervisión Financiera Presencial a las Unidades Ejecutoras-UE"/>
    <s v="I-4 HUANCABAMBA "/>
    <s v="SUPERVISOR FINANCIERO UDR"/>
    <n v="2"/>
    <n v="0"/>
    <m/>
    <n v="640"/>
    <n v="640"/>
    <n v="4"/>
    <s v="Abril"/>
  </r>
  <r>
    <x v="12"/>
    <x v="12"/>
    <s v="AO.S1.01.11"/>
    <s v="Acciones de Soporte a la Gestión a nivel de UDR"/>
    <s v="AO.S1.01.11 (b)"/>
    <s v="Supervisión y asistencia técnica en acciones de soporte a IPRESS"/>
    <s v="I-3 SAN JUAN DE BIGOTE - I-4 SALITRAL"/>
    <s v="ESPECIALISTA EN INFORMATICA"/>
    <n v="2"/>
    <n v="0"/>
    <m/>
    <n v="640"/>
    <n v="640"/>
    <n v="4"/>
    <s v="Abril"/>
  </r>
  <r>
    <x v="12"/>
    <x v="12"/>
    <s v="AO.M1.02.02"/>
    <s v="Acciones de Afiliación."/>
    <s v="AO.M1.02.02 (d)"/>
    <s v="Supervisión y asistencia técnica en materia de afiliaciones"/>
    <s v="I-3 SAN JUAN DE BIGOTE - I-4 SALITRAL"/>
    <s v="ASEGURAMIENTO Y MERCADEO"/>
    <n v="2"/>
    <n v="0"/>
    <m/>
    <n v="640"/>
    <n v="640"/>
    <n v="4"/>
    <s v="Abril"/>
  </r>
  <r>
    <x v="12"/>
    <x v="12"/>
    <s v="AO.M1.05.05"/>
    <s v="Ejecución de Control Técnico a las Prestaciones."/>
    <s v="AO.M1.05.05 (d)"/>
    <s v="Ejecutar acciones correspondientes al Proceso de Control Presencial Posterior"/>
    <s v="I-4 SECHURA"/>
    <s v="SUPERVISOR MÉDICO"/>
    <n v="0.5"/>
    <n v="20"/>
    <m/>
    <n v="160"/>
    <n v="180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2.02"/>
    <s v="Acciones de Afiliación."/>
    <s v="AO.M1.02.02 (d)"/>
    <s v="Supervisión y asistencia técnica en materia de afiliaciones"/>
    <s v="I-4 SANTO DOMINGO"/>
    <s v="ASEGURAMIENTO Y MERCADEO"/>
    <n v="2"/>
    <n v="70"/>
    <m/>
    <n v="640"/>
    <n v="710"/>
    <n v="5"/>
    <s v="Mayo"/>
  </r>
  <r>
    <x v="12"/>
    <x v="12"/>
    <s v="AO.M1.05.05"/>
    <s v="Ejecución de Control Técnico a las Prestaciones."/>
    <s v="AO.M1.05.05 (b)"/>
    <s v="Gestión con actores locales para fortalecer la contención preventiva"/>
    <s v="DISTRITO MORROPON - PROV MORROPON"/>
    <s v="DIRECTOR /SUBGERENTE UDR"/>
    <n v="1"/>
    <n v="30"/>
    <m/>
    <n v="320"/>
    <n v="350"/>
    <n v="5"/>
    <s v="Mayo"/>
  </r>
  <r>
    <x v="12"/>
    <x v="12"/>
    <s v="AO.M1.05.05"/>
    <s v="Ejecución de Control Técnico a las Prestaciones."/>
    <s v="AO.M1.05.05 (d)"/>
    <s v="Ejecutar acciones correspondientes al Proceso de Control Presencial Posterior"/>
    <s v="I-4 BERNAL"/>
    <s v="SUPERVISOR MÉDICO"/>
    <n v="0.5"/>
    <n v="0"/>
    <m/>
    <n v="160"/>
    <n v="1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6"/>
    <s v="Junio"/>
  </r>
  <r>
    <x v="12"/>
    <x v="12"/>
    <s v="AO.M1.06.04"/>
    <s v="Supervisión Financiera a Unidades Ejecutoras-UE."/>
    <s v="AO.M1.06.04 (b)"/>
    <s v="Supervisión Financiera Presencial a las Unidades Ejecutoras-UE"/>
    <s v="I-4 PACAIPAMPA  I-3 "/>
    <s v="SUPERVISOR FINANCIERO UDR"/>
    <n v="3"/>
    <n v="0"/>
    <m/>
    <n v="960"/>
    <n v="9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I-4 CANCHAQUE"/>
    <s v="SUPERVISOR MÉDICO"/>
    <n v="2"/>
    <n v="60"/>
    <m/>
    <n v="640"/>
    <n v="70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I-4 EL FAIQUE"/>
    <s v="SUPERVISOR MÉDICO"/>
    <n v="2"/>
    <n v="60"/>
    <m/>
    <n v="640"/>
    <n v="700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S1.01.11"/>
    <s v="Acciones de Soporte a la Gestión a nivel de UDR"/>
    <s v="AO.S1.01.11 (b)"/>
    <s v="Supervisión y asistencia técnica en acciones de soporte a IPRESS"/>
    <s v="I-4 EL FAIQUE -I-4  CANCHAQUE - I-2 EL HIGUERÓN"/>
    <s v="ESPECIALISTA EN INFORMATICA"/>
    <n v="4"/>
    <n v="50"/>
    <m/>
    <n v="1280"/>
    <n v="1330"/>
    <n v="7"/>
    <s v="Julio"/>
  </r>
  <r>
    <x v="12"/>
    <x v="12"/>
    <s v="AO.M1.02.02"/>
    <s v="Acciones de Afiliación."/>
    <s v="AO.M1.02.02 (d)"/>
    <s v="Supervisión y asistencia técnica en materia de afiliaciones"/>
    <s v="I-4 EL FAIQUE -I-4  CANCHAQUE - I-2 EL HIGUERÓN"/>
    <s v="ASEGURAMIENTO Y MERCADEO"/>
    <n v="4"/>
    <n v="70"/>
    <m/>
    <n v="1280"/>
    <n v="135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3 KM 50"/>
    <s v="ESPECIALISTA EN INFORMATICA"/>
    <n v="0.5"/>
    <n v="0"/>
    <m/>
    <n v="160"/>
    <n v="160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2 LA ENCANTADA"/>
    <s v="ESPECIALISTA EN INFORMATICA"/>
    <n v="0.5"/>
    <n v="0"/>
    <m/>
    <n v="160"/>
    <n v="160"/>
    <n v="8"/>
    <s v="Agosto"/>
  </r>
  <r>
    <x v="12"/>
    <x v="12"/>
    <s v="AO.M1.02.02"/>
    <s v="Acciones de Afiliación."/>
    <s v="AO.M1.02.02 (d)"/>
    <s v="Supervisión y asistencia técnica en materia de afiliaciones"/>
    <s v="I-4 HUACABAMBA -I-3 SONDOR"/>
    <s v="ASEGURAMIENTO Y MERCADEO"/>
    <n v="3"/>
    <n v="100"/>
    <m/>
    <n v="960"/>
    <n v="1060"/>
    <n v="8"/>
    <s v="Agosto"/>
  </r>
  <r>
    <x v="12"/>
    <x v="12"/>
    <s v="AO.M1.05.05"/>
    <s v="Ejecución de Control Técnico a las Prestaciones."/>
    <s v="AO.M1.05.05 (b)"/>
    <s v="Gestión con actores locales para fortalecer la contención preventiva"/>
    <s v="DISTRITO DE SECHURA"/>
    <s v="DIRECTOR / SUBGERENTE UDR"/>
    <n v="1"/>
    <n v="25"/>
    <m/>
    <n v="320"/>
    <n v="345"/>
    <n v="8"/>
    <s v="Agosto"/>
  </r>
  <r>
    <x v="12"/>
    <x v="12"/>
    <s v="AO.M1.05.05"/>
    <s v="Ejecución de Control Técnico a las Prestaciones."/>
    <s v="AO.M1.05.05 (d)"/>
    <s v="Ejecutar acciones correspondientes al Proceso de Control Presencial Posterior"/>
    <s v="I-3 KM 50"/>
    <s v="SUPERVISOR MÉDICO"/>
    <n v="0.5"/>
    <n v="11"/>
    <m/>
    <n v="160"/>
    <n v="171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0"/>
    <m/>
    <n v="1600"/>
    <n v="160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4 SECHURA"/>
    <s v="ESPECIALISTA EN INFORMATICA"/>
    <n v="0.5"/>
    <n v="0"/>
    <m/>
    <n v="160"/>
    <n v="16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3 VICE"/>
    <s v="ESPECIALISTA EN INFORMATICA"/>
    <n v="0.5"/>
    <n v="0"/>
    <m/>
    <n v="160"/>
    <n v="160"/>
    <n v="9"/>
    <s v="Setiembre"/>
  </r>
  <r>
    <x v="12"/>
    <x v="12"/>
    <s v="AO.M1.02.02"/>
    <s v="Acciones de Afiliación."/>
    <s v="AO.M1.02.02 (d)"/>
    <s v="Supervisión y asistencia técnica en materia de afiliaciones"/>
    <s v="I-4 CHALACO"/>
    <s v="ASEGURAMIENTO Y MERCADEO"/>
    <n v="3"/>
    <n v="70"/>
    <m/>
    <n v="960"/>
    <n v="1030"/>
    <n v="9"/>
    <s v="Setiembre"/>
  </r>
  <r>
    <x v="12"/>
    <x v="12"/>
    <s v="AO.M1.05.05"/>
    <s v="Ejecución de Control Técnico a las Prestaciones."/>
    <s v="AO.M1.05.05 (b)"/>
    <s v="Gestión con actores locales para fortalecer la contención preventiva"/>
    <s v="DISTRITO DE VICE"/>
    <s v="DIRECTOR / SUBGERENTE UDR"/>
    <n v="0.5"/>
    <n v="20"/>
    <m/>
    <n v="160"/>
    <n v="180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1600"/>
    <n v="1600"/>
    <n v="11"/>
    <s v="Nov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960"/>
    <n v="960"/>
    <n v="11"/>
    <s v="Noviembre"/>
  </r>
  <r>
    <x v="13"/>
    <x v="13"/>
    <s v="AO.S1.01.11"/>
    <s v="Acciones de Soporte a la Gestión a nivel de UDR"/>
    <s v="AO.S1.01.11 (c)"/>
    <s v="Otras Acciones de Soporte"/>
    <s v="Chiclayo- Lambayeque"/>
    <s v="Rosali Zevallos Pimentel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Maria Elena Saldarriaga Ancajima"/>
    <n v="2"/>
    <n v="171.5"/>
    <m/>
    <n v="640"/>
    <n v="811.5"/>
    <n v="2"/>
    <s v="Febrero"/>
  </r>
  <r>
    <x v="13"/>
    <x v="13"/>
    <s v="AO.M1.05.05"/>
    <s v="Ejecución de Control Técnico a las Prestaciones."/>
    <s v="AO.M1.05.05 (d)"/>
    <s v="Ejecutar acciones correspondientes al Proceso de Control Presencial Posterior"/>
    <s v="IPRESS Pueblo Nuevo de Colán, Juan Valer, Yacila y La Islilla"/>
    <s v="Supervisor Médico o quien haga sus veces"/>
    <s v="4"/>
    <n v="0"/>
    <m/>
    <n v="1280"/>
    <n v="1280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Jaime Enrique Juárez Cossio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Rosa Milagros Jimenez Ludeña"/>
    <n v="2"/>
    <n v="171.5"/>
    <m/>
    <n v="640"/>
    <n v="811.5"/>
    <n v="2"/>
    <s v="Febrero"/>
  </r>
  <r>
    <x v="13"/>
    <x v="13"/>
    <s v="AO.M1.06.04"/>
    <s v="Supervisión Financiera a Unidades Ejecutoras-UE."/>
    <s v="AO.M1.06.04 (b)"/>
    <s v="Supervisión Financiera Presencial a las Unidades Ejecutoras-UE"/>
    <s v="NEGRITOS"/>
    <s v="Rosa Milagros Jimenez Ludeña"/>
    <n v="1"/>
    <n v="0"/>
    <m/>
    <n v="320"/>
    <n v="320"/>
    <n v="2"/>
    <s v="Febrero"/>
  </r>
  <r>
    <x v="13"/>
    <x v="13"/>
    <s v="AO.S1.01.11"/>
    <s v="Acciones de Soporte a la Gestión a nivel de UDR"/>
    <s v="AO.S1.01.11 (b)"/>
    <s v="Supervisión y asistencia técnica en acciones de soporte a IPRESS"/>
    <s v="CS El Alto, Los Organos, Mancora"/>
    <s v="Cristhian Javier Bautista Heredia"/>
    <n v="3"/>
    <n v="0"/>
    <m/>
    <n v="960"/>
    <n v="960"/>
    <n v="2"/>
    <s v="Febrero"/>
  </r>
  <r>
    <x v="13"/>
    <x v="13"/>
    <s v="AO.M1.02.02"/>
    <s v="Acciones de Afiliación."/>
    <s v="AO.M1.02.02 (d)"/>
    <s v="Supervisión y asistencia técnica en materia de afiliaciones"/>
    <s v="Hospital de Paita, IPRESS Pueblo Nuevo de Colán y Juan Valer"/>
    <s v="Jose Frank Sauceda Tume"/>
    <n v="3"/>
    <n v="0"/>
    <m/>
    <n v="960"/>
    <n v="960"/>
    <n v="3"/>
    <s v="Marzo"/>
  </r>
  <r>
    <x v="13"/>
    <x v="13"/>
    <s v="AO.M1.05.05"/>
    <s v="Ejecución de Control Técnico a las Prestaciones."/>
    <s v="AO.M1.05.05 (d)"/>
    <s v="Ejecutar acciones correspondientes al Proceso de Control Presencial Posterior"/>
    <s v="IPRESS Máncora, Los Órganos, El Alto, Talara y Negritos"/>
    <s v="Supervisor Médico o quien haga sus veces"/>
    <s v="5"/>
    <n v="0"/>
    <m/>
    <n v="1600"/>
    <n v="1600"/>
    <n v="3"/>
    <s v="Marzo"/>
  </r>
  <r>
    <x v="13"/>
    <x v="13"/>
    <s v="AO.S1.01.11"/>
    <s v="Acciones de Soporte a la Gestión a nivel de UDR"/>
    <s v="AO.S1.01.11 (b)"/>
    <s v="Supervisión y asistencia técnica en acciones de soporte a IPRESS"/>
    <s v="CS Talara II, Negritos, Abelardo Quiñones"/>
    <s v="Cristhian Javier Bautista Heredia"/>
    <n v="3"/>
    <n v="0"/>
    <m/>
    <n v="960"/>
    <n v="96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TALA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EL ALTO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MANCO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LOS ORGANOS"/>
    <s v="Rosa Milagros Jimenez Ludeña"/>
    <n v="1"/>
    <n v="0"/>
    <m/>
    <n v="320"/>
    <n v="320"/>
    <n v="3"/>
    <s v="Marzo"/>
  </r>
  <r>
    <x v="13"/>
    <x v="13"/>
    <s v="AO.M1.02.02"/>
    <s v="Acciones de Afiliación."/>
    <s v="AO.M1.02.02 (d)"/>
    <s v="Supervisión y asistencia técnica en materia de afiliaciones"/>
    <s v="IPRESS Mancora, Los Órganos, El Alto y Talara"/>
    <s v="Jose Frank Sauceda Tume"/>
    <n v="4"/>
    <n v="0"/>
    <m/>
    <n v="1280"/>
    <n v="1280"/>
    <n v="4"/>
    <s v="Abril"/>
  </r>
  <r>
    <x v="13"/>
    <x v="13"/>
    <s v="AO.M1.05.05"/>
    <s v="Ejecución de Control Técnico a las Prestaciones."/>
    <s v="AO.M1.05.05 (d)"/>
    <s v="Ejecutar acciones correspondientes al Proceso de Control Presencial Posterior"/>
    <s v="IPRESS Miramar, Vichayal, Amotape, El Arenal y Hospital de Paita"/>
    <s v="Supervisor Médico o quien haga sus veces"/>
    <s v="5"/>
    <n v="0"/>
    <m/>
    <n v="1600"/>
    <n v="160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CS Felipe Santiago Salaverry, CSMC San Clemente"/>
    <s v="Cristhian Javier Bautista Heredia"/>
    <n v="2"/>
    <n v="0"/>
    <m/>
    <n v="640"/>
    <n v="64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Hospital Las Mercedes Paita, Juan Valer"/>
    <s v="Cristhian Javier Bautista Heredia"/>
    <n v="1"/>
    <n v="0"/>
    <m/>
    <n v="320"/>
    <n v="32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Guisella Guerrero Romero"/>
    <n v="4"/>
    <n v="0"/>
    <m/>
    <n v="1280"/>
    <n v="1280"/>
    <n v="4"/>
    <s v="Abril"/>
  </r>
  <r>
    <x v="13"/>
    <x v="13"/>
    <s v="AO.M1.02.02"/>
    <s v="Acciones de Afiliación."/>
    <s v="AO.M1.02.02 (d)"/>
    <s v="Supervisión y asistencia técnica en materia de afiliaciones"/>
    <s v="IPRESS Vichayal y Amotape"/>
    <s v="Jose Frank Sauceda Tume"/>
    <n v="2"/>
    <n v="0"/>
    <m/>
    <n v="640"/>
    <n v="640"/>
    <n v="5"/>
    <s v="Mayo"/>
  </r>
  <r>
    <x v="13"/>
    <x v="13"/>
    <s v="AO.M1.05.05"/>
    <s v="Ejecución de Control Técnico a las Prestaciones."/>
    <s v="AO.M1.05.05 (d)"/>
    <s v="Ejecutar acciones correspondientes al Proceso de Control Presencial Posterior"/>
    <s v="IPRESS Tambogrande, Malingas, Cruceta, San Isidro y Pedregal Alto"/>
    <s v="Supervisor Médico o quien haga sus veces"/>
    <s v="5"/>
    <n v="0"/>
    <m/>
    <n v="1600"/>
    <n v="1600"/>
    <n v="5"/>
    <s v="Mayo"/>
  </r>
  <r>
    <x v="13"/>
    <x v="13"/>
    <s v="AO.M1.05.05"/>
    <s v="Ejecución de Control Técnico a las Prestaciones."/>
    <s v="AO.M1.05.05 (b)"/>
    <s v="Gestión con actores locales para fortalecer la contención preventiva"/>
    <s v="IPRESS Tambogrande"/>
    <s v="Jaime Enrique Juárez Cossio"/>
    <s v="0.5"/>
    <n v="0"/>
    <m/>
    <n v="160"/>
    <n v="160"/>
    <n v="5"/>
    <s v="Mayo"/>
  </r>
  <r>
    <x v="13"/>
    <x v="13"/>
    <s v="AO.S1.01.11"/>
    <s v="Acciones de Soporte a la Gestión a nivel de UDR"/>
    <s v="AO.S1.01.11 (b)"/>
    <s v="Supervisión y asistencia técnica en acciones de soporte a IPRESS"/>
    <s v="Ipress Chipillico, Ipress Partidor, San Isidro, Malingas"/>
    <s v="Cristhian Bautista Heredia"/>
    <n v="4"/>
    <m/>
    <m/>
    <n v="1280"/>
    <n v="1280"/>
    <n v="5"/>
    <s v="Mayo"/>
  </r>
  <r>
    <x v="13"/>
    <x v="13"/>
    <s v="AO.M1.02.02"/>
    <s v="Acciones de Afiliación."/>
    <s v="AO.M1.02.02 (d)"/>
    <s v="Supervisión y asistencia técnica en materia de afiliaciones"/>
    <s v="IPRESS La Huaca "/>
    <s v="Jose Frank Sauceda Tume"/>
    <n v="0.5"/>
    <n v="0"/>
    <m/>
    <n v="160"/>
    <n v="160"/>
    <n v="6"/>
    <s v="Junio"/>
  </r>
  <r>
    <x v="13"/>
    <x v="13"/>
    <s v="AO.M1.02.02"/>
    <s v="Acciones de Afiliación."/>
    <s v="AO.M1.02.02 (d)"/>
    <s v="Supervisión y asistencia técnica en materia de afiliaciones"/>
    <s v="IPRESS Viviate"/>
    <s v="Jose Frank Sauceda Tume"/>
    <n v="0.5"/>
    <n v="0"/>
    <m/>
    <n v="160"/>
    <n v="160"/>
    <n v="6"/>
    <s v="Junio"/>
  </r>
  <r>
    <x v="13"/>
    <x v="13"/>
    <s v="AO.M1.05.05"/>
    <s v="Ejecución de Control Técnico a las Prestaciones."/>
    <s v="AO.M1.05.05 (d)"/>
    <s v="Ejecutar acciones correspondientes al Proceso de Control Presencial Posterior"/>
    <s v="IPRESS Ayabaca, Montero, Paimas, Suyo y las Lomas"/>
    <s v="Supervisor Médico o quien haga sus veces"/>
    <s v="5"/>
    <n v="0"/>
    <m/>
    <n v="1600"/>
    <n v="1600"/>
    <n v="6"/>
    <s v="Junio"/>
  </r>
  <r>
    <x v="13"/>
    <x v="13"/>
    <s v="AO.M1.02.02"/>
    <s v="Acciones de Afiliación."/>
    <s v="AO.M1.02.02 (d)"/>
    <s v="Supervisión y asistencia técnica en materia de afiliaciones"/>
    <s v="IPRESS San Isidro, Pedregal Alto, Tambogrande y La Peñita"/>
    <s v="Jose Frank Sauceda Tume"/>
    <s v="4"/>
    <n v="0"/>
    <m/>
    <n v="1280"/>
    <n v="128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La Huaca 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Viviate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Nomar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Macacará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IPRESS Talara"/>
    <s v="Jaime Enrique Juárez Cossio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SUYO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PAI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LAS LO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MONTERO"/>
    <s v="Rosa Milagros Jimenez Ludeña"/>
    <n v="1"/>
    <n v="0"/>
    <m/>
    <n v="320"/>
    <n v="320"/>
    <n v="7"/>
    <s v="Julio"/>
  </r>
  <r>
    <x v="13"/>
    <x v="13"/>
    <s v="AO.M1.02.02"/>
    <s v="Acciones de Afiliación."/>
    <s v="AO.M1.02.02 (d)"/>
    <s v="Supervisión y asistencia técnica en materia de afiliaciones"/>
    <s v="IPRESS Ayabaca, Montero, Paimas, Suyo y las Lomas"/>
    <s v="Jose Frank Sauceda Tume"/>
    <n v="5"/>
    <n v="0"/>
    <m/>
    <n v="1600"/>
    <n v="1600"/>
    <n v="8"/>
    <s v="Agosto"/>
  </r>
  <r>
    <x v="13"/>
    <x v="13"/>
    <s v="AO.M1.05.05"/>
    <s v="Ejecución de Control Técnico a las Prestaciones."/>
    <s v="AO.M1.05.05 (d)"/>
    <s v="Ejecutar acciones correspondientes al Proceso de Control Presencial Posterior"/>
    <s v="IPRESS Sapillica, Chipillico y Pampa Elera"/>
    <s v="Supervisor Médico o quien haga sus veces"/>
    <s v="3"/>
    <n v="0"/>
    <m/>
    <n v="960"/>
    <n v="960"/>
    <n v="8"/>
    <s v="Agosto"/>
  </r>
  <r>
    <x v="13"/>
    <x v="13"/>
    <s v="AO.M1.05.05"/>
    <s v="Ejecución de Control Técnico a las Prestaciones."/>
    <s v="AO.M1.05.05 (b)"/>
    <s v="Gestión con actores locales para fortalecer la contención preventiva"/>
    <s v="IPRESS La Huaca "/>
    <s v="Jaime Enrique Juárez Cossio"/>
    <s v="0.5"/>
    <n v="0"/>
    <m/>
    <n v="160"/>
    <n v="160"/>
    <n v="8"/>
    <s v="Agosto"/>
  </r>
  <r>
    <x v="13"/>
    <x v="13"/>
    <s v="AO.M1.06.04"/>
    <s v="Supervisión Financiera a Unidades Ejecutoras-UE."/>
    <s v="AO.M1.06.04 (b)"/>
    <s v="Supervisión Financiera Presencial a las Unidades Ejecutoras-UE"/>
    <s v="IPRESS AYABACA"/>
    <s v="Rosa Milagros Jimenez Ludeña"/>
    <n v="2"/>
    <n v="0"/>
    <m/>
    <n v="640"/>
    <n v="640"/>
    <n v="8"/>
    <s v="Agosto"/>
  </r>
  <r>
    <x v="13"/>
    <x v="13"/>
    <s v="AO.M1.02.02"/>
    <s v="Acciones de Afiliación."/>
    <s v="AO.M1.02.02 (d)"/>
    <s v="Supervisión y asistencia técnica en materia de afiliaciones"/>
    <s v="Hospital de Paita"/>
    <s v="Jose Frank Sauceda Tume"/>
    <n v="0.5"/>
    <n v="0"/>
    <m/>
    <n v="160"/>
    <n v="160"/>
    <n v="9"/>
    <s v="Setiembre"/>
  </r>
  <r>
    <x v="13"/>
    <x v="13"/>
    <s v="AO.M1.05.05"/>
    <s v="Ejecución de Control Técnico a las Prestaciones."/>
    <s v="AO.M1.05.05 (d)"/>
    <s v="Ejecutar acciones correspondientes al Proceso de Control Presencial Posterior"/>
    <s v="IPRESS Lancones"/>
    <s v="Supervisor Médico o quien haga sus veces"/>
    <s v="0.5"/>
    <n v="0"/>
    <m/>
    <n v="160"/>
    <n v="160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IPRESS Querecotillo"/>
    <s v="Jaime Enrique Juárez Cossio"/>
    <s v="0.5"/>
    <n v="0"/>
    <m/>
    <n v="160"/>
    <n v="16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S1.01.11"/>
    <s v="Acciones de Soporte a la Gestión a nivel de UDR"/>
    <s v="AO.S1.01.11 (b)"/>
    <s v="Supervisión y asistencia técnica en acciones de soporte a IPRESS"/>
    <s v="Ipress Ayabaca, Ipress Montero"/>
    <s v="Cristhian Bautista Heredia "/>
    <n v="2"/>
    <n v="0"/>
    <m/>
    <n v="749"/>
    <n v="749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3"/>
    <x v="13"/>
    <s v="AO.M1.02.02"/>
    <s v="Acciones de Afiliación."/>
    <s v="AO.M1.02.02 (d)"/>
    <s v="Supervisión y asistencia técnica en materia de afiliaciones"/>
    <s v="IPRESS Lancones"/>
    <s v="Jose Frank Sauceda Tume"/>
    <n v="0.5"/>
    <n v="0"/>
    <m/>
    <n v="160"/>
    <n v="160"/>
    <n v="10"/>
    <s v="Octubre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10"/>
    <s v="Octu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4"/>
    <x v="14"/>
    <s v="AO.M1.02.02"/>
    <s v="Acciones de Afiliación."/>
    <s v="AO.M1.02.02 (d)"/>
    <s v="Supervisión y asistencia técnica en materia de afiliaciones"/>
    <s v="Acapulco"/>
    <s v="María Nelly Angaspilco Farro"/>
    <s v="0.5"/>
    <n v="85"/>
    <m/>
    <n v="160"/>
    <n v="245"/>
    <n v="2"/>
    <s v="Febrero"/>
  </r>
  <r>
    <x v="14"/>
    <x v="14"/>
    <s v="AO.M1.02.02"/>
    <s v="Acciones de Afiliación."/>
    <s v="AO.M1.02.02 (d)"/>
    <s v="Supervisión y asistencia técnica en materia de afiliaciones"/>
    <s v="Zorritos"/>
    <s v="María Nelly Angaspilco Farro"/>
    <s v="0.5"/>
    <n v="80"/>
    <m/>
    <n v="160"/>
    <n v="24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Zorritos"/>
    <s v="Alberto Dionisio Alban Robles"/>
    <s v="0.5"/>
    <n v="80"/>
    <m/>
    <n v="160"/>
    <n v="240"/>
    <n v="2"/>
    <s v="Febrero"/>
  </r>
  <r>
    <x v="14"/>
    <x v="14"/>
    <s v="AO.M1.05.05"/>
    <s v="Ejecución de Control Técnico a las Prestaciones."/>
    <s v="AO.M1.05.05 (b)"/>
    <s v="Gestión con actores locales para fortalecer la contención preventiva"/>
    <s v="Acapulco"/>
    <s v="Carlos Alberto Infante Carrillo"/>
    <s v="0.5"/>
    <n v="85"/>
    <m/>
    <n v="160"/>
    <n v="245"/>
    <n v="2"/>
    <s v="Febrero"/>
  </r>
  <r>
    <x v="14"/>
    <x v="14"/>
    <s v="AO.M1.06.04"/>
    <s v="Supervisión Financiera a Unidades Ejecutoras-UE."/>
    <s v="AO.M1.06.04 (b)"/>
    <s v="Supervisión Financiera Presencial a las Unidades Ejecutoras-UE"/>
    <s v="Acapulco"/>
    <s v="Delia Paola Feijoo Baca"/>
    <s v="0.5"/>
    <n v="86"/>
    <m/>
    <n v="160"/>
    <n v="246"/>
    <n v="2"/>
    <s v="Febrero"/>
  </r>
  <r>
    <x v="14"/>
    <x v="14"/>
    <s v="AO.S1.01.11"/>
    <s v="Acciones de Soporte a la Gestión a nivel de UDR"/>
    <s v="AO.S1.01.11 (c)"/>
    <s v="Otras Acciones de Soporte"/>
    <s v="Chiclayo"/>
    <s v="Juan Jorge Farías Barreto"/>
    <n v="2"/>
    <n v="366"/>
    <m/>
    <n v="640"/>
    <n v="1006"/>
    <n v="2"/>
    <s v="Febrero"/>
  </r>
  <r>
    <x v="14"/>
    <x v="14"/>
    <s v="AO.S1.01.11"/>
    <s v="Acciones de Soporte a la Gestión a nivel de UDR"/>
    <s v="AO.S1.01.11 (b)"/>
    <s v="Supervisión y asistencia técnica en acciones de soporte a IPRESS"/>
    <s v="Zorritos"/>
    <s v="Juan Jorge Farías Barreto"/>
    <s v="0.5"/>
    <n v="80"/>
    <m/>
    <n v="160"/>
    <n v="240"/>
    <n v="2"/>
    <s v="Febrero"/>
  </r>
  <r>
    <x v="14"/>
    <x v="14"/>
    <s v="AO.S1.01.11"/>
    <s v="Acciones de Soporte a la Gestión a nivel de UDR"/>
    <s v="AO.S1.01.11 (c)"/>
    <s v="Otras Acciones de Soporte"/>
    <s v="Chiclayo"/>
    <s v="Carlos Alberto Infante Carrill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Alberto Dionisio Alban Robles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María Nelly Angaspilco Farr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Delia Paola Feijoo Baca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Yoael Correa Saldarriaga"/>
    <n v="2"/>
    <n v="230"/>
    <m/>
    <n v="640"/>
    <n v="87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Aguas Verdes"/>
    <s v="Alberto Dionisio Alban Robles"/>
    <s v="0.5"/>
    <n v="80"/>
    <m/>
    <n v="160"/>
    <n v="240"/>
    <n v="3"/>
    <s v="Marzo"/>
  </r>
  <r>
    <x v="14"/>
    <x v="14"/>
    <s v="AO.M1.05.05"/>
    <s v="Ejecución de Control Técnico a las Prestaciones."/>
    <s v="AO.M1.05.05 (b)"/>
    <s v="Gestión con actores locales para fortalecer la contención preventiva"/>
    <s v="Zorritos"/>
    <s v="Carlos Alberto Infante Carrillo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Aguas Verdes"/>
    <s v="Delia Paola Feijoo Baca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Zorritos"/>
    <s v="Delia Paola Feijoo Baca"/>
    <s v="0.5"/>
    <n v="80"/>
    <m/>
    <n v="160"/>
    <n v="240"/>
    <n v="3"/>
    <s v="Marzo"/>
  </r>
  <r>
    <x v="14"/>
    <x v="14"/>
    <s v="AO.S1.01.11"/>
    <s v="Acciones de Soporte a la Gestión a nivel de UDR"/>
    <s v="AO.S1.01.11 (b)"/>
    <s v="Supervisión y asistencia técnica en acciones de soporte a IPRESS"/>
    <s v="Rica Playa"/>
    <s v="Juan Jorge Farías Barreto"/>
    <n v="0"/>
    <n v="0"/>
    <m/>
    <n v="0"/>
    <n v="0"/>
    <n v="3"/>
    <s v="Marzo"/>
  </r>
  <r>
    <x v="14"/>
    <x v="14"/>
    <s v="AO.M1.02.02"/>
    <s v="Acciones de Afiliación."/>
    <s v="AO.M1.02.02 (d)"/>
    <s v="Supervisión y asistencia técnica en materia de afiliaciones"/>
    <s v="Cañaveral"/>
    <s v="María Rosa Peña Herrera "/>
    <s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Cancas"/>
    <s v="Kelly Margarita León Vargas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ncas"/>
    <s v="Delia Paola Feijoo Baca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ñaveral"/>
    <s v="Yoael Correa Saldarriaga"/>
    <s v="1"/>
    <n v="200"/>
    <m/>
    <n v="320"/>
    <n v="52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ncas"/>
    <s v="Juan Jorge Farías Barreto"/>
    <s v="0.5"/>
    <n v="100"/>
    <m/>
    <n v="160"/>
    <n v="26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sablanqueada"/>
    <s v="Juan Jorge Farías Barreto"/>
    <n v="0"/>
    <n v="0"/>
    <m/>
    <n v="0"/>
    <n v="0"/>
    <n v="4"/>
    <s v="Abril"/>
  </r>
  <r>
    <x v="14"/>
    <x v="14"/>
    <s v="AO.M1.05.05"/>
    <s v="Ejecución de Control Técnico a las Prestaciones."/>
    <s v="AO.M1.05.05 (a)"/>
    <s v="Supervisar y monitorear respecto al acceso a servicios de salud"/>
    <s v="Cañaveral"/>
    <s v="Alberto Dionisio Alban Robles"/>
    <n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Zarumilla"/>
    <s v="María Nelly Angaspilco Farro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Palma"/>
    <s v="María Nelly Angaspilco Farr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Matapalo"/>
    <s v="Alberto Dionisio Alban Robles"/>
    <s v="0.5"/>
    <n v="100"/>
    <m/>
    <n v="160"/>
    <n v="260"/>
    <n v="5"/>
    <s v="Mayo"/>
  </r>
  <r>
    <x v="14"/>
    <x v="14"/>
    <s v="AO.M1.06.04"/>
    <s v="Supervisión Financiera a Unidades Ejecutoras-UE."/>
    <s v="AO.M1.06.04 (b)"/>
    <s v="Supervisión Financiera Presencial a las Unidades Ejecutoras-UE"/>
    <s v="Zarumilla"/>
    <s v="Yoael Correa Saldarriaga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La Palma"/>
    <s v="Juan Jorge Farías Barreto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Matapalo"/>
    <s v="Juan Jorge Farías Barreto"/>
    <s v="0.5"/>
    <n v="100"/>
    <m/>
    <n v="160"/>
    <n v="26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Zarumilla"/>
    <s v="Juan Jorge Farías Barret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Zarumilla"/>
    <s v="Alberto Dionisio Alban Robles"/>
    <s v="0.5"/>
    <n v="80"/>
    <m/>
    <n v="160"/>
    <n v="240"/>
    <n v="5"/>
    <s v="Mayo"/>
  </r>
  <r>
    <x v="14"/>
    <x v="14"/>
    <s v="AO.M1.02.02"/>
    <s v="Acciones de Afiliación."/>
    <s v="AO.M1.02.02 (b)"/>
    <s v="Acciones de afiliación y acreditación de asegurados "/>
    <s v="Matapalo"/>
    <s v="Kelly Margarita León Vargas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Choza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Barrancos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Papayal"/>
    <s v="María Nelly Angaspilco Farro"/>
    <s v="0.5"/>
    <n v="80"/>
    <m/>
    <n v="160"/>
    <n v="240"/>
    <n v="6"/>
    <s v="Junio"/>
  </r>
  <r>
    <x v="14"/>
    <x v="14"/>
    <s v="AO.M1.05.05"/>
    <s v="Ejecución de Control Técnico a las Prestaciones."/>
    <s v="AO.M1.05.05 (b)"/>
    <s v="Gestión con actores locales para fortalecer la contención preventiva"/>
    <s v="La Choza"/>
    <s v="Carlos Alberto Infante Carrillo"/>
    <n v="1"/>
    <n v="200"/>
    <m/>
    <n v="320"/>
    <n v="520"/>
    <n v="6"/>
    <s v="Junio"/>
  </r>
  <r>
    <x v="14"/>
    <x v="14"/>
    <s v="AO.M1.06.04"/>
    <s v="Supervisión Financiera a Unidades Ejecutoras-UE."/>
    <s v="AO.M1.06.04 (b)"/>
    <s v="Supervisión Financiera Presencial a las Unidades Ejecutoras-UE"/>
    <s v="Barrancos"/>
    <s v="Yoael Correa Saldarriaga"/>
    <n v="1"/>
    <n v="200"/>
    <m/>
    <n v="320"/>
    <n v="52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Papayal"/>
    <s v="Juan Jorge Farías Barreto"/>
    <s v="0.5"/>
    <n v="80"/>
    <m/>
    <n v="160"/>
    <n v="24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La Choza"/>
    <s v="Juan Jorge Farías Barreto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Trigal"/>
    <s v="Kelly Margarita León Vargas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Pajaritos"/>
    <s v="María Rosa Peña Herrera "/>
    <s v="1"/>
    <n v="200"/>
    <m/>
    <n v="320"/>
    <n v="520"/>
    <n v="7"/>
    <s v="Julio"/>
  </r>
  <r>
    <x v="14"/>
    <x v="14"/>
    <s v="AO.M1.05.05"/>
    <s v="Ejecución de Control Técnico a las Prestaciones."/>
    <s v="AO.M1.05.05 (b)"/>
    <s v="Gestión con actores locales para fortalecer la contención preventiva"/>
    <s v="Pajaritos"/>
    <s v="Carlos Alberto Infante Carrillo"/>
    <n v="1"/>
    <n v="200"/>
    <m/>
    <n v="320"/>
    <n v="520"/>
    <n v="7"/>
    <s v="Julio"/>
  </r>
  <r>
    <x v="14"/>
    <x v="14"/>
    <s v="AO.M1.06.04"/>
    <s v="Supervisión Financiera a Unidades Ejecutoras-UE."/>
    <s v="AO.M1.06.04 (b)"/>
    <s v="Supervisión Financiera Presencial a las Unidades Ejecutoras-UE"/>
    <s v="Trigal"/>
    <s v="Yoael Correa Saldarriaga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Hoyle"/>
    <s v="María Rosa Peña Herrera "/>
    <s v="1"/>
    <n v="230"/>
    <m/>
    <n v="320"/>
    <n v="550"/>
    <n v="8"/>
    <s v="Agosto"/>
  </r>
  <r>
    <x v="14"/>
    <x v="14"/>
    <s v="AO.M1.05.05"/>
    <s v="Ejecución de Control Técnico a las Prestaciones."/>
    <s v="AO.M1.05.05 (a)"/>
    <s v="Supervisar y monitorear respecto al acceso a servicios de salud"/>
    <s v="Hoyle"/>
    <s v="Alberto Dionisio Alban Robles"/>
    <s v="1"/>
    <n v="230"/>
    <m/>
    <n v="320"/>
    <n v="550"/>
    <n v="8"/>
    <s v="Agosto"/>
  </r>
  <r>
    <x v="14"/>
    <x v="14"/>
    <s v="AO.M1.05.05"/>
    <s v="Ejecución de Control Técnico a las Prestaciones."/>
    <s v="AO.M1.05.05 (b)"/>
    <s v="Gestión con actores locales para fortalecer la contención preventiva"/>
    <s v="Hoyle"/>
    <s v="Carlos Alberto Infante Carrillo"/>
    <s v="1"/>
    <n v="230"/>
    <m/>
    <n v="320"/>
    <n v="550"/>
    <n v="8"/>
    <s v="Agosto"/>
  </r>
  <r>
    <x v="14"/>
    <x v="14"/>
    <s v="AO.M1.06.04"/>
    <s v="Supervisión Financiera a Unidades Ejecutoras-UE."/>
    <s v="AO.M1.06.04 (b)"/>
    <s v="Supervisión Financiera Presencial a las Unidades Ejecutoras-UE"/>
    <s v="Hoyle"/>
    <s v="Delia Paola Feijoo Baca"/>
    <s v="1"/>
    <n v="230"/>
    <m/>
    <n v="320"/>
    <n v="550"/>
    <n v="8"/>
    <s v="Agosto"/>
  </r>
  <r>
    <x v="14"/>
    <x v="14"/>
    <s v="AO.M1.02.02"/>
    <s v="Acciones de Afiliación."/>
    <s v="AO.M1.02.02 (b)"/>
    <s v="Acciones de afiliación y acreditación de asegurados "/>
    <s v="Aguas Verdes"/>
    <s v="María Nelly Angaspilco Farro"/>
    <s v="0.5"/>
    <n v="80"/>
    <m/>
    <n v="160"/>
    <n v="240"/>
    <n v="10"/>
    <s v="Octubre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ADRE DE DIOS"/>
    <s v="REGINA BARREDA MEDINA"/>
    <n v="4"/>
    <n v="0"/>
    <n v="900"/>
    <n v="1280"/>
    <n v="2180"/>
    <n v="3"/>
    <s v="Marz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TACNA"/>
    <s v="CARLOS GUTIERREZ/MILUSCA VELARDE"/>
    <n v="3"/>
    <n v="160"/>
    <m/>
    <n v="960"/>
    <n v="1120"/>
    <n v="3"/>
    <s v="Marzo"/>
  </r>
  <r>
    <x v="15"/>
    <x v="15"/>
    <s v="AO.S1.01.10"/>
    <s v="Acciones de Soporte a la Gestión a nivel de GMR"/>
    <s v="AO.S1.01.10 (b)"/>
    <s v=" Supervisión y asistencia técnica en acciones de soporte a UDR"/>
    <s v="MADRE DE DIOS"/>
    <s v="STEPHANIE LLERENA ROMERO"/>
    <n v="4"/>
    <n v="0"/>
    <n v="900"/>
    <n v="1280"/>
    <n v="2180"/>
    <n v="3"/>
    <s v="Marz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CUSCO"/>
    <s v="REGINA BARREDA MEDINA"/>
    <n v="5"/>
    <n v="0"/>
    <n v="900"/>
    <n v="1600"/>
    <n v="2500"/>
    <n v="4"/>
    <s v="Abril"/>
  </r>
  <r>
    <x v="15"/>
    <x v="15"/>
    <s v="AO.M1.05.04"/>
    <s v="Asistencia Técnica, Monitoreo y Supervisión en Cobertura Prestacional."/>
    <s v="AO.M1.05.04 (a)"/>
    <s v="Supervisión, monitoreo y asistencia en cobertura prestacional"/>
    <s v="TACNA"/>
    <s v="EDDY MAMANI JUAREZ"/>
    <n v="3"/>
    <n v="160"/>
    <m/>
    <n v="960"/>
    <n v="1120"/>
    <n v="4"/>
    <s v="Abril"/>
  </r>
  <r>
    <x v="15"/>
    <x v="15"/>
    <s v="AO.S1.01.10"/>
    <s v="Acciones de Soporte a la Gestión a nivel de GMR"/>
    <s v="AO.S1.01.10 (b)"/>
    <s v=" Supervisión y asistencia técnica en acciones de soporte a UDR"/>
    <s v="CUSCO"/>
    <s v="STEPHANIE LLERENA ROMERO"/>
    <n v="5"/>
    <n v="0"/>
    <n v="900"/>
    <n v="1600"/>
    <n v="2500"/>
    <n v="4"/>
    <s v="Abril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TACNA"/>
    <s v="REGINA BARREDA MEDINA"/>
    <n v="3"/>
    <n v="160"/>
    <m/>
    <n v="960"/>
    <n v="1120"/>
    <n v="5"/>
    <s v="May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OQUEGUA"/>
    <s v="CARLOS GUTIERREZ/MILUSCA VELARDE"/>
    <n v="3"/>
    <n v="100"/>
    <m/>
    <n v="960"/>
    <n v="1060"/>
    <n v="5"/>
    <s v="Mayo"/>
  </r>
  <r>
    <x v="15"/>
    <x v="15"/>
    <s v="AO.S1.01.10"/>
    <s v="Acciones de Soporte a la Gestión a nivel de GMR"/>
    <s v="AO.S1.01.10 (b)"/>
    <s v=" Supervisión y asistencia técnica en acciones de soporte a UDR"/>
    <s v="TACNA"/>
    <s v="STEPHANIE LLERENA ROMERO"/>
    <n v="3"/>
    <n v="160"/>
    <m/>
    <n v="960"/>
    <n v="1120"/>
    <n v="5"/>
    <s v="May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OQUEGUA"/>
    <s v="REGINA BARREDA MEDINA"/>
    <n v="3"/>
    <n v="100"/>
    <m/>
    <n v="960"/>
    <n v="1060"/>
    <n v="6"/>
    <s v="Junio"/>
  </r>
  <r>
    <x v="15"/>
    <x v="15"/>
    <s v="AO.M1.05.04"/>
    <s v="Asistencia Técnica, Monitoreo y Supervisión en Cobertura Prestacional."/>
    <s v="AO.M1.05.04 (a)"/>
    <s v="Supervisión, monitoreo y asistencia en cobertura prestacional"/>
    <s v="MOQUEGUA"/>
    <s v="EDDY MAMANI JUAREZ"/>
    <n v="3"/>
    <n v="100"/>
    <m/>
    <n v="960"/>
    <n v="1060"/>
    <n v="6"/>
    <s v="Junio"/>
  </r>
  <r>
    <x v="15"/>
    <x v="15"/>
    <s v="AO.S1.01.10"/>
    <s v="Acciones de Soporte a la Gestión a nivel de GMR"/>
    <s v="AO.S1.01.10 (b)"/>
    <s v=" Supervisión y asistencia técnica en acciones de soporte a UDR"/>
    <s v="MOQUEGUA"/>
    <s v="STEPHANIE LLERENA ROMERO"/>
    <n v="3"/>
    <n v="100"/>
    <m/>
    <n v="960"/>
    <n v="1060"/>
    <n v="6"/>
    <s v="Juni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AREQUIPA"/>
    <s v="REGINA BARREDA MEDINA"/>
    <n v="2"/>
    <n v="0"/>
    <m/>
    <n v="0"/>
    <n v="0"/>
    <n v="7"/>
    <s v="Juli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CUSCO"/>
    <s v="CARLOS GUTIERREZ/MILUSCA VELARDE"/>
    <n v="5"/>
    <n v="0"/>
    <n v="300"/>
    <n v="1600"/>
    <n v="1900"/>
    <n v="7"/>
    <s v="Julio"/>
  </r>
  <r>
    <x v="15"/>
    <x v="15"/>
    <s v="AO.S1.01.10"/>
    <s v="Acciones de Soporte a la Gestión a nivel de GMR"/>
    <s v="AO.S1.01.10 (b)"/>
    <s v=" Supervisión y asistencia técnica en acciones de soporte a UDR"/>
    <s v="AREQUIPA"/>
    <s v="STEPHANIE LLERENA ROMERO"/>
    <n v="2"/>
    <n v="0"/>
    <m/>
    <n v="0"/>
    <n v="0"/>
    <n v="7"/>
    <s v="Julio"/>
  </r>
  <r>
    <x v="15"/>
    <x v="15"/>
    <s v="AO.M1.05.04"/>
    <s v="Asistencia Técnica, Monitoreo y Supervisión en Cobertura Prestacional."/>
    <s v="AO.M1.05.04 (a)"/>
    <s v="Supervisión, monitoreo y asistencia en cobertura prestacional"/>
    <s v="PUNO/JULIACA"/>
    <s v="EDDY MAMANI JUAREZ"/>
    <n v="5"/>
    <n v="150"/>
    <m/>
    <n v="1600"/>
    <n v="1750"/>
    <n v="8"/>
    <s v="Agost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PUNO/JULIACA"/>
    <s v="REGINA BARREDA MEDINA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PUNO/JULIACA"/>
    <s v="CARLOS GUTIERREZ/MILUSCA VELARDE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8"/>
    <s v="Agosto"/>
  </r>
  <r>
    <x v="15"/>
    <x v="15"/>
    <s v="AO.S1.01.10"/>
    <s v="Acciones de Soporte a la Gestión a nivel de GMR"/>
    <s v="AO.S1.01.10 (b)"/>
    <s v=" Supervisión y asistencia técnica en acciones de soporte a UDR"/>
    <s v="PUNO/JULIACA"/>
    <s v="STEPHANIE LLERENA ROMERO"/>
    <n v="5"/>
    <n v="150"/>
    <m/>
    <n v="1600"/>
    <n v="1750"/>
    <n v="8"/>
    <s v="Agosto"/>
  </r>
  <r>
    <x v="15"/>
    <x v="15"/>
    <s v="AO.M1.05.04"/>
    <s v="Asistencia Técnica, Monitoreo y Supervisión en Cobertura Prestacional."/>
    <s v="AO.M1.05.04 (a)"/>
    <s v="Supervisión, monitoreo y asistencia en cobertura prestacional"/>
    <s v="AREQUIPA"/>
    <s v="EDDY MAMANI JUAREZ"/>
    <n v="2"/>
    <n v="0"/>
    <m/>
    <n v="0"/>
    <n v="0"/>
    <n v="9"/>
    <s v="Setiembre"/>
  </r>
  <r>
    <x v="15"/>
    <x v="15"/>
    <s v="AO.M1.05.04"/>
    <s v="Asistencia Técnica, Monitoreo y Supervisión en Cobertura Prestacional."/>
    <s v="AO.M1.05.04 (a)"/>
    <s v="Supervisión, monitoreo y asistencia en cobertura prestacional"/>
    <s v="CUSCO"/>
    <s v="EDDY MAMANI JUAREZ"/>
    <n v="5"/>
    <n v="0"/>
    <n v="300"/>
    <n v="1600"/>
    <n v="190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ADRE DE DIOS"/>
    <s v="CARLOS GUTIERREZ/MILUSCA VELARDE"/>
    <n v="4"/>
    <n v="0"/>
    <n v="933"/>
    <n v="1280"/>
    <n v="2213"/>
    <n v="11"/>
    <s v="Noviembre"/>
  </r>
  <r>
    <x v="16"/>
    <x v="16"/>
    <s v="AO.S1.01.11"/>
    <s v="Acciones de Soporte a la Gestión a nivel de UDR"/>
    <s v="AO.S1.01.11 (b)"/>
    <s v="Supervisión y asistencia técnica en acciones de soporte a IPRESS"/>
    <s v="HOSPITAL DE CAMANA y CS SAN GREGORIO"/>
    <s v="Elard Elisbán Chacón Osís"/>
    <n v="2"/>
    <n v="60"/>
    <m/>
    <n v="640"/>
    <n v="700"/>
    <n v="3"/>
    <s v="Marzo"/>
  </r>
  <r>
    <x v="16"/>
    <x v="16"/>
    <s v="AO.S1.01.11"/>
    <s v="Acciones de Soporte a la Gestión a nivel de UDR"/>
    <s v="AO.S1.01.11 (c)"/>
    <s v="Otras Acciones de Soporte"/>
    <s v="UE CAMANA"/>
    <s v="Carlos Reyes Bustamante"/>
    <n v="2"/>
    <n v="80"/>
    <m/>
    <n v="640"/>
    <n v="720"/>
    <n v="3"/>
    <s v="Marzo"/>
  </r>
  <r>
    <x v="16"/>
    <x v="16"/>
    <s v="AO.S1.01.11"/>
    <s v="Acciones de Soporte a la Gestión a nivel de UDR"/>
    <s v="AO.S1.01.11 (c)"/>
    <s v="Otras Acciones de Soporte"/>
    <s v="UE APLAO"/>
    <s v="Carlos Reyes Bustamante"/>
    <n v="2"/>
    <m/>
    <m/>
    <n v="200"/>
    <n v="200"/>
    <n v="3"/>
    <s v="Marzo"/>
  </r>
  <r>
    <x v="16"/>
    <x v="16"/>
    <s v="AO.M1.06.04"/>
    <s v="Supervisión Financiera a Unidades Ejecutoras-UE."/>
    <s v="AO.M1.06.04 (c)"/>
    <s v="Asistencias técnicas virtuales a Unidades Ejecutoras "/>
    <s v="768: REGION AREQUIPA    -HOSPITAL CAMANA Y RED"/>
    <s v="H. Muñoz / M. Huanca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9 REGION AREQUIPA: SALUD APLAO:  CLAS PAMPACOLCA Y CLAS CORIRE"/>
    <s v="Enrique Rivera Robladillo "/>
    <n v="5"/>
    <n v="50"/>
    <m/>
    <n v="1600"/>
    <n v="165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GERESA"/>
    <s v="Hermelinda Muñoz Meza /Meri Huanca Caballero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RED DE ISLAY (CLAS COCACHACRA, LA PUNTA, DEAN VALDIVIA)"/>
    <s v="Zonia Geovana Davila Manihuari/Enrique Rivera Robladillo"/>
    <n v="0"/>
    <n v="0"/>
    <m/>
    <n v="0"/>
    <n v="0"/>
    <n v="3"/>
    <s v="Marzo"/>
  </r>
  <r>
    <x v="16"/>
    <x v="16"/>
    <s v="AO.S1.01.11"/>
    <s v="Acciones de Soporte a la Gestión a nivel de UDR"/>
    <s v="AO.S1.01.11 (b)"/>
    <s v="Supervisión y asistencia técnica en acciones de soporte a IPRESS"/>
    <s v="CS ALTO INCLAN y CS MATARANI"/>
    <s v="Elard Elisbán Chacón Osís"/>
    <n v="1"/>
    <n v="57.5"/>
    <m/>
    <n v="280"/>
    <n v="337.5"/>
    <n v="4"/>
    <s v="Abril"/>
  </r>
  <r>
    <x v="16"/>
    <x v="16"/>
    <s v="AO.M1.02.02"/>
    <s v="Acciones de Afiliación."/>
    <s v="AO.M1.02.02 (d)"/>
    <s v="Supervisión y asistencia técnica en materia de afiliaciones"/>
    <s v="Hospital Central de Majes"/>
    <s v="Ana Elena Salas Achircana/Rosalia Cucho Fernandez"/>
    <n v="1"/>
    <n v="40"/>
    <m/>
    <n v="480"/>
    <n v="520"/>
    <n v="4"/>
    <s v="Abril"/>
  </r>
  <r>
    <x v="16"/>
    <x v="16"/>
    <s v="AO.M1.04.01"/>
    <s v="Acciones de promocion y proteccion de derechos"/>
    <s v="AO.M1.04.01 (g)"/>
    <s v="Acciones de promoción "/>
    <s v="Majes"/>
    <s v="Mauricio Valdeiglesias Hernani/Alicia Zavala G"/>
    <n v="1"/>
    <n v="60"/>
    <m/>
    <n v="270"/>
    <n v="330"/>
    <n v="4"/>
    <s v="Abril"/>
  </r>
  <r>
    <x v="16"/>
    <x v="16"/>
    <s v="AO.S1.01.11"/>
    <s v="Acciones de Soporte a la Gestión a nivel de UDR"/>
    <s v="AO.S1.01.11 (c)"/>
    <s v="Otras Acciones de Soporte"/>
    <s v="Red Camaná - Caraveli"/>
    <s v="Juan Carlos Collavino"/>
    <n v="1"/>
    <n v="75.5"/>
    <m/>
    <n v="320"/>
    <n v="395.5"/>
    <n v="4"/>
    <s v="Abril"/>
  </r>
  <r>
    <x v="16"/>
    <x v="16"/>
    <s v="AO.S1.01.11"/>
    <s v="Acciones de Soporte a la Gestión a nivel de UDR"/>
    <s v="AO.S1.01.11 (c)"/>
    <s v="Otras Acciones de Soporte"/>
    <s v="HOSP. CENTRAL DE MAJES "/>
    <s v="Carlos Reyes Bustamante"/>
    <n v="1"/>
    <n v="77.5"/>
    <m/>
    <n v="320"/>
    <n v="397.5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1320: REG. AREQUIPA - INST. REG. DE ENFERMEDADES NEOPLASICAS DEL SUR (IREN SUR)"/>
    <s v="Hermelinda Muñoz Meza /Meri Huanca Caballero"/>
    <n v="0"/>
    <n v="0"/>
    <m/>
    <n v="0"/>
    <n v="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Huancarqui"/>
    <s v="Sandra Riveros Riveros"/>
    <n v="2"/>
    <n v="70"/>
    <m/>
    <n v="640"/>
    <n v="71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5"/>
    <n v="335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C.S. CERRO COLORADO"/>
    <s v="Sandra Riveros Riveros"/>
    <n v="1"/>
    <n v="0"/>
    <m/>
    <n v="0"/>
    <n v="0"/>
    <n v="4"/>
    <s v="Abril"/>
  </r>
  <r>
    <x v="16"/>
    <x v="16"/>
    <s v="AO.M1.02.02"/>
    <s v="Acciones de Afiliación."/>
    <s v="AO.M1.02.02 (d)"/>
    <s v="Supervisión y asistencia técnica en materia de afiliaciones"/>
    <s v="CS Cocachacra"/>
    <s v="Ana Elena Salas Achircana"/>
    <n v="2"/>
    <n v="80"/>
    <m/>
    <n v="640"/>
    <n v="72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CALLALLY Y CLAS CHIGUATA ENERO -DICIEMBRE 2018, 2019,2020,2021,2022, 2023 y 2024 "/>
    <s v="Zonia Geovana Davila Manihuari"/>
    <n v="0"/>
    <n v="0"/>
    <m/>
    <n v="0"/>
    <n v="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Hermelinda Muñoz Meza"/>
    <n v="1"/>
    <n v="50"/>
    <m/>
    <n v="320"/>
    <n v="37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MERI HUANCA CABALLERO"/>
    <n v="1"/>
    <n v="50"/>
    <m/>
    <n v="320"/>
    <n v="37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Mental Comunitario la Real"/>
    <s v="Lizhett Valdivia Ponce"/>
    <n v="2"/>
    <n v="70"/>
    <m/>
    <n v="640"/>
    <n v="71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Sandra Riveros Riveros"/>
    <n v="1"/>
    <n v="70"/>
    <m/>
    <n v="320"/>
    <n v="39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C.S. TIABAYA"/>
    <s v="Lizhett Valdivia Ponce"/>
    <n v="1"/>
    <n v="0"/>
    <m/>
    <n v="0"/>
    <n v="0"/>
    <n v="5"/>
    <s v="Mayo"/>
  </r>
  <r>
    <x v="16"/>
    <x v="16"/>
    <s v="AO.M1.04.01"/>
    <s v="Acciones de promocion y proteccion de derechos"/>
    <s v="AO.M1.04.01 (g)"/>
    <s v="Acciones de promoción "/>
    <s v="Islay"/>
    <s v="Mauricio Renato Valdeiglesias Hernani"/>
    <n v="1"/>
    <n v="40"/>
    <m/>
    <n v="391.6"/>
    <n v="431.6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RED DE SALUD SEDE"/>
    <s v="Hermelinda Muñoz Meza /Meri Huanca Caballero"/>
    <n v="0"/>
    <n v="0"/>
    <m/>
    <n v="0"/>
    <n v="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"/>
    <s v="Percy Quilca Vilca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COLINA"/>
    <s v="Percy Quilca Vilca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Gregorio"/>
    <s v="Lizhett Valdivia Ponce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.S. INDEPENDENCIA"/>
    <s v="Percy Quilca Vilca"/>
    <n v="1"/>
    <n v="0"/>
    <m/>
    <n v="0"/>
    <n v="0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 1657  : HOSPITAL CENTRAL MAJES"/>
    <s v="MERI HUANCA CABALLERO"/>
    <n v="5"/>
    <n v="45"/>
    <m/>
    <n v="1600"/>
    <n v="1645"/>
    <n v="7"/>
    <s v="Jul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SAN ISIDRO Y CLAS CAYLLOMA ALTA ENERO -DICIEMBRE 2021, 2022, 2023 Y 2024"/>
    <s v="Zonia Geovana Davila Manihuari"/>
    <n v="0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SANDRITA PEREZ - EL PEDREGAL"/>
    <s v="Lizhett Valdivia Ponce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la Real"/>
    <s v="Sandra Riveros Riveros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Chivay, P.S. Yanke"/>
    <s v="Lizhett Valdivia Ponce"/>
    <n v="2"/>
    <n v="40"/>
    <m/>
    <n v="640"/>
    <n v="68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 C.S. Juan pablo Vizcardo y Guzman"/>
    <s v="Percy Quilca Vilca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13 DE ENERO"/>
    <s v="Lizhett Valdivia Ponce"/>
    <n v="1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MIGUEL GRAU MODULO A"/>
    <s v="Percy Quilca Vilca"/>
    <n v="1"/>
    <n v="0"/>
    <m/>
    <n v="0"/>
    <n v="0"/>
    <n v="7"/>
    <s v="Julio"/>
  </r>
  <r>
    <x v="16"/>
    <x v="16"/>
    <s v="AO.S1.01.11"/>
    <s v="Acciones de Soporte a la Gestión a nivel de UDR"/>
    <s v="AO.S1.01.11 (b)"/>
    <s v="Supervisión y asistencia técnica en acciones de soporte a IPRESS"/>
    <s v="C.S. COCACHACRA Y C.S. LA PUNTA"/>
    <s v="Elard Elisbán Chacón Osís"/>
    <n v="2"/>
    <n v="40"/>
    <m/>
    <n v="640"/>
    <n v="68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767: REGION AREQUIPA-HOSPITAL REGIONAL HONORIO DELGADO"/>
    <s v="Hermelinda Muñoz Meza /Meri Huanca Caballero"/>
    <n v="0"/>
    <n v="0"/>
    <m/>
    <n v="0"/>
    <n v="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Hermelinda Muñoz Meza"/>
    <n v="1"/>
    <n v="50"/>
    <m/>
    <n v="320"/>
    <n v="37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 MERI HUANCA CABALLERO"/>
    <n v="1"/>
    <n v="50"/>
    <m/>
    <n v="320"/>
    <n v="37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José"/>
    <s v="Sandra Riveros Riveros"/>
    <n v="2"/>
    <n v="70"/>
    <m/>
    <n v="640"/>
    <n v="71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JOYA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"/>
    <s v="Percy Quilca Vilca"/>
    <n v="1"/>
    <n v="70"/>
    <m/>
    <n v="320"/>
    <n v="39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8"/>
    <s v="Agosto"/>
  </r>
  <r>
    <x v="16"/>
    <x v="16"/>
    <s v="AO.M1.04.01"/>
    <s v="Acciones de promocion y proteccion de derechos"/>
    <s v="AO.M1.04.01 (g)"/>
    <s v="Acciones de promoción "/>
    <s v="Aplao"/>
    <s v="Mauricio Renato Valdeiglesias Hernani"/>
    <n v="2"/>
    <n v="80"/>
    <m/>
    <n v="640"/>
    <n v="72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"/>
    <s v="Lizhett Valdivia Ponce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. "/>
    <s v="Percy Quilca Vilca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s Alto Inclán, C.S. Cocachacra"/>
    <s v="Lizhett Valdivia Ponce"/>
    <n v="2"/>
    <n v="30"/>
    <m/>
    <n v="640"/>
    <n v="67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iudad Municipal"/>
    <s v="Lizhett Valdivia Ponce"/>
    <n v="1"/>
    <n v="0"/>
    <m/>
    <n v="0"/>
    <n v="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ONGATA"/>
    <s v="Lizhett Valdivia Ponce"/>
    <n v="1"/>
    <n v="0"/>
    <m/>
    <n v="0"/>
    <n v="0"/>
    <n v="9"/>
    <s v="Setiembre"/>
  </r>
  <r>
    <x v="16"/>
    <x v="16"/>
    <s v="AO.M1.02.02"/>
    <s v="Acciones de Afiliación."/>
    <s v="AO.M1.02.02 (d)"/>
    <s v="Supervisión y asistencia técnica en materia de afiliaciones"/>
    <s v="CS Chivay"/>
    <s v="Ana Elena Salas Achircana"/>
    <n v="2"/>
    <n v="80"/>
    <m/>
    <n v="640"/>
    <n v="72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6: REGION AREQUIPA-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222 AREQUIPA RED PERIFERICA AREQUIPA CAYLLOMA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6:REGION AREQUIPA - 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320:REG. AREQUIPA - INST. REG. DE ENFERMEDADES NEOPLASICAS DEL SUR (IREN SUR)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7:REGION AREQUIPA - HOSPITAL HONORIO DELGADO"/>
    <s v="Hermelinda Muñoz Meza /Meri Huanca Caballero"/>
    <n v="0"/>
    <n v="0"/>
    <m/>
    <n v="0"/>
    <n v="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CS La Pampa "/>
    <s v="Lizhett Valdivia Ponce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Corire"/>
    <s v="Percy Quilca Vilca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P.S. NAZARENO"/>
    <s v="Sandra Riveros Riveros"/>
    <n v="1"/>
    <n v="0"/>
    <m/>
    <n v="0"/>
    <n v="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8: REGION AREQUIPA - SALUD CAMANÁ- CLAS SAN JOSÉ Y CLAS IQUIPE"/>
    <s v="MERI HUANCA CABALLERO"/>
    <n v="5"/>
    <n v="50"/>
    <m/>
    <n v="512.4"/>
    <n v="562.4"/>
    <n v="11"/>
    <s v="Noviembre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- RED ISLAY"/>
    <s v="Hermelinda Muñoz Meza"/>
    <n v="1"/>
    <n v="50"/>
    <m/>
    <n v="320"/>
    <n v="37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Huytiaypilla"/>
    <s v="Sandra Riveros Riveros"/>
    <n v="2"/>
    <n v="70"/>
    <m/>
    <n v="640"/>
    <n v="71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.S. JERUSALEN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CHARACATO"/>
    <s v="Lizhett Valdivia Ponce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YANAHUARA"/>
    <s v="Percy Quilca Vilca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LEOPOLDO RONDON "/>
    <s v="Sandra Riveros Riveros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BUENA VISTA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SIETE CUARTONES"/>
    <s v="Montufar Mercado // Zanabria Aycho"/>
    <n v="1"/>
    <n v="0"/>
    <m/>
    <n v="0"/>
    <n v="0"/>
    <n v="1"/>
    <s v="Enero"/>
  </r>
  <r>
    <x v="17"/>
    <x v="17"/>
    <s v="AO.M1.06.04"/>
    <s v="Supervisión Financiera a Unidades Ejecutoras-UE."/>
    <s v="AO.M1.06.04 (b)"/>
    <s v="Supervisión Financiera Presencial a las Unidades Ejecutoras-UE"/>
    <s v="HOSPITAL ANTONIO LORENA"/>
    <s v="Rosemary Moscoso Valer"/>
    <n v="5"/>
    <n v="0"/>
    <m/>
    <n v="0"/>
    <n v="0"/>
    <n v="2"/>
    <s v="Febrero"/>
  </r>
  <r>
    <x v="17"/>
    <x v="17"/>
    <s v="AO.M1.05.05"/>
    <s v="Ejecución de Control Técnico a las Prestaciones."/>
    <s v="AO.M1.05.05 (b)"/>
    <s v="Gestión con actores locales para fortalecer la contención preventiva"/>
    <s v="MUNICIPALIDAD DE SAYLLA"/>
    <s v="Einer Montalvo Quintanilla"/>
    <n v="1"/>
    <n v="0"/>
    <m/>
    <n v="320"/>
    <n v="32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C.S INDEPENDENCIA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P.S. SAN PEDR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3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. ANTA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 ZURITE"/>
    <s v="Montufar Mercado // Zanabria Aycho"/>
    <n v="1"/>
    <n v="0"/>
    <m/>
    <n v="0"/>
    <n v="0"/>
    <n v="3"/>
    <s v="Marzo"/>
  </r>
  <r>
    <x v="17"/>
    <x v="17"/>
    <s v="AO.M1.06.04"/>
    <s v="Supervisión Financiera a Unidades Ejecutoras-UE."/>
    <s v="AO.M1.06.04 (b)"/>
    <s v="Supervisión Financiera Presencial a las Unidades Ejecutoras-UE"/>
    <s v="GERESA"/>
    <s v="Miluska Susana Benavides Palomino"/>
    <n v="5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NORTE"/>
    <s v="Milagros Esquivel Ramos"/>
    <n v="5"/>
    <n v="0"/>
    <m/>
    <n v="0"/>
    <n v="0"/>
    <n v="4"/>
    <s v="Abril"/>
  </r>
  <r>
    <x v="17"/>
    <x v="17"/>
    <s v="AO.M1.05.05"/>
    <s v="Ejecución de Control Técnico a las Prestaciones."/>
    <s v="AO.M1.05.05 (b)"/>
    <s v="Gestión con actores locales para fortalecer la contención preventiva"/>
    <s v="GERESA"/>
    <s v="Einer Montalvo Quintanilla"/>
    <n v="1"/>
    <n v="0"/>
    <m/>
    <n v="320"/>
    <n v="320"/>
    <n v="4"/>
    <s v="Abril"/>
  </r>
  <r>
    <x v="17"/>
    <x v="17"/>
    <s v="AO.M1.02.02"/>
    <s v="Acciones de Afiliación."/>
    <s v="AO.M1.02.01 (b)"/>
    <s v="Supervisión y asistencia técnica en materia de afiliaciones"/>
    <s v="CS BELEMPAMPA/ CS CHOCCO"/>
    <s v="Wilbert Luza/ Mercedes Janqui/ Claudia Soto Perez/Yhinniva Ocharán Cortez/ David huaman Aguilar"/>
    <n v="2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C.S. OLLANTAYTAMBO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TO TOMAS/ CS COLQUEMARCA"/>
    <s v="Montufar Mercado // Zanabria Aycho"/>
    <n v="4"/>
    <n v="300"/>
    <m/>
    <n v="1280"/>
    <n v="15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. QUEHUAR"/>
    <s v="Montufar Mercado // Zanabria Aycho"/>
    <n v="4"/>
    <n v="200"/>
    <m/>
    <n v="1280"/>
    <n v="14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SUR"/>
    <s v="Giancarlo Velarde Humpire"/>
    <n v="5"/>
    <n v="0"/>
    <m/>
    <n v="0"/>
    <n v="0"/>
    <n v="5"/>
    <s v="Mayo"/>
  </r>
  <r>
    <x v="17"/>
    <x v="17"/>
    <s v="AO.M1.06.04"/>
    <s v="Supervisión Financiera a Unidades Ejecutoras-UE."/>
    <s v="AO.M1.06.04 (b)"/>
    <s v="Supervisión Financiera Presencial a las Unidades Ejecutoras-UE"/>
    <s v="HOSPITAL ALFREDO CALLO RODRIGUEZ"/>
    <s v="Miluska Susana Benavides Palomino"/>
    <n v="5"/>
    <n v="30"/>
    <m/>
    <n v="1600"/>
    <n v="163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ALFREDO CALLO RODRIGUEZ7 MUNICIPALIDAD SICUANI"/>
    <s v="Einer Montalvo Quintanilla"/>
    <n v="3"/>
    <n v="200"/>
    <m/>
    <n v="960"/>
    <n v="1160"/>
    <n v="5"/>
    <s v="Mayo"/>
  </r>
  <r>
    <x v="17"/>
    <x v="17"/>
    <s v="AO.M1.02.02"/>
    <s v="Acciones de Afiliación."/>
    <s v="AO.M1.02.01 (b)"/>
    <s v="Supervisión y asistencia técnica en materia de afiliaciones"/>
    <s v="HOSPITAL TUPAC AMARU/ CS SAN JERONIMO"/>
    <s v="Wilbert Luza/ Mercedes Janqui/ Claudia Soto Perez/Yhinniva Ocharán Cortez/ David huaman Aguilar"/>
    <n v="1"/>
    <n v="0"/>
    <m/>
    <n v="0"/>
    <n v="0"/>
    <n v="5"/>
    <s v="Mayo"/>
  </r>
  <r>
    <x v="17"/>
    <x v="17"/>
    <s v="AO.M1.02.02"/>
    <s v="Acciones de Afiliación."/>
    <s v="AO.M1.02.01 (b)"/>
    <s v="Supervisión y asistencia técnica en materia de afiliaciones"/>
    <s v="HOSPITAL ALFREDO CALLO RODRIGUEZ/CS SAN PABLO/ CS SAN PEDRO"/>
    <s v="Wilbert Luza/ Mercedes Janqui/ Claudia Soto Perez/Yhinniva Ocharán Cortez/ David huaman Aguilar"/>
    <n v="4"/>
    <n v="200"/>
    <m/>
    <n v="1280"/>
    <n v="1480"/>
    <n v="5"/>
    <s v="Mayo"/>
  </r>
  <r>
    <x v="17"/>
    <x v="17"/>
    <s v="AO.S1.01.11"/>
    <s v="Acciones de Soporte a la Gestión a nivel de UDR"/>
    <s v="AO.S1.01.11 (b)"/>
    <s v="Supervisión y asistencia técnica en acciones de soporte a IPRESS"/>
    <s v="Hospital de Sicuani, C.S. Pampaphalla, CS combapata"/>
    <s v="Manuel Jesus Baca Fernandez"/>
    <n v="2"/>
    <n v="200"/>
    <m/>
    <n v="640"/>
    <n v="84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PICHIGUA"/>
    <s v="Montufar Mercado // Zanabria Aycho"/>
    <n v="4"/>
    <n v="200"/>
    <m/>
    <n v="1280"/>
    <n v="148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"/>
    <s v="Montufar Mercado // Zanabria Aycho"/>
    <n v="3"/>
    <n v="200"/>
    <m/>
    <n v="960"/>
    <n v="116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ESPINAR/ MUNICIPALIDAD ESPINAR"/>
    <s v="Einer Montalvo Quintanilla"/>
    <n v="4"/>
    <n v="200"/>
    <m/>
    <n v="1280"/>
    <n v="1480"/>
    <n v="6"/>
    <s v="Junio"/>
  </r>
  <r>
    <x v="17"/>
    <x v="17"/>
    <s v="AO.M1.02.02"/>
    <s v="Acciones de Afiliación."/>
    <s v="AO.M1.02.01 (b)"/>
    <s v="Supervisión y asistencia técnica en materia de afiliaciones"/>
    <s v="CS URCOS/ CS SAYLLA"/>
    <s v="Wilbert Luza/ Mercedes Janqui/ Claudia Soto Perez/Yhinniva Ocharán Cortez/ David huaman Aguilar"/>
    <n v="2"/>
    <n v="0"/>
    <m/>
    <n v="0"/>
    <n v="0"/>
    <n v="6"/>
    <s v="Junio"/>
  </r>
  <r>
    <x v="17"/>
    <x v="17"/>
    <s v="AO.M1.02.02"/>
    <s v="Acciones de Afiliación."/>
    <s v="AO.M1.02.01 (b)"/>
    <s v="Supervisión y asistencia técnica en materia de afiliaciones"/>
    <s v="HOSPITAL ESPINAR/ CS YAURI/ CS PALLPATA"/>
    <s v="Wilbert Luza/ Mercedes Janqui/ Claudia Soto Perez/Yhinniva Ocharán Cortez/ David huaman Aguilar"/>
    <n v="4"/>
    <n v="200"/>
    <m/>
    <n v="1280"/>
    <n v="1480"/>
    <n v="6"/>
    <s v="Junio"/>
  </r>
  <r>
    <x v="17"/>
    <x v="17"/>
    <s v="AO.S1.01.11"/>
    <s v="Acciones de Soporte a la Gestión a nivel de UDR"/>
    <s v="AO.M1.02.01 (b)"/>
    <s v="Supervisión y asistencia técnica en materia de afiliaciones"/>
    <s v="Hospital Espinar,  C.S. Yauri"/>
    <s v="Manuel Jesus Baca Fernandez"/>
    <n v="2"/>
    <n v="200"/>
    <m/>
    <n v="640"/>
    <n v="84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CCORCCA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WANCHAQ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RED DE SALUD CHUMBIVILCAS"/>
    <s v="Rosemary Moscoso Valer"/>
    <n v="5"/>
    <n v="300"/>
    <m/>
    <n v="1600"/>
    <n v="190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HOSPITAL ESPINAR"/>
    <s v="Milagros Esquivel Ramos"/>
    <n v="5"/>
    <n v="50"/>
    <m/>
    <n v="1600"/>
    <n v="165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DE APOYO DEPARTAMENTAL CUSCO"/>
    <s v="Miluska Susana Benavides Palomino"/>
    <n v="5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QUILLABAMBA"/>
    <s v="Rosemary Moscoso Valer"/>
    <n v="5"/>
    <n v="200"/>
    <m/>
    <n v="1600"/>
    <n v="1800"/>
    <n v="7"/>
    <s v="Julio"/>
  </r>
  <r>
    <x v="17"/>
    <x v="17"/>
    <s v="AO.M1.05.05"/>
    <s v="Ejecución de Control Técnico a las Prestaciones."/>
    <s v="AO.M1.05.05 (b)"/>
    <s v="Gestión con actores locales para fortalecer la contención preventiva"/>
    <s v="RED LA CONVENCIÓN/MUNICIPALIDAD DE QUILLABAMBA/ MUNICIPALIDAD QUELLOUNO"/>
    <s v="Einer Montalvo Quintanilla"/>
    <n v="5"/>
    <n v="300"/>
    <m/>
    <n v="1600"/>
    <n v="1900"/>
    <n v="7"/>
    <s v="Julio"/>
  </r>
  <r>
    <x v="17"/>
    <x v="17"/>
    <s v="AO.M1.02.02"/>
    <s v="Acciones de Afiliación."/>
    <s v="AO.M1.02.01 (b)"/>
    <s v="Supervisión y asistencia técnica en materia de afiliaciones"/>
    <s v="HOSPITAL QUILLABAMBA/CS SANTA ANA/CS ECHARATE"/>
    <s v="Wilbert Luza/ Mercedes Janqui/ Claudia Soto Perez/Yhinniva Ocharán Cortez/ David huaman Aguilar"/>
    <n v="4"/>
    <n v="300"/>
    <m/>
    <n v="1280"/>
    <n v="1580"/>
    <n v="7"/>
    <s v="Julio"/>
  </r>
  <r>
    <x v="17"/>
    <x v="17"/>
    <s v="AO.M1.02.02"/>
    <s v="Acciones de Afiliación."/>
    <s v="AO.M1.02.01 (b)"/>
    <s v="Supervisión y asistencia técnica en materia de afiliaciones"/>
    <s v="HOSPITAL DE APOYO DEPARTAMENTAL CUSCO"/>
    <s v="Wilbert Luza/ Mercedes Janqui/ Claudia Soto Perez/Yhinniva Ocharán Cortez/ David huaman Aguilar"/>
    <n v="1"/>
    <n v="0"/>
    <m/>
    <n v="0"/>
    <n v="0"/>
    <n v="7"/>
    <s v="Julio"/>
  </r>
  <r>
    <x v="17"/>
    <x v="17"/>
    <s v="AO.S1.01.11"/>
    <s v="Acciones de Soporte a la Gestión a nivel de UDR"/>
    <s v="AO.M1.02.01 (b)"/>
    <s v="Supervisión y asistencia técnica en materia de afiliaciones"/>
    <s v="C.S. Santa Ana, Hospital Quillabamba, cs pavayoc"/>
    <s v="Manuel Jesus Baca Fernandez"/>
    <n v="3"/>
    <n v="300"/>
    <m/>
    <n v="960"/>
    <n v="126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ECHARATE; C.S CHAHUARES"/>
    <s v="Montufar Mercado // Zanabria Aycho"/>
    <n v="5"/>
    <n v="200"/>
    <m/>
    <n v="1600"/>
    <n v="180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POROY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 LA RINCONADA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DIGNIDAD NACIONAL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MIRAFLORES"/>
    <s v="Montufar Mercado // Zanabria Aycho"/>
    <n v="1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RED LA CONVENCIÓN"/>
    <s v="Miluska Susana Benavides Palomino"/>
    <n v="5"/>
    <n v="120"/>
    <m/>
    <n v="1600"/>
    <n v="1720"/>
    <n v="8"/>
    <s v="Agosto"/>
  </r>
  <r>
    <x v="17"/>
    <x v="17"/>
    <s v="AO.M1.02.02"/>
    <s v="Acciones de Afiliación."/>
    <s v="AO.M1.02.01 (b)"/>
    <s v="Supervisión y asistencia técnica en materia de afiliaciones"/>
    <s v="CS INDEPENDENCIA/ CS DIGNIDAD NACIONAL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2.02"/>
    <s v="Acciones de Afiliación."/>
    <s v="AO.M1.02.01 (b)"/>
    <s v="Supervisión y asistencia técnica en materia de afiliaciones"/>
    <s v="CS SANTA ROSA/ CS SAN SEBASTIAN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C.S OROPESA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TINTAYA MARQUIRI"/>
    <s v="Montufar Mercado // Zanabria Aycho"/>
    <n v="4"/>
    <n v="200"/>
    <m/>
    <n v="1280"/>
    <n v="148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8"/>
    <s v="Agosto"/>
  </r>
  <r>
    <x v="17"/>
    <x v="17"/>
    <s v="AO.M1.06.04"/>
    <s v="Supervisión Financiera a Unidades Ejecutoras-UE."/>
    <s v="AO.M1.06.04 (b)"/>
    <s v="Supervisión Financiera Presencial a las Unidades Ejecutoras-UE"/>
    <s v="RED KIMBIRI PICHARI"/>
    <s v="Milagros Esquivel Ramos"/>
    <n v="7"/>
    <n v="400"/>
    <m/>
    <n v="2240"/>
    <n v="2640"/>
    <n v="9"/>
    <s v="Setiembre"/>
  </r>
  <r>
    <x v="17"/>
    <x v="17"/>
    <s v="AO.M1.05.05"/>
    <s v="Ejecución de Control Técnico a las Prestaciones."/>
    <s v="AO.M1.05.05 (b)"/>
    <s v="Gestión con actores locales para fortalecer la contención preventiva"/>
    <s v="RED KIMBIRI PICHARI/MUNICIPALIDAD DE KIMBIRI/ MUNICIPALIDAD DE PICHARI"/>
    <s v="Einer Montalvo Quintanilla"/>
    <n v="6"/>
    <n v="1000"/>
    <m/>
    <n v="1920"/>
    <n v="2920"/>
    <n v="9"/>
    <s v="Setiembre"/>
  </r>
  <r>
    <x v="17"/>
    <x v="17"/>
    <s v="AO.M1.02.02"/>
    <s v="Acciones de Afiliación."/>
    <s v="AO.M1.02.01 (b)"/>
    <s v="Supervisión y asistencia técnica en materia de afiliaciones"/>
    <s v="HOSPITAL SAN JUAN DE KIMBIRI VRAEM/ CS LOBO TAWANTINSUYO/ CS PICHARI"/>
    <s v="Wilbert Luza/ Mercedes Janqui/ Claudia Soto Perez/Yhinniva Ocharán Cortez/ David huaman Aguilar"/>
    <n v="7"/>
    <n v="1000"/>
    <m/>
    <n v="2240"/>
    <n v="3240"/>
    <n v="9"/>
    <s v="Setiembre"/>
  </r>
  <r>
    <x v="17"/>
    <x v="17"/>
    <s v="AO.M1.02.02"/>
    <s v="Acciones de Afiliación."/>
    <s v="AO.M1.02.01 (b)"/>
    <s v="Supervisión y asistencia técnica en materia de afiliaciones"/>
    <s v="CS ANTA/ CS CHINCHERO"/>
    <s v="Wilbert Luza/ Mercedes Janqui/ Claudia Soto Perez/Yhinniva Ocharán Cortez/ David huaman Aguilar"/>
    <n v="2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INCHERO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URUBAMB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 JUAN DE KIMBIRI/CS LOBO TAHUANTINSUYO/CS PICHARI"/>
    <s v="Montufar Mercado // Zanabria Aycho"/>
    <n v="7"/>
    <n v="1000"/>
    <m/>
    <n v="2240"/>
    <n v="3240"/>
    <n v="9"/>
    <s v="Setiembre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ANAS CANCHIS ESPINAR"/>
    <s v="Rosemary Moscoso Valer"/>
    <n v="5"/>
    <n v="200"/>
    <m/>
    <n v="1600"/>
    <n v="180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URUBAMBA/ OLLANTAYTAMBO/ CALCA"/>
    <s v="Einer Montalvo Quintanilla"/>
    <n v="3"/>
    <n v="200"/>
    <m/>
    <n v="960"/>
    <n v="1160"/>
    <n v="10"/>
    <s v="Octubre"/>
  </r>
  <r>
    <x v="17"/>
    <x v="17"/>
    <s v="AO.M1.02.02"/>
    <s v="Acciones de Afiliación."/>
    <s v="AO.M1.02.01 (b)"/>
    <s v="Supervisión y asistencia técnica en materia de afiliaciones"/>
    <s v="HOSPITAL SANTO TOMAS/ CS COLQUEMARCA"/>
    <s v="Wilbert Luza/ Mercedes Janqui/ Claudia Soto Perez/Yhinniva Ocharán Cortez/ David huaman Aguilar"/>
    <n v="3"/>
    <n v="300"/>
    <m/>
    <n v="960"/>
    <n v="126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 HUAROCONDO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HUAYANAY; C.S. POTRERO; "/>
    <s v="Montufar Mercado // Zanabria Aycho"/>
    <n v="5"/>
    <n v="200"/>
    <m/>
    <n v="1600"/>
    <n v="180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 LA FLORIDA"/>
    <s v="Montufar Mercado // Zanabria Aycho"/>
    <n v="4"/>
    <n v="200"/>
    <m/>
    <n v="1280"/>
    <n v="148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. PISAC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CUSCO"/>
    <s v="Einer Montalvo Quintanilla"/>
    <n v="1"/>
    <n v="0"/>
    <m/>
    <n v="0"/>
    <n v="0"/>
    <n v="11"/>
    <s v="Noviembre"/>
  </r>
  <r>
    <x v="17"/>
    <x v="17"/>
    <s v="AO.M1.02.02"/>
    <s v="Acciones de Afiliación."/>
    <s v="AO.M1.02.01 (b)"/>
    <s v="Supervisión y asistencia técnica en materia de afiliaciones"/>
    <s v="CS OLLANTAYTAMBO/ CS URUBAMBA"/>
    <s v="Wilbert Luza/ Mercedes Janqui/ Claudia Soto Perez/Yhinniva Ocharán Cortez/ David huaman Aguilar"/>
    <n v="1"/>
    <n v="200"/>
    <m/>
    <n v="320"/>
    <n v="52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SUYKUTAMBO"/>
    <s v="Montufar Mercado // Zanabria Aycho"/>
    <n v="4"/>
    <n v="300"/>
    <m/>
    <n v="1280"/>
    <n v="158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; C.S. PAVAYOC;  C.S CHAHUARES"/>
    <s v="Montufar Mercado // Zanabria Aycho"/>
    <n v="5"/>
    <n v="200"/>
    <m/>
    <n v="1600"/>
    <n v="180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C.S.  SAN SALVADOR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1"/>
    <s v="Noviembre"/>
  </r>
  <r>
    <x v="17"/>
    <x v="17"/>
    <s v="AO.S1.01.11"/>
    <s v="Acciones de Soporte a la Gestión a nivel de UDR"/>
    <s v="AO.S1.01.11 (b)"/>
    <s v="Supervisión y asistencia técnica en acciones de soporte a IPRESS"/>
    <s v="varios"/>
    <s v="varios"/>
    <n v="5"/>
    <n v="0"/>
    <m/>
    <n v="1660"/>
    <n v="166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 TTIO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OCCO"/>
    <s v="Montufar Mercado // Zanabria Aycho"/>
    <n v="1"/>
    <n v="0"/>
    <m/>
    <n v="0"/>
    <n v="0"/>
    <n v="12"/>
    <s v="Diciembre"/>
  </r>
  <r>
    <x v="18"/>
    <x v="18"/>
    <s v="AO.M1.05.05"/>
    <s v="Ejecución de Control Técnico a las Prestaciones."/>
    <s v="AO.M1.05.05 (d)"/>
    <s v="Ejecutar acciones correspondientes al Proceso de Control Presencial Posterior"/>
    <s v="IÑAPARI"/>
    <s v="Juan Carlos Paucar Holgado"/>
    <n v="1"/>
    <n v="100"/>
    <m/>
    <n v="320"/>
    <n v="420"/>
    <n v="3"/>
    <s v="Marzo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 DE IBERIA"/>
    <s v="Juan Carlos Paucar Holgado"/>
    <n v="1"/>
    <n v="80"/>
    <m/>
    <n v="320"/>
    <n v="400"/>
    <n v="4"/>
    <s v="Abril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"/>
    <s v="Juan Carlos Paucar Holgado"/>
    <n v="1"/>
    <n v="80"/>
    <m/>
    <n v="320"/>
    <n v="400"/>
    <n v="6"/>
    <s v="Junio"/>
  </r>
  <r>
    <x v="18"/>
    <x v="18"/>
    <s v="AO.M1.02.02"/>
    <s v="Acciones de Afiliación."/>
    <s v="AO.M1.02.01 (b)"/>
    <s v="Supervisión y asistencia técnica en materia de afiliaciones"/>
    <s v="PS IÑAPARI Y CS SAN MARTIN DE PORRES IBERIA"/>
    <s v="Jose Carlos Condori Cutipa"/>
    <n v="2"/>
    <n v="280"/>
    <m/>
    <n v="640"/>
    <n v="920"/>
    <n v="6"/>
    <s v="Junio"/>
  </r>
  <r>
    <x v="18"/>
    <x v="18"/>
    <s v="AO.M1.05.05"/>
    <s v="Ejecución de Control Técnico a las Prestaciones."/>
    <s v="AO.M1.05.05 (d)"/>
    <s v="Ejecutar acciones correspondientes al Proceso de Control Presencial Posterior"/>
    <s v="SAN LORENZO"/>
    <s v="Juan Carlos Paucar Holgado"/>
    <n v="1"/>
    <n v="80"/>
    <m/>
    <n v="320"/>
    <n v="400"/>
    <n v="7"/>
    <s v="Julio"/>
  </r>
  <r>
    <x v="18"/>
    <x v="18"/>
    <s v="AO.M1.05.05"/>
    <s v="Ejecución de Control Técnico a las Prestaciones."/>
    <s v="AO.M1.05.05 (d)"/>
    <s v="Ejecutar acciones correspondientes al Proceso de Control Presencial Posterior"/>
    <s v="P.S. SANTA ROSA"/>
    <s v="Juan Carlos Paucar Holgado"/>
    <n v="1"/>
    <n v="100"/>
    <m/>
    <n v="320"/>
    <n v="420"/>
    <n v="8"/>
    <s v="Agosto"/>
  </r>
  <r>
    <x v="18"/>
    <x v="18"/>
    <s v="AO.M1.05.05"/>
    <s v="Ejecución de Control Técnico a las Prestaciones."/>
    <s v="AO.M1.05.05 (d)"/>
    <s v="Ejecutar acciones correspondientes al Proceso de Control Presencial Posterior"/>
    <s v="MAZUKO"/>
    <s v="Juan Carlos Paucar Holgado"/>
    <n v="1"/>
    <n v="100"/>
    <m/>
    <n v="320"/>
    <n v="420"/>
    <n v="9"/>
    <s v="Setiembre"/>
  </r>
  <r>
    <x v="18"/>
    <x v="18"/>
    <s v="AO.M1.05.05"/>
    <s v="Ejecución de Control Técnico a las Prestaciones."/>
    <s v="AO.M1.05.05 (d)"/>
    <s v="Ejecutar acciones correspondientes al Proceso de Control Presencial Posterior"/>
    <s v="ALERTA"/>
    <s v="Juan Carlos Paucar Holgado"/>
    <n v="1"/>
    <n v="60"/>
    <m/>
    <n v="320"/>
    <n v="380"/>
    <n v="10"/>
    <s v="Octubre"/>
  </r>
  <r>
    <x v="18"/>
    <x v="18"/>
    <s v="AO.M1.05.05"/>
    <s v="Ejecución de Control Técnico a las Prestaciones."/>
    <s v="AO.M1.05.05 (d)"/>
    <s v="Ejecutar acciones correspondientes al Proceso de Control Presencial Posterior"/>
    <s v="LABERINTO"/>
    <s v="Juan Carlos Paucar Holgado"/>
    <n v="1"/>
    <n v="68"/>
    <m/>
    <n v="320"/>
    <n v="388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1"/>
    <s v="Ener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b)"/>
    <s v="Gestión con actores locales para fortalecer la contención preventiva"/>
    <s v="P.S. EL SIGLO"/>
    <s v="Alfredo Claudio Vilca Adriazola"/>
    <n v="1"/>
    <n v="0"/>
    <m/>
    <n v="0"/>
    <n v="0"/>
    <n v="1"/>
    <s v="Ener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5"/>
    <n v="40"/>
    <m/>
    <n v="1600"/>
    <n v="1640"/>
    <n v="2"/>
    <s v="Febrer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b)"/>
    <s v="Gestión con actores locales para fortalecer la contención preventiva"/>
    <s v="C.S. TORATA"/>
    <s v="Alfredo Claudio Vilca Adriazola"/>
    <n v="1"/>
    <n v="0"/>
    <m/>
    <n v="0"/>
    <n v="0"/>
    <n v="2"/>
    <s v="Febrero"/>
  </r>
  <r>
    <x v="19"/>
    <x v="19"/>
    <s v="AO.M1.06.04"/>
    <s v="Supervisión Financiera a Unidades Ejecutoras-UE."/>
    <s v="AO.M1.06.04 (b)"/>
    <s v="Supervisión Financiera Presencial a las Unidades Ejecutoras-UE"/>
    <s v="U.E. HOSPITAL REGIONAL MOQUEGUA"/>
    <s v="ZENAIDA SOLIS SUAREZ/ JAIME CAYTANO DIAZ"/>
    <n v="2"/>
    <n v="0"/>
    <m/>
    <n v="0"/>
    <n v="0"/>
    <n v="3"/>
    <s v="Marzo"/>
  </r>
  <r>
    <x v="19"/>
    <x v="19"/>
    <s v="AO.M1.02.02"/>
    <s v="Acciones de Afiliación."/>
    <s v="AO.M1.02.02 (d)"/>
    <s v="Supervisión y asistencia técnica en materia de afiliaciones"/>
    <s v="CS Torata "/>
    <s v="Felicita Luzmila Gutierrez Cueva "/>
    <n v="1"/>
    <n v="0"/>
    <m/>
    <n v="0"/>
    <n v="0"/>
    <n v="3"/>
    <s v="Marzo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P.S. VARADERO"/>
    <s v="Lizbeth Yovanna Cristobal Flores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b)"/>
    <s v="Gestión con actores locales para fortalecer la contención preventiva"/>
    <s v="C.S. Pampa Inalambrica"/>
    <s v="Alfredo Claudio Vilca Adriazola"/>
    <n v="1"/>
    <n v="0"/>
    <m/>
    <n v="0"/>
    <n v="0"/>
    <n v="3"/>
    <s v="Marz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4"/>
    <s v="Abril"/>
  </r>
  <r>
    <x v="19"/>
    <x v="19"/>
    <s v="AO.M1.02.02"/>
    <s v="Acciones de Afiliación."/>
    <s v="AO.M1.02.02 (d)"/>
    <s v="Supervisión y asistencia técnica en materia de afiliaciones"/>
    <s v="CS Miramar  "/>
    <s v="Felicita Luzmila Gutierrez Cueva "/>
    <s v="9 horas"/>
    <n v="40"/>
    <m/>
    <n v="120"/>
    <n v="160"/>
    <n v="4"/>
    <s v="Abril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CARUMAS"/>
    <s v="Jessica Nieves Isidro Mamani"/>
    <n v="1"/>
    <n v="100"/>
    <m/>
    <n v="320"/>
    <n v="4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SACUAYA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CAMBRUNE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b)"/>
    <s v="Gestión con actores locales para fortalecer la contención preventiva"/>
    <s v="CS CALACOA"/>
    <s v="Alfredo Claudio Vilca Adriazola"/>
    <n v="1"/>
    <n v="100"/>
    <m/>
    <n v="320"/>
    <n v="420"/>
    <n v="4"/>
    <s v="Abril"/>
  </r>
  <r>
    <x v="19"/>
    <x v="19"/>
    <s v="AO.M1.06.04"/>
    <s v="Supervisión Financiera a Unidades Ejecutoras-UE."/>
    <s v="AO.M1.06.04 (b)"/>
    <s v="Supervisión Financiera Presencial a las Unidades Ejecutoras-UE"/>
    <s v="U.E. HOSPITAL REGIONAL MQOUEGUA"/>
    <s v="ZENAIDA SOLIS SUAREZ/ JAIME CAYTANO DIAZ"/>
    <n v="5"/>
    <n v="0"/>
    <m/>
    <n v="0"/>
    <n v="0"/>
    <n v="5"/>
    <s v="Mayo"/>
  </r>
  <r>
    <x v="19"/>
    <x v="19"/>
    <s v="AO.M1.02.02"/>
    <s v="Acciones de Afiliación."/>
    <s v="AO.M1.02.02 (d)"/>
    <s v="Supervisión y asistencia técnica en materia de afiliaciones"/>
    <s v="CS Omate "/>
    <s v="Felicita Luzmila Gutierrez Cueva "/>
    <n v="2"/>
    <n v="100"/>
    <m/>
    <n v="640"/>
    <n v="740"/>
    <n v="5"/>
    <s v="Mayo"/>
  </r>
  <r>
    <x v="19"/>
    <x v="19"/>
    <s v="AO.M1.02.02"/>
    <s v="Acciones de Afiliación."/>
    <s v="AO.M1.02.02 (d)"/>
    <s v="Supervisión y asistencia técnica en materia de afiliaciones"/>
    <s v="CS Coalaque"/>
    <s v="Felicita Luzmila Gutierrez Cueva "/>
    <n v="1"/>
    <n v="0"/>
    <m/>
    <n v="320"/>
    <n v="320"/>
    <n v="5"/>
    <s v="Mayo"/>
  </r>
  <r>
    <x v="19"/>
    <x v="19"/>
    <s v="AO.M1.02.02"/>
    <s v="Acciones de Afiliación."/>
    <s v="AO.M1.02.02 (d)"/>
    <s v="Supervisión y asistencia técnica en materia de afiliaciones"/>
    <s v="CS Puquina"/>
    <s v="Felicita Luzmila Gutierrez Cueva "/>
    <n v="1"/>
    <n v="0"/>
    <m/>
    <n v="320"/>
    <n v="320"/>
    <n v="5"/>
    <s v="May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5"/>
    <s v="May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2"/>
    <n v="0"/>
    <m/>
    <n v="0"/>
    <n v="0"/>
    <n v="6"/>
    <s v="Junio"/>
  </r>
  <r>
    <x v="19"/>
    <x v="19"/>
    <s v="AO.M1.02.02"/>
    <s v="Acciones de Afiliación."/>
    <s v="AO.M1.02.02 (d)"/>
    <s v="Supervisión y asistencia técnica en materia de afiliaciones"/>
    <s v="PS Pacocha"/>
    <s v="Felicita Luzmila Gutierrez Cueva "/>
    <s v="9 horas"/>
    <n v="40"/>
    <m/>
    <n v="120"/>
    <n v="160"/>
    <n v="6"/>
    <s v="Juni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Lizbeth Yovanna Cristobal Flores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MIRAMAR"/>
    <s v="Jessica Nieves Isidro Mamani"/>
    <s v="9 horas"/>
    <n v="40"/>
    <m/>
    <n v="120"/>
    <n v="16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 ILO"/>
    <s v="Lizbeth Yovanna Cristobal Flores"/>
    <s v="9 horas"/>
    <n v="40"/>
    <m/>
    <n v="120"/>
    <n v="160"/>
    <n v="6"/>
    <s v="Junio"/>
  </r>
  <r>
    <x v="19"/>
    <x v="19"/>
    <s v="AO.M1.05.05"/>
    <s v="Ejecución de Control Técnico a las Prestaciones."/>
    <s v="AO.M1.05.05 (b)"/>
    <s v="Gestión con actores locales para fortalecer la contención preventiva"/>
    <s v="CS PUQUINA"/>
    <s v="Alfredo Claudio Vilca Adriazola"/>
    <n v="1"/>
    <n v="140"/>
    <m/>
    <n v="320"/>
    <n v="460"/>
    <n v="6"/>
    <s v="Jun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7"/>
    <s v="Julio"/>
  </r>
  <r>
    <x v="19"/>
    <x v="19"/>
    <s v="AO.M1.02.02"/>
    <s v="Acciones de Afiliación."/>
    <s v="AO.M1.02.02 (d)"/>
    <s v="Supervisión y asistencia técnica en materia de afiliaciones"/>
    <s v="PS Algarrobal "/>
    <s v="Felicita Luzmila Gutierrez Cueva "/>
    <s v="9 horas"/>
    <n v="70"/>
    <m/>
    <n v="120"/>
    <n v="190"/>
    <n v="7"/>
    <s v="Julio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PAMPA INALAMBRICA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ALTO ILO"/>
    <s v="Lizbeth Yovanna Cristobal Flores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ILO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b)"/>
    <s v="Gestión con actores locales para fortalecer la contención preventiva"/>
    <s v="C.S. ALTO ILO"/>
    <s v="Alfredo Claudio Vilca Adriazola"/>
    <n v="1"/>
    <n v="0"/>
    <m/>
    <n v="0"/>
    <n v="0"/>
    <n v="7"/>
    <s v="Jul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5"/>
    <n v="0"/>
    <m/>
    <n v="0"/>
    <n v="0"/>
    <n v="8"/>
    <s v="Agosto"/>
  </r>
  <r>
    <x v="19"/>
    <x v="19"/>
    <s v="AO.M1.02.02"/>
    <s v="Acciones de Afiliación."/>
    <s v="AO.M1.02.02 (d)"/>
    <s v="Supervisión y asistencia técnica en materia de afiliaciones"/>
    <s v="CS Cambrune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uchumbaya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arumas "/>
    <s v="Felicita Luzmila Gutierrez Cueva "/>
    <n v="2"/>
    <n v="80"/>
    <m/>
    <n v="640"/>
    <n v="720"/>
    <n v="8"/>
    <s v="Agost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8"/>
    <s v="Agosto"/>
  </r>
  <r>
    <x v="19"/>
    <x v="19"/>
    <s v="AO.M1.05.05"/>
    <s v="Ejecución de Control Técnico a las Prestaciones."/>
    <s v="AO.M1.05.05 (b)"/>
    <s v="Gestión con actores locales para fortalecer la contención preventiva"/>
    <s v="C.S. MIRAMAR"/>
    <s v="Alfredo Claudio Vilca Adriazola"/>
    <n v="1"/>
    <n v="0"/>
    <m/>
    <n v="0"/>
    <n v="0"/>
    <n v="8"/>
    <s v="Agost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2"/>
    <n v="40"/>
    <m/>
    <n v="640"/>
    <n v="680"/>
    <n v="9"/>
    <s v="Setiembre"/>
  </r>
  <r>
    <x v="19"/>
    <x v="19"/>
    <s v="AO.M1.02.02"/>
    <s v="Acciones de Afiliación."/>
    <s v="AO.M1.02.02 (d)"/>
    <s v="Supervisión y asistencia técnica en materia de afiliaciones"/>
    <s v="PS 18 de Mayo "/>
    <s v="Felicita Luzmila Gutierrez Cueva "/>
    <s v="9 horas"/>
    <n v="40"/>
    <m/>
    <n v="120"/>
    <n v="160"/>
    <n v="9"/>
    <s v="Setiembre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b)"/>
    <s v="Gestión con actores locales para fortalecer la contención preventiva"/>
    <s v="P.S. LOS ANGELES"/>
    <s v="Alfredo Claudio Vilca Adriazola"/>
    <n v="1"/>
    <n v="0"/>
    <m/>
    <n v="0"/>
    <n v="0"/>
    <n v="9"/>
    <s v="Set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10"/>
    <s v="Octubre"/>
  </r>
  <r>
    <x v="19"/>
    <x v="19"/>
    <s v="AO.M1.02.02"/>
    <s v="Acciones de Afiliación."/>
    <s v="AO.M1.02.02 (d)"/>
    <s v="Supervisión y asistencia técnica en materia de afiliaciones"/>
    <s v="PS Jhon F. Kennedy "/>
    <s v="Felicita Luzmila Gutierrez Cueva "/>
    <s v="9 horas"/>
    <n v="40"/>
    <m/>
    <n v="120"/>
    <n v="160"/>
    <n v="10"/>
    <s v="Octubre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18 DE MAY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OMATE"/>
    <s v="Lizbeth Yovanna Cristobal Flores"/>
    <n v="1"/>
    <n v="100"/>
    <m/>
    <n v="320"/>
    <n v="4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COALAQUE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QUINISTAQUILLAS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.S. CAMBRUNE"/>
    <s v="Alfredo Claudio Vilca Adriazola"/>
    <n v="1"/>
    <n v="100"/>
    <m/>
    <n v="320"/>
    <n v="42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S Ichuña"/>
    <s v="Alfredo Claudio Vilca Adriazola"/>
    <n v="1"/>
    <n v="100"/>
    <m/>
    <n v="320"/>
    <n v="420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JAIME CAYTANO DIAZ"/>
    <n v="2"/>
    <n v="40"/>
    <m/>
    <n v="640"/>
    <n v="680"/>
    <n v="11"/>
    <s v="Noviembre"/>
  </r>
  <r>
    <x v="19"/>
    <x v="19"/>
    <s v="AO.M1.02.02"/>
    <s v="Acciones de Afiliación."/>
    <s v="AO.M1.02.02 (d)"/>
    <s v="Supervisión y asistencia técnica en materia de afiliaciones"/>
    <s v="PS Varadero"/>
    <s v="Felicita Luzmila Gutierrez Cueva "/>
    <s v="9 horas"/>
    <n v="40"/>
    <m/>
    <n v="120"/>
    <n v="16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PACOCHA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Lizbeth Yovanna Cristobal Flores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EL ALGARROBAL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12"/>
    <s v="Diciembre"/>
  </r>
  <r>
    <x v="19"/>
    <x v="19"/>
    <s v="AO.S1.01.11"/>
    <s v="Acciones de Soporte a la Gestión a nivel de UDR"/>
    <s v="AO.S1.01.11 (b)"/>
    <s v="Supervisión y asistencia técnica en acciones de soporte a IPRESS"/>
    <s v="varios"/>
    <s v="varios"/>
    <n v="11"/>
    <n v="0"/>
    <m/>
    <n v="3521"/>
    <n v="3521"/>
    <n v="12"/>
    <s v="Diciembre"/>
  </r>
  <r>
    <x v="19"/>
    <x v="19"/>
    <s v="AO.M1.05.05"/>
    <s v="Ejecución de Control Técnico a las Prestaciones."/>
    <s v="AO.M1.05.05 (b)"/>
    <s v="Gestión con actores locales para fortalecer la contención preventiva"/>
    <s v="CS SAN ANTONIO"/>
    <s v="Alfredo Claudio Vilca Adriazola"/>
    <n v="1"/>
    <n v="0"/>
    <m/>
    <n v="0"/>
    <n v="0"/>
    <n v="12"/>
    <s v="Diciembre"/>
  </r>
  <r>
    <x v="20"/>
    <x v="20"/>
    <s v="AO.M1.02.02"/>
    <s v="Acciones de Afiliación."/>
    <s v="AO.M1.02.01 (b)"/>
    <s v="Supervisión y asistencia técnica en materia de afiliaciones"/>
    <s v="CENTRO DE SALUD POCOLLAY"/>
    <s v="ROSARIO PATIÑO ESPINOZA"/>
    <n v="1"/>
    <n v="0"/>
    <m/>
    <n v="0"/>
    <n v="0"/>
    <n v="1"/>
    <s v="En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Ciudad Nueva - C.S. Bolognesi)"/>
    <s v="CPC. REYNALDO PEREZ VIZCARRA"/>
    <n v="3"/>
    <n v="0"/>
    <m/>
    <n v="0"/>
    <n v="0"/>
    <n v="1"/>
    <s v="Enero"/>
  </r>
  <r>
    <x v="20"/>
    <x v="20"/>
    <s v="AO.S1.01.11"/>
    <s v="Acciones de Soporte a la Gestión a nivel de UDR"/>
    <s v="AO.S1.01.11 (b)"/>
    <s v="Supervisión y asistencia técnica en acciones de soporte a IPRESS"/>
    <s v="PUESTO DE SALUD HABITAT"/>
    <s v="VILMA NANCY RIVERA GARCI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YARAS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VISTA ALEGRE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NATIVIDAD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1"/>
    <s v="Enero"/>
  </r>
  <r>
    <x v="20"/>
    <x v="20"/>
    <s v="AO.M1.02.02"/>
    <s v="Acciones de Afiliación."/>
    <s v="AO.M1.02.01 (b)"/>
    <s v="Supervisión y asistencia técnica en materia de afiliaciones"/>
    <s v="CENTRO DE SALUD CIUDAD NUEVA"/>
    <s v="ROSARIO PATIÑO ESPINOZA"/>
    <n v="1"/>
    <n v="0"/>
    <m/>
    <n v="0"/>
    <n v="0"/>
    <n v="2"/>
    <s v="Febr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Tarata, P.S. Intiorko)"/>
    <s v="CPC. JUIO TALLEDO PALZA"/>
    <n v="3"/>
    <n v="0"/>
    <m/>
    <n v="0"/>
    <n v="0"/>
    <n v="2"/>
    <s v="Febrero"/>
  </r>
  <r>
    <x v="20"/>
    <x v="20"/>
    <s v="AO.S1.01.11"/>
    <s v="Acciones de Soporte a la Gestión a nivel de UDR"/>
    <s v="AO.S1.01.11 (b)"/>
    <s v="Supervisión y asistencia técnica en acciones de soporte a IPRESS"/>
    <s v="PUESTO DE SALUD JESUS MARIA"/>
    <s v="VILMA NANCY RIVERA GARCI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28 DE AGOST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BOLOGNESI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b)"/>
    <s v="Gestión con actores locales para fortalecer la contención preventiva"/>
    <s v="DISTRITO DE TACNA"/>
    <s v="MORAYMA SALAZAR CALERO"/>
    <n v="1"/>
    <n v="0"/>
    <m/>
    <n v="0"/>
    <n v="0"/>
    <n v="2"/>
    <s v="Febrero"/>
  </r>
  <r>
    <x v="20"/>
    <x v="20"/>
    <s v="AO.M1.02.02"/>
    <s v="Acciones de Afiliación."/>
    <s v="AO.M1.02.01 (b)"/>
    <s v="Supervisión y asistencia técnica en materia de afiliaciones"/>
    <s v="CENTRO DE SALUD LA ESPERANZA"/>
    <s v="GIOVANNA FLORES LOMBARDI"/>
    <n v="1"/>
    <n v="0"/>
    <m/>
    <n v="0"/>
    <n v="0"/>
    <n v="3"/>
    <s v="Marz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Pocollay, C.S. 28 de agosto)"/>
    <s v="CPC. REYNALDO PEREZ VIZCARRA"/>
    <n v="3"/>
    <n v="0"/>
    <m/>
    <n v="0"/>
    <n v="0"/>
    <n v="3"/>
    <s v="Marzo"/>
  </r>
  <r>
    <x v="20"/>
    <x v="20"/>
    <s v="AO.S1.01.11"/>
    <s v="Acciones de Soporte a la Gestión a nivel de UDR"/>
    <s v="AO.S1.01.11 (b)"/>
    <s v="Supervisión y asistencia técnica en acciones de soporte a IPRESS"/>
    <s v="HOSPITAL HIPOLITO UNANUE DE TACNA"/>
    <s v="VILMA NANCY RIVERA GARCI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SMC VALLE POCOLLAY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3"/>
    <s v="Marzo"/>
  </r>
  <r>
    <x v="20"/>
    <x v="20"/>
    <s v="AO.M1.02.02"/>
    <s v="Acciones de Afiliación."/>
    <s v="AO.M1.02.01 (b)"/>
    <s v="Supervisión y asistencia técnica en materia de afiliaciones"/>
    <s v="CENTRO DE SALUD VIÑANI"/>
    <s v="GIOVANNA FLORES LOMBARDI"/>
    <n v="1"/>
    <n v="0"/>
    <m/>
    <n v="0"/>
    <n v="0"/>
    <n v="4"/>
    <s v="Abril"/>
  </r>
  <r>
    <x v="20"/>
    <x v="20"/>
    <s v="AO.M1.06.04"/>
    <s v="Supervisión Financiera a Unidades Ejecutoras-UE."/>
    <s v="AO.M1.06.04 (b)"/>
    <s v="Supervisión Financiera Presencial a las Unidades Ejecutoras-UE"/>
    <s v="RED DE SALUD TACNA (CLAS PS Inclán - C.S. Leoncio Prado)"/>
    <s v="CPC. JUIO TALLEDO PALZA"/>
    <n v="3"/>
    <n v="0"/>
    <m/>
    <n v="0"/>
    <n v="0"/>
    <n v="4"/>
    <s v="Abril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4"/>
    <s v="Abril"/>
  </r>
  <r>
    <x v="20"/>
    <x v="20"/>
    <s v="AO.S1.01.11"/>
    <s v="Acciones de Soporte a la Gestión a nivel de UDR"/>
    <s v="AO.S1.01.11 (b)"/>
    <s v="Supervisión y asistencia técnica en acciones de soporte a IPRESS"/>
    <s v="CENTRO DE SALUD METROPOLITANO"/>
    <s v="VILMA NANCY RIVERA GARCI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S CARLOS ALBERTO JARA ALMONTE FLOR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CSMC LA HEROICA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ALTO DE LA ALIANZA"/>
    <s v="ADELA LOURDES CARRASCO TEJADA"/>
    <n v="1"/>
    <n v="0"/>
    <m/>
    <n v="0"/>
    <n v="0"/>
    <n v="4"/>
    <s v="Abril"/>
  </r>
  <r>
    <x v="20"/>
    <x v="20"/>
    <s v="AO.M1.02.02"/>
    <s v="Acciones de Afiliación."/>
    <s v="AO.M1.02.01 (b)"/>
    <s v="Supervisión y asistencia técnica en materia de afiliaciones"/>
    <s v="PUESTO DE SALUD JESIS MARIA"/>
    <s v="GIOVANNA FLORES LOMBARDI"/>
    <n v="1"/>
    <n v="0"/>
    <m/>
    <n v="0"/>
    <n v="0"/>
    <n v="5"/>
    <s v="Mayo"/>
  </r>
  <r>
    <x v="20"/>
    <x v="20"/>
    <s v="AO.M1.06.04"/>
    <s v="Supervisión Financiera a Unidades Ejecutoras-UE."/>
    <s v="AO.M1.06.04 (b)"/>
    <s v="Supervisión Financiera Presencial a las Unidades Ejecutoras-UE"/>
    <s v="HOSPITAL HIPOLITO UNANUE DE TACNA"/>
    <s v="CPC. REYNALDO PEREZ VIZCARRA"/>
    <n v="5"/>
    <n v="0"/>
    <m/>
    <n v="0"/>
    <n v="0"/>
    <n v="5"/>
    <s v="May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5"/>
    <s v="Mayo"/>
  </r>
  <r>
    <x v="20"/>
    <x v="20"/>
    <s v="AO.S1.01.11"/>
    <s v="Acciones de Soporte a la Gestión a nivel de UDR"/>
    <s v="AO.S1.01.11 (b)"/>
    <s v="Supervisión y asistencia técnica en acciones de soporte a IPRESS"/>
    <s v="PUESTO DE SALUD JUAN VELASCO ALVARADO"/>
    <s v="VILMA NANCY RIVERA GARCI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SANTA ROS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RAMON COPAJ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HABITAT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5"/>
    <s v="Mayo"/>
  </r>
  <r>
    <x v="20"/>
    <x v="20"/>
    <s v="AO.M1.02.02"/>
    <s v="Acciones de Afiliación."/>
    <s v="AO.M1.02.01 (b)"/>
    <s v="Supervisión y asistencia técnica en materia de afiliaciones"/>
    <s v="PUESTO DE SALUD CONO NORTE"/>
    <s v="GIOVANNA FLORES LOMBARDI"/>
    <n v="1"/>
    <n v="0"/>
    <m/>
    <n v="0"/>
    <n v="0"/>
    <n v="6"/>
    <s v="Jun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6"/>
    <s v="Junio"/>
  </r>
  <r>
    <x v="20"/>
    <x v="20"/>
    <s v="AO.S1.01.11"/>
    <s v="Acciones de Soporte a la Gestión a nivel de UDR"/>
    <s v="AO.S1.01.11 (b)"/>
    <s v="Supervisión y asistencia técnica en acciones de soporte a IPRESS"/>
    <s v="PUESTO DE SALUD 5 DE NOVIEMBRE"/>
    <s v="VILMA NANCY RIVERA GARCI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POCOLLAY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OCUMBA"/>
    <s v="ADELA LOURDES CARRASCO TEJADA"/>
    <n v="1"/>
    <n v="40"/>
    <m/>
    <n v="320"/>
    <n v="36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UAN VELAZCO ALVA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CLAN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b)"/>
    <s v="Gestión con actores locales para fortalecer la contención preventiva"/>
    <s v="DISTRITO GREGORIO ALBARRACIN"/>
    <s v="MORAYMA SALAZAR CALERO"/>
    <n v="1"/>
    <n v="0"/>
    <m/>
    <n v="0"/>
    <n v="0"/>
    <n v="6"/>
    <s v="Junio"/>
  </r>
  <r>
    <x v="20"/>
    <x v="20"/>
    <s v="AO.M1.02.02"/>
    <s v="Acciones de Afiliación."/>
    <s v="AO.M1.02.01 (b)"/>
    <s v="Supervisión y asistencia técnica en materia de afiliaciones"/>
    <s v="CENTRO DE SALUD LEONCIO PRADO"/>
    <s v="GIOVANNA FLORES LOMBARDI"/>
    <n v="1"/>
    <n v="0"/>
    <m/>
    <n v="0"/>
    <n v="0"/>
    <n v="7"/>
    <s v="Julio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Metropolitano - C.S. La Esperanza)"/>
    <s v="CPC. JUIO TALLEDO PALZA"/>
    <n v="3"/>
    <n v="0"/>
    <m/>
    <n v="0"/>
    <n v="0"/>
    <n v="7"/>
    <s v="Jul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7"/>
    <s v="Julio"/>
  </r>
  <r>
    <x v="20"/>
    <x v="20"/>
    <s v="AO.S1.01.11"/>
    <s v="Acciones de Soporte a la Gestión a nivel de UDR"/>
    <s v="AO.S1.01.11 (b)"/>
    <s v="Supervisión y asistencia técnica en acciones de soporte a IPRESS"/>
    <s v="PUESTO DE SALUD LAS BEGONIAS"/>
    <s v="VILMA NANCY RIVERA GARCI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NDARAVE"/>
    <s v="ADELA LOURDES CARRASCO TEJADA"/>
    <n v="2"/>
    <n v="50"/>
    <m/>
    <n v="640"/>
    <n v="69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TACNA"/>
    <s v="ADELA LOURDES CARRASCO TEJADA"/>
    <n v="1"/>
    <n v="0"/>
    <m/>
    <n v="0"/>
    <n v="0"/>
    <n v="7"/>
    <s v="Julio"/>
  </r>
  <r>
    <x v="20"/>
    <x v="20"/>
    <s v="AO.M1.02.02"/>
    <s v="Acciones de Afiliación."/>
    <s v="AO.M1.02.01 (b)"/>
    <s v="Supervisión y asistencia técnica en materia de afiliaciones"/>
    <s v="CENTRO DE SALUD AUGUSTO B. LEGUÍA"/>
    <s v="GIOVANNA FLORES LOMBARDI"/>
    <n v="1"/>
    <n v="0"/>
    <m/>
    <n v="0"/>
    <n v="0"/>
    <n v="8"/>
    <s v="Agosto"/>
  </r>
  <r>
    <x v="20"/>
    <x v="20"/>
    <s v="AO.M1.06.04"/>
    <s v="Supervisión Financiera a Unidades Ejecutoras-UE."/>
    <s v="AO.M1.06.04 (b)"/>
    <s v="Supervisión Financiera Presencial a las Unidades Ejecutoras-UE"/>
    <s v="RED DE SALUD TACNA"/>
    <s v="CPC. REYNALDO PEREZ VIZCARRA"/>
    <n v="5"/>
    <n v="0"/>
    <m/>
    <n v="0"/>
    <n v="0"/>
    <n v="8"/>
    <s v="Agost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8"/>
    <s v="Agosto"/>
  </r>
  <r>
    <x v="20"/>
    <x v="20"/>
    <s v="AO.S1.01.11"/>
    <s v="Acciones de Soporte a la Gestión a nivel de UDR"/>
    <s v="AO.S1.01.11 (b)"/>
    <s v="Supervisión y asistencia técnica en acciones de soporte a IPRESS"/>
    <s v="CENTRO DE SALUD LA ESPERANZA"/>
    <s v="VILMA NANCY RIVERA GARCI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STA ALEGRE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TARATA"/>
    <s v="ADELA LOURDES CARRASCO TEJADA"/>
    <n v="1"/>
    <n v="40"/>
    <m/>
    <n v="320"/>
    <n v="36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HEROICA"/>
    <s v="ADELA LOURDES CARRASCO TEJADA"/>
    <n v="1"/>
    <n v="0"/>
    <m/>
    <n v="0"/>
    <n v="0"/>
    <n v="8"/>
    <s v="Agosto"/>
  </r>
  <r>
    <x v="20"/>
    <x v="20"/>
    <s v="AO.M1.02.02"/>
    <s v="Acciones de Afiliación."/>
    <s v="AO.M1.02.01 (b)"/>
    <s v="Supervisión y asistencia técnica en materia de afiliaciones"/>
    <s v="PUESTO DE SALUD JUAN VELASCO ALVARADO"/>
    <s v="GIOVANNA FLORES LOMBARDI"/>
    <n v="1"/>
    <n v="0"/>
    <m/>
    <n v="0"/>
    <n v="0"/>
    <n v="9"/>
    <s v="Setiem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9"/>
    <s v="Setiembre"/>
  </r>
  <r>
    <x v="20"/>
    <x v="20"/>
    <s v="AO.S1.01.11"/>
    <s v="Acciones de Soporte a la Gestión a nivel de UDR"/>
    <s v="AO.S1.01.11 (b)"/>
    <s v="Supervisión y asistencia técnica en acciones de soporte a IPRESS"/>
    <s v="CENTRO DE SALUD CIUDAD NUEVA"/>
    <s v="VILMA NANCY RIVERA GARCI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NATIVIDAD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b)"/>
    <s v="Gestión con actores locales para fortalecer la contención preventiva"/>
    <s v="DISTRITO DE CIUDAD NUEVA"/>
    <s v="MORAYMA SALAZAR CALERO"/>
    <n v="1"/>
    <n v="0"/>
    <m/>
    <n v="0"/>
    <n v="0"/>
    <n v="9"/>
    <s v="Setiembre"/>
  </r>
  <r>
    <x v="20"/>
    <x v="20"/>
    <s v="AO.M1.02.02"/>
    <s v="Acciones de Afiliación."/>
    <s v="AO.M1.02.01 (b)"/>
    <s v="Supervisión y asistencia técnica en materia de afiliaciones"/>
    <s v="PUESTO DE SALUD HABITAT"/>
    <s v="GIOVANNA FLORES LOMBARDI"/>
    <n v="1"/>
    <n v="0"/>
    <m/>
    <n v="0"/>
    <n v="0"/>
    <n v="10"/>
    <s v="Octubre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Viñani - C.S. Augusto B. Leguía)"/>
    <s v="CPC. JUIO TALLEDO PALZA"/>
    <n v="3"/>
    <n v="0"/>
    <m/>
    <n v="0"/>
    <n v="0"/>
    <n v="10"/>
    <s v="Octu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10"/>
    <s v="Octubre"/>
  </r>
  <r>
    <x v="20"/>
    <x v="20"/>
    <s v="AO.S1.01.11"/>
    <s v="Acciones de Soporte a la Gestión a nivel de UDR"/>
    <s v="AO.S1.01.11 (b)"/>
    <s v="Supervisión y asistencia técnica en acciones de soporte a IPRESS"/>
    <s v="CENTRO DE SALUD BOLOGNESI"/>
    <s v="VILMA NANCY RIVERA GARCI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ARLOS ALBERTO JARA ALMONTE FLOR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LTO DE LA ALIANZ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SMC VILLA DEL NORTE"/>
    <s v="ADELA LOURDES CARRASCO TEJADA"/>
    <n v="1"/>
    <n v="0"/>
    <m/>
    <n v="0"/>
    <n v="0"/>
    <n v="10"/>
    <s v="Octubre"/>
  </r>
  <r>
    <x v="20"/>
    <x v="20"/>
    <s v="AO.M1.02.02"/>
    <s v="Acciones de Afiliación."/>
    <s v="AO.M1.02.01 (b)"/>
    <s v="Supervisión y asistencia técnica en materia de afiliaciones"/>
    <s v="CENTRO DE SALUD ALTO DE LA ALIANZA"/>
    <s v="ROSARIO PATIÑO ESPINOZA"/>
    <n v="1"/>
    <n v="0"/>
    <m/>
    <n v="0"/>
    <n v="0"/>
    <n v="11"/>
    <s v="Noviembre"/>
  </r>
  <r>
    <x v="20"/>
    <x v="20"/>
    <s v="AO.M1.06.04"/>
    <s v="Supervisión Financiera a Unidades Ejecutoras-UE."/>
    <s v="AO.M1.06.04 (b)"/>
    <s v="Supervisión Financiera Presencial a las Unidades Ejecutoras-UE"/>
    <s v="RED DE SALUD TACNA (C.S. Alto de la Alianza - P.S. 05 de Noviembre)"/>
    <s v="CPC. REYNALDO PEREZ VIZCARRA"/>
    <n v="3"/>
    <n v="0"/>
    <m/>
    <n v="0"/>
    <n v="0"/>
    <n v="11"/>
    <s v="Noviembre"/>
  </r>
  <r>
    <x v="20"/>
    <x v="20"/>
    <s v="AO.S1.01.11"/>
    <s v="Acciones de Soporte a la Gestión a nivel de UDR"/>
    <s v="AO.S1.01.11 (b)"/>
    <s v="Supervisión y asistencia técnica en acciones de soporte a IPRESS"/>
    <s v="CENTRO DE SALUD MENTAL COMUNITARIO &quot;LA HEROICA&quot;"/>
    <s v="VILMA NANCY RIVERA GARCI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POCOLLAY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HABITAT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b)"/>
    <s v="Gestión con actores locales para fortalecer la contención preventiva"/>
    <s v="DISTRITO DEL ALTO DE LA ALIANZA"/>
    <s v="MORAYMA SALAZAR CALERO"/>
    <n v="1"/>
    <n v="0"/>
    <m/>
    <n v="0"/>
    <n v="0"/>
    <n v="11"/>
    <s v="Noviembre"/>
  </r>
  <r>
    <x v="20"/>
    <x v="20"/>
    <s v="AO.M1.02.02"/>
    <s v="Acciones de Afiliación."/>
    <s v="AO.M1.02.01 (b)"/>
    <s v="Supervisión y asistencia técnica en materia de afiliaciones"/>
    <s v="CENTRO DE SALUD METROPOLITANO"/>
    <s v="ROSARIO PATIÑO ESPINOZA"/>
    <n v="1"/>
    <n v="0"/>
    <m/>
    <n v="0"/>
    <n v="0"/>
    <n v="12"/>
    <s v="Diciembre"/>
  </r>
  <r>
    <x v="20"/>
    <x v="20"/>
    <s v="AO.M1.06.04"/>
    <s v="Supervisión Financiera a Unidades Ejecutoras-UE."/>
    <s v="AO.M1.06.04 (b)"/>
    <s v="Supervisión Financiera Presencial a las Unidades Ejecutoras-UE"/>
    <s v="RED DE SALUD TACNA (P.S. La Natividad - P.S. Habitat)"/>
    <s v="CPC. JUIO TALLEDO PALZA"/>
    <n v="3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CENTRO DE SALUD ALTO DE LA  ALIANZA"/>
    <s v="VILMA NANCY RIVERA GARCI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LAN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varios"/>
    <s v="varios"/>
    <n v="3"/>
    <n v="0"/>
    <m/>
    <n v="982"/>
    <n v="982"/>
    <n v="12"/>
    <s v="Diciembre"/>
  </r>
  <r>
    <x v="21"/>
    <x v="21"/>
    <s v="AO.M1.05.05"/>
    <s v="Ejecución de Control Técnico a las Prestaciones."/>
    <s v="AO.M1.05.05 (b)"/>
    <s v="Gestión con actores locales para fortalecer la contención preventiva"/>
    <s v="JALLIHUAYA"/>
    <s v="Medico Supervisor UDR"/>
    <n v="0"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4 DE NOVIEMBRE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SALCEDO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UROS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HABITH HUMANITY"/>
    <s v="Medico Supervisor UDR"/>
    <m/>
    <n v="0"/>
    <m/>
    <n v="0"/>
    <n v="0"/>
    <n v="1"/>
    <s v="Enero"/>
  </r>
  <r>
    <x v="21"/>
    <x v="21"/>
    <s v="AO.M1.06.04"/>
    <s v="Supervisión Financiera a Unidades Ejecutoras-UE."/>
    <s v="AO.M1.06.04 (g)"/>
    <s v="Monitoreo de los expedientes BES "/>
    <s v="Puno"/>
    <s v="ANETT MOLINA MARQUEZ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VICTOR RAUL ANCHAPURI SAR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ANETT MOLINA MARQUEZ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LUIS RAUL LEON TICONA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Collao"/>
    <s v="CINTHIA ROSARIO CATARI CALDERON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olla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CINTHIA ROSARIO CATARI CALDERON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LUIS RAUL LEON TICONA"/>
    <s v="6 Horas"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CHEJOÑ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VIRGEN DE CANDELARI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JAE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HUERTA HUARAY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MAÑAZO"/>
    <s v="Medico Supervisor UDR"/>
    <m/>
    <n v="0"/>
    <m/>
    <n v="0"/>
    <n v="0"/>
    <n v="2"/>
    <s v="Febrero"/>
  </r>
  <r>
    <x v="21"/>
    <x v="21"/>
    <s v="AO.M1.02.02"/>
    <s v="Acciones de Afiliación."/>
    <s v="AO.M1.02.02 (c)"/>
    <s v="Asistencia técnica a operadores del módulo de afiliación en IPRESS"/>
    <s v="IPRESS Paucarcolla"/>
    <s v="Dennise Hilda Pino Rodriguez"/>
    <s v="9 horas"/>
    <n v="10"/>
    <m/>
    <n v="120"/>
    <n v="130"/>
    <n v="3"/>
    <s v="Marzo"/>
  </r>
  <r>
    <x v="21"/>
    <x v="21"/>
    <s v="AO.M1.06.04"/>
    <s v="Supervisión Financiera a Unidades Ejecutoras-UE."/>
    <s v="AO.M1.06.04 (b)"/>
    <s v="Supervisión Financiera Presencial a las Unidades Ejecutoras-UE"/>
    <s v="Juli"/>
    <s v="VICTOR RAUL ANCHAPURI SARA"/>
    <n v="5"/>
    <n v="16"/>
    <m/>
    <n v="1280"/>
    <n v="129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VICTOR RAUL ANCHAPURI SARA"/>
    <n v="3"/>
    <n v="16"/>
    <m/>
    <n v="640"/>
    <n v="65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2.02"/>
    <s v="Acciones de Afiliación."/>
    <s v="AO.M1.02.02 (c)"/>
    <s v="Asistencia técnica a operadores del módulo de afiliación en IPRESS"/>
    <s v="Hospital Yunguyo"/>
    <s v="Dennise Hilda Pino Rodriguez"/>
    <s v="9 horas"/>
    <n v="30"/>
    <m/>
    <n v="120"/>
    <n v="150"/>
    <n v="4"/>
    <s v="Abril"/>
  </r>
  <r>
    <x v="21"/>
    <x v="21"/>
    <s v="AO.M1.04.01"/>
    <s v="ACCIONES DE PROMOCIÓN Y PROTECCIÓN DE DERECHOS."/>
    <s v="AO.M1.04.01 (a)"/>
    <s v="Evaluar la gratuidad de la atención al asegurado"/>
    <s v="Hospital de Yunguyo"/>
    <s v="Ricardo Delgado León"/>
    <s v="8 Horas"/>
    <m/>
    <m/>
    <n v="106"/>
    <n v="10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Puno"/>
    <s v="ANETT MOLINA MARQUEZ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RICARDO DELGADO LEÓN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VICTOR RAUL ANCHAPURI SARA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RICARDO DELGADO LEÓN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ANETT MOLINA MARQUEZ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VICTOR RAUL ANCHAPURI SARA"/>
    <n v="3"/>
    <n v="0"/>
    <m/>
    <n v="0"/>
    <n v="0"/>
    <n v="5"/>
    <s v="Mayo"/>
  </r>
  <r>
    <x v="21"/>
    <x v="21"/>
    <s v="AO.S1.01.11"/>
    <s v="Acciones de Soporte a la Gestión a nivel de UDR"/>
    <s v="AO.S1.01.11 (b)"/>
    <s v="Supervisión y asistencia técnica en acciones de soporte a IPRESS"/>
    <s v="H.B. JULI_x000a_RED DE SALUD CHUCUITO"/>
    <s v="LUIS RAUL LEON TICONA"/>
    <s v="9 horas"/>
    <n v="16"/>
    <m/>
    <n v="120"/>
    <n v="136"/>
    <n v="5"/>
    <s v="Mayo"/>
  </r>
  <r>
    <x v="21"/>
    <x v="21"/>
    <s v="AO.M1.05.05"/>
    <s v="Ejecución de Control Técnico a las Prestaciones."/>
    <s v="AO.M1.05.05 (d)"/>
    <s v="Ejecutar acciones correspondientes al Proceso de Control Presencial Posterior"/>
    <s v="PUNO"/>
    <s v="Medico Supervisor UDR"/>
    <m/>
    <m/>
    <m/>
    <s v=" - "/>
    <n v="0"/>
    <n v="5"/>
    <s v="Mayo"/>
  </r>
  <r>
    <x v="21"/>
    <x v="21"/>
    <s v="AO.M1.04.01"/>
    <s v="ACCIONES DE PROMOCIÓN Y PROTECCIÓN DE DERECHOS."/>
    <s v="AO.M1.04.01 (a)"/>
    <s v="Evaluar la gratuidad de la atención al asegurado"/>
    <s v="Juli"/>
    <s v="Ricardo Delgado León"/>
    <s v="7 Horas"/>
    <m/>
    <m/>
    <n v="93"/>
    <n v="93"/>
    <n v="5"/>
    <s v="Mayo"/>
  </r>
  <r>
    <x v="21"/>
    <x v="21"/>
    <s v="AO.M1.02.02"/>
    <s v="ACCIONES DE AFILIACIÓN"/>
    <s v="AO.M1.02.02 (c)"/>
    <s v="Asistencia técnica a operadores del módulo de afiliación en IPRESS"/>
    <s v="Juli"/>
    <s v="Dennise Hilda Pino Rodriguez"/>
    <s v="7 Horas"/>
    <m/>
    <m/>
    <n v="93"/>
    <n v="93"/>
    <n v="5"/>
    <s v="Mayo"/>
  </r>
  <r>
    <x v="21"/>
    <x v="21"/>
    <s v="AO.M1.02.02"/>
    <s v="ACCIONES DE AFILIACIÓN"/>
    <s v="AO.M1.02.02 (c)"/>
    <s v="Asistencia técnica a operadores del módulo de afiliación en IPRESS"/>
    <s v="Ccotos"/>
    <s v="Dennise Hilda Pino Rodriguez"/>
    <s v="8 Horas"/>
    <m/>
    <m/>
    <n v="107"/>
    <n v="107"/>
    <n v="5"/>
    <s v="Mayo"/>
  </r>
  <r>
    <x v="21"/>
    <x v="21"/>
    <s v="AO.M1.04.01"/>
    <s v="ACCIONES DE PROMOCIÓN Y PROTECCIÓN DE DERECHOS."/>
    <s v="AO.M1.04.01 (a)"/>
    <s v="Evaluar la gratuidad de la atención al asegurado"/>
    <s v="Ccotos"/>
    <s v="Ricardo Delgado León"/>
    <s v="8 Horas"/>
    <m/>
    <m/>
    <n v="107"/>
    <n v="107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CINTHIA ROSARIO CATARI CALDERO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RICARDO DELGADO LEÓ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VICTOR RAUL ANCHAPURI SARA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CINTHIA ROSARIO CATARI CALDERO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RICARDO DELGADO LEÓ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VICTOR RAUL ANCHAPURI SARA"/>
    <n v="3"/>
    <n v="0"/>
    <m/>
    <n v="0"/>
    <n v="0"/>
    <n v="6"/>
    <s v="Junio"/>
  </r>
  <r>
    <x v="21"/>
    <x v="21"/>
    <s v="AO.S1.01.11"/>
    <s v="Acciones de Soporte a la Gestión a nivel de UDR"/>
    <s v="AO.S1.01.11 (b)"/>
    <s v="Supervisión y asistencia técnica en acciones de soporte a IPRESS"/>
    <s v="H.A. ILAVE"/>
    <s v="LUIS RAUL LEON TICONA"/>
    <s v="8 Horas"/>
    <n v="12"/>
    <m/>
    <n v="107"/>
    <n v="119"/>
    <n v="6"/>
    <s v="Junio"/>
  </r>
  <r>
    <x v="21"/>
    <x v="21"/>
    <s v="AO.M1.02.02"/>
    <s v="Acciones de Afiliación."/>
    <s v="AO.M1.02.02 (c)"/>
    <s v="Asistencia técnica a operadores del módulo de afiliación en IPRESS"/>
    <s v="IPRESS Mañazo"/>
    <s v="Dennise Hilda Pino Rodriguez"/>
    <s v="9 horas"/>
    <n v="10"/>
    <m/>
    <n v="120"/>
    <n v="13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HMNB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CSMC NUEVO AMANECER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PLATERIA"/>
    <s v="Medico Supervisor UDR"/>
    <m/>
    <m/>
    <m/>
    <s v=" - "/>
    <n v="0"/>
    <n v="6"/>
    <s v="Junio"/>
  </r>
  <r>
    <x v="21"/>
    <x v="21"/>
    <s v="AO.M1.04.01"/>
    <s v="ACCIONES DE PROMOCIÓN Y PROTECCIÓN DE DERECHOS."/>
    <s v="AO.M1.04.01 (a)"/>
    <s v="Evaluar la gratuidad de la atención al asegurado"/>
    <s v="Mañazo"/>
    <s v="Ricardo Delgado León"/>
    <s v="6 Horas"/>
    <m/>
    <m/>
    <n v="80"/>
    <n v="80"/>
    <n v="6"/>
    <s v="Junio"/>
  </r>
  <r>
    <x v="21"/>
    <x v="21"/>
    <s v="AO.M1.02.02"/>
    <s v="ACCIONES DE AFILIACIÓN"/>
    <s v="AO.M1.02.02 (c)"/>
    <s v="Asistencia técnica a operadores del módulo de afiliación en IPRESS"/>
    <s v="Ilave"/>
    <s v="Dennise Hilda Pino Rodriguez"/>
    <s v="8 Horas"/>
    <m/>
    <m/>
    <n v="107"/>
    <n v="107"/>
    <n v="6"/>
    <s v="Junio"/>
  </r>
  <r>
    <x v="21"/>
    <x v="21"/>
    <s v="AO.M1.04.01"/>
    <s v="ACCIONES DE PROMOCIÓN Y PROTECCIÓN DE DERECHOS."/>
    <s v="AO.M1.04.01 (a)"/>
    <s v="Evaluar la gratuidad de la atención al asegurado"/>
    <s v="Ilave"/>
    <s v="Ricardo Delgado León"/>
    <s v="8 Horas"/>
    <m/>
    <m/>
    <n v="107"/>
    <n v="107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Yunguyo"/>
    <s v="ANETT MOLINA MARQUEZ"/>
    <n v="5"/>
    <n v="30"/>
    <m/>
    <n v="1280"/>
    <n v="131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ANETT MOLINA MARQUEZ"/>
    <n v="3"/>
    <n v="30"/>
    <m/>
    <n v="640"/>
    <n v="67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S1.01.11"/>
    <s v="Acciones de Soporte a la Gestión a nivel de UDR"/>
    <s v="AO.S1.01.11 (b)"/>
    <s v="Supervisión y asistencia técnica en acciones de soporte a IPRESS"/>
    <s v="H.A. YUNGUYO_x000a_COPANI_x000a_AYCHUYO_x000a_OLLARAYA"/>
    <s v="LUIS RAUL LEON TICONA"/>
    <s v="1 día"/>
    <n v="30"/>
    <m/>
    <n v="320"/>
    <n v="350"/>
    <n v="7"/>
    <s v="Julio"/>
  </r>
  <r>
    <x v="21"/>
    <x v="21"/>
    <s v="AO.M1.04.01"/>
    <s v="ACCIONES DE PROMOCIÓN Y PROTECCIÓN DE DERECHOS."/>
    <s v="AO.M1.04.01 (a)"/>
    <s v="Evaluar la gratuidad de la atención al asegurado"/>
    <s v="Juli"/>
    <s v="Ricardo Delgado León"/>
    <s v="8 Horas"/>
    <m/>
    <m/>
    <n v="107"/>
    <n v="107"/>
    <n v="7"/>
    <s v="Julio"/>
  </r>
  <r>
    <x v="21"/>
    <x v="21"/>
    <s v="AO.M1.02.02"/>
    <s v="ACCIONES DE AFILIACIÓN"/>
    <s v="AO.M1.02.02 (c)"/>
    <s v="Asistencia técnica a operadores del módulo de afiliación en IPRESS"/>
    <s v="Juli"/>
    <s v="Dennise Hilda Pino Rodriguez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LAMPA GRANDE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JULI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TAMBILLO"/>
    <s v="Medico Supervisor UDR"/>
    <s v="10 HRS"/>
    <m/>
    <m/>
    <n v="133"/>
    <n v="133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YUNGUYO"/>
    <s v="Medico Supervisor UDR"/>
    <s v="9 HRS"/>
    <m/>
    <m/>
    <n v="120"/>
    <n v="12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Collao"/>
    <s v="CINTHIA ROSARIO CATARI CALDERON"/>
    <n v="5"/>
    <n v="16"/>
    <m/>
    <n v="1280"/>
    <n v="129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CINTHIA ROSARIO CATARI CALDERON"/>
    <n v="3"/>
    <n v="16"/>
    <m/>
    <n v="640"/>
    <n v="65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S1.01.11"/>
    <s v="Acciones de Soporte a la Gestión a nivel de UDR"/>
    <s v="AO.S1.01.11 (b)"/>
    <s v="Supervisión y asistencia técnica en acciones de soporte a IPRESS"/>
    <s v="METROPOLITANO ILAVE_x000a_PILCUYO"/>
    <s v="LUIS RAUL LEON TICONA"/>
    <s v="9 horas"/>
    <n v="20"/>
    <m/>
    <n v="120"/>
    <n v="140"/>
    <n v="8"/>
    <s v="Agosto"/>
  </r>
  <r>
    <x v="21"/>
    <x v="21"/>
    <s v="AO.M1.02.02"/>
    <s v="Acciones de Afiliación."/>
    <s v="AO.M1.02.02 (c)"/>
    <s v="Asistencia técnica a operadores del módulo de afiliación en IPRESS"/>
    <s v="IPRESS Molino"/>
    <s v="Dennise Hilda Pino Rodriguez"/>
    <s v="9 horas"/>
    <n v="10"/>
    <m/>
    <n v="120"/>
    <n v="13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ESPIRITU SANTO/COPANI"/>
    <s v="Medico Supervisor UDR"/>
    <n v="1"/>
    <m/>
    <m/>
    <n v="320"/>
    <n v="3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MATA"/>
    <s v="Medico Supervisor UDR"/>
    <m/>
    <m/>
    <m/>
    <s v=" - "/>
    <n v="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RITAMAYA"/>
    <s v="Medico Supervisor UDR"/>
    <m/>
    <m/>
    <m/>
    <s v=" - "/>
    <n v="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DIRESA Puno"/>
    <s v="VICTOR RAUL ANCHAPURI SARA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RICARDO DELGADO LEÓN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ANETT MOLINA MARQUEZ"/>
    <n v="5"/>
    <n v="0"/>
    <m/>
    <n v="0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CAMICACHI_x000a_CHIPANA"/>
    <s v="LUIS RAUL LEON TICONA"/>
    <s v="9 horas"/>
    <n v="20"/>
    <m/>
    <n v="120"/>
    <n v="140"/>
    <n v="9"/>
    <s v="Setiembre"/>
  </r>
  <r>
    <x v="21"/>
    <x v="21"/>
    <s v="AO.M1.02.02"/>
    <s v="Acciones de Afiliación."/>
    <s v="AO.M1.02.02 (c)"/>
    <s v="Asistencia técnica a operadores del módulo de afiliación en IPRESS"/>
    <s v="IPRESS Casimuyo"/>
    <s v="Dennise Hilda Pino Rodriguez"/>
    <s v="9 horas"/>
    <n v="10"/>
    <m/>
    <n v="120"/>
    <n v="13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HECCA"/>
    <s v="Medico Supervisor UDR"/>
    <s v="8 HRS"/>
    <m/>
    <m/>
    <n v="107"/>
    <n v="107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COTOS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YAPURA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PAUCARCOLLA"/>
    <s v="Medico Supervisor UDR"/>
    <m/>
    <m/>
    <m/>
    <s v=" - 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MAZOCRUZ_x000a_CONDURIRI"/>
    <s v="LUIS RAUL LEON TICONA"/>
    <s v="1 día"/>
    <n v="30"/>
    <m/>
    <n v="320"/>
    <n v="350"/>
    <n v="10"/>
    <s v="Octubre"/>
  </r>
  <r>
    <x v="21"/>
    <x v="21"/>
    <s v="AO.M1.02.02"/>
    <s v="Acciones de Afiliación."/>
    <s v="AO.M1.02.02 (c)"/>
    <s v="Asistencia técnica a operadores del módulo de afiliación en IPRESS"/>
    <s v="IPRESS Camicachi"/>
    <s v="Dennise Hilda Pino Rodriguez"/>
    <s v="9 horas"/>
    <n v="10"/>
    <m/>
    <n v="120"/>
    <n v="13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CAPACHICA"/>
    <s v="Medico Supervisor UDR"/>
    <m/>
    <m/>
    <m/>
    <s v=" - "/>
    <n v="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ICHU"/>
    <s v="Medico Supervisor UDR"/>
    <m/>
    <m/>
    <m/>
    <s v=" - "/>
    <n v="0"/>
    <n v="10"/>
    <s v="Octubre"/>
  </r>
  <r>
    <x v="21"/>
    <x v="21"/>
    <s v="AO.S1.01.11"/>
    <s v="Acciones de Soporte a la Gestión a nivel de UDR"/>
    <s v="AO.S1.01.11 (b)"/>
    <s v="Supervisión y asistencia técnica en acciones de soporte a IPRESS"/>
    <s v="CS DESAGUADERO"/>
    <s v="LUIS RAUL LEON TICONA"/>
    <s v="10 horas"/>
    <n v="30"/>
    <m/>
    <n v="133"/>
    <n v="16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SAN JUAN DE YARIHUAN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ROSARIO DE SORAPA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CONDURIR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ospital Regional Manuel Nuñez Butron"/>
    <s v="Medico Supervisor UDR"/>
    <s v=" "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PIAS LAGO TITICACA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CUIT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R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ULTA"/>
    <s v="Medico Supervisor UDR"/>
    <m/>
    <m/>
    <m/>
    <s v=" - "/>
    <n v="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Caracoto"/>
    <s v="Supervisor prestacional"/>
    <n v="1"/>
    <n v="0"/>
    <m/>
    <n v="0"/>
    <n v="0"/>
    <n v="1"/>
    <s v="Enero"/>
  </r>
  <r>
    <x v="22"/>
    <x v="22"/>
    <s v="AO.M1.05.05"/>
    <s v="Ejecución de Control Técnico a las Prestaciones."/>
    <s v="AO.M1.05.05 (d)"/>
    <s v="Ejecutar acciones correspondientes al Proceso de Control Presencial Posterior"/>
    <s v="C.S 09 de Octubre"/>
    <s v="Supervisor prestacional"/>
    <n v="1"/>
    <n v="0"/>
    <m/>
    <n v="0"/>
    <n v="0"/>
    <n v="1"/>
    <s v="Enero"/>
  </r>
  <r>
    <x v="22"/>
    <x v="22"/>
    <s v="AO.M1.02.02"/>
    <s v="Acciones de Afiliación."/>
    <s v="AO.M1.02.02 (d)"/>
    <s v="Supervisión y asistencia técnica en materia de afiliaciones"/>
    <s v="Centro de salud Chingora"/>
    <s v="Mary Gloria Puruguaya Caceres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Choferes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San Gabán 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Ollachea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Metropolitano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100"/>
    <m/>
    <n v="320"/>
    <n v="4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b)"/>
    <s v="Gestión con actores locales para fortalecer la contención preventiva"/>
    <s v="UE Carabaya"/>
    <s v="Lourdes Vega Mansilla"/>
    <m/>
    <n v="0"/>
    <m/>
    <n v="0"/>
    <n v="0"/>
    <n v="2"/>
    <s v="Febrero"/>
  </r>
  <r>
    <x v="22"/>
    <x v="22"/>
    <s v="AO.M1.02.02"/>
    <s v="Acciones de Afiliación."/>
    <s v="AO.M1.02.02 (d)"/>
    <s v="Supervisión y asistencia técnica en materia de afiliaciones"/>
    <s v="Hospital Carlos Cornejo Rosello_x000a_Centro de Salud Alianza"/>
    <s v="Mary Gloria Puruguaya Caceres"/>
    <n v="1"/>
    <n v="0"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Ituata_x000a_(Tambo Cayatocco)"/>
    <s v="Mary Gloria Puruguaya Caceres_x000a_Caleb Josue Cahuapaza Zapana"/>
    <n v="2"/>
    <m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Tirapata_x000a_(Tambo Ollanta)"/>
    <s v="Mary Gloria Puruguaya Caceres_x000a_Caleb Josue Cahuapaza Zapana"/>
    <n v="2"/>
    <n v="0"/>
    <m/>
    <n v="640"/>
    <n v="64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160"/>
    <n v="16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si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lianz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José Domingo Choquehuanc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b)"/>
    <s v="Gestión con actores locales para fortalecer la contención preventiva"/>
    <s v="UE Melgar"/>
    <s v="Lourdes Vega Mansilla"/>
    <m/>
    <n v="0"/>
    <m/>
    <n v="0"/>
    <n v="0"/>
    <n v="3"/>
    <s v="Marzo"/>
  </r>
  <r>
    <x v="22"/>
    <x v="22"/>
    <s v="AO.M1.02.02"/>
    <s v="Acciones de Afiliación."/>
    <s v="AO.M1.02.02 (d)"/>
    <s v="Supervisión y asistencia técnica en materia de afiliaciones"/>
    <s v="Centro de salud Conima"/>
    <s v="Mary Gloria Puruguaya Caceres"/>
    <n v="1"/>
    <n v="0"/>
    <m/>
    <n v="320"/>
    <n v="32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Yeny Gomez Sucasaca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Stana Calisaya Alanoca 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Tania Quiñones Chavez"/>
    <n v="4"/>
    <n v="0"/>
    <m/>
    <n v="1280"/>
    <n v="128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Moho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Conim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Anane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Vilquechico"/>
    <s v="Supervisor prestacional"/>
    <n v="1"/>
    <n v="0"/>
    <m/>
    <n v="320"/>
    <n v="320"/>
    <n v="4"/>
    <s v="Abril"/>
  </r>
  <r>
    <x v="22"/>
    <x v="22"/>
    <s v="AO.M1.04.01"/>
    <s v="Acciones de promocion y proteccion de derechos"/>
    <s v="AO.M1.04.01 (g)"/>
    <s v="Acciones de promoción "/>
    <s v="San Antonio de Putina"/>
    <s v="Mary Gloria Puruguaya Caceres_x000a_Bessy Quispe Yanarico"/>
    <n v="1"/>
    <n v="0"/>
    <m/>
    <n v="640"/>
    <n v="64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Yeny Gomez Sucasaca"/>
    <n v="5"/>
    <n v="0"/>
    <m/>
    <n v="1600"/>
    <n v="160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 Tania Quiñones Chavez"/>
    <n v="5"/>
    <n v="0"/>
    <m/>
    <n v="1600"/>
    <n v="160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0"/>
    <m/>
    <n v="160"/>
    <n v="16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Divino Niño"/>
    <s v="Supervisor prestacional"/>
    <n v="1"/>
    <n v="0"/>
    <m/>
    <n v="320"/>
    <n v="32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Román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Miguel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Isidro"/>
    <s v="Supervisor prestacional"/>
    <n v="1"/>
    <n v="0"/>
    <m/>
    <n v="0"/>
    <n v="0"/>
    <n v="5"/>
    <s v="Mayo"/>
  </r>
  <r>
    <x v="22"/>
    <x v="22"/>
    <s v="AO.M1.02.02"/>
    <s v="Acciones de Afiliación."/>
    <s v="AO.M1.02.02 (d)"/>
    <s v="Supervisión y asistencia técnica en materia de afiliaciones"/>
    <s v="Centro de Salud Putina Punco_x000a_Centro de salud Massiapo"/>
    <s v="Mary Gloria Puruguaya Caceres"/>
    <n v="5"/>
    <n v="0"/>
    <m/>
    <n v="1600"/>
    <n v="1600"/>
    <n v="6"/>
    <s v="Junio"/>
  </r>
  <r>
    <x v="22"/>
    <x v="22"/>
    <s v="AO.M1.04.01"/>
    <s v="Acciones de promocion y proteccion de derechos"/>
    <s v="AO.M1.04.01 (g)"/>
    <s v="Acciones de promoción "/>
    <s v="Macari /Cupi"/>
    <s v="Mary Gloria Puruguaya Caceres_x000a_Caleb Cahuapaza Zapana"/>
    <n v="1"/>
    <n v="0"/>
    <m/>
    <n v="640"/>
    <n v="64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Tania Quiñones Chavez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Yeny Gomez Sucasaca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Stana Calisaya Alanoca "/>
    <n v="7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Massiap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San Juan del Or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 Punc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b)"/>
    <s v="Gestión con actores locales para fortalecer la contención preventiva"/>
    <s v="UE Sandia"/>
    <s v="Lourdes Vega Mansilla"/>
    <m/>
    <n v="0"/>
    <m/>
    <n v="0"/>
    <n v="0"/>
    <n v="6"/>
    <s v="Junio"/>
  </r>
  <r>
    <x v="22"/>
    <x v="22"/>
    <s v="AO.M1.02.02"/>
    <s v="Acciones de Afiliación."/>
    <s v="AO.M1.02.02 (d)"/>
    <s v="Supervisión y asistencia técnica en materia de afiliaciones"/>
    <s v="Centro de Salud Llalli"/>
    <s v="Mary Gloria Puruguaya Caceres"/>
    <n v="2"/>
    <n v="0"/>
    <m/>
    <n v="640"/>
    <n v="64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Stana Calisaya Alanoca 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Tania Quiñones Chavez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Yeny Gomez Sucasaca"/>
    <n v="4"/>
    <n v="0"/>
    <m/>
    <n v="1280"/>
    <n v="128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car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Santa Catalin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Rancho Pucachupa"/>
    <s v="Supervisor prestacional"/>
    <n v="1"/>
    <n v="0"/>
    <m/>
    <n v="0"/>
    <n v="0"/>
    <n v="7"/>
    <s v="Julio"/>
  </r>
  <r>
    <x v="22"/>
    <x v="22"/>
    <s v="AO.M1.04.01"/>
    <s v="Acciones de promocion y proteccion de derechos"/>
    <s v="AO.M1.04.01 (g)"/>
    <s v="Acciones de promoción "/>
    <s v="Aymaña"/>
    <s v="Mary Gloria Puruguaya Caceres_x000a_Caleb Cahuapaza Zapana_x000a_"/>
    <n v="2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Stana Calisaya Alanoca 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Tania Quiñones Chavez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Yeny Gomez Sucasaca"/>
    <n v="4"/>
    <n v="0"/>
    <m/>
    <n v="1280"/>
    <n v="128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Nuñoa"/>
    <s v="Supervisor prestacional"/>
    <n v="2"/>
    <n v="0"/>
    <m/>
    <n v="640"/>
    <n v="64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Cabana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abanilla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Puqui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ono Sur"/>
    <s v="Supervisor prestacional"/>
    <n v="1"/>
    <n v="0"/>
    <m/>
    <n v="0"/>
    <n v="0"/>
    <n v="8"/>
    <s v="Agosto"/>
  </r>
  <r>
    <x v="22"/>
    <x v="22"/>
    <s v="AO.M1.02.02"/>
    <s v="Acciones de Afiliación."/>
    <s v="AO.M1.02.02 (d)"/>
    <s v="Supervisión y asistencia técnica en materia de afiliaciones"/>
    <s v="Hospital Antonio Barrionuevo"/>
    <s v="Mary Gloria Puruguaya Caceres"/>
    <n v="2"/>
    <n v="0"/>
    <m/>
    <n v="640"/>
    <n v="640"/>
    <n v="9"/>
    <s v="Setiembre"/>
  </r>
  <r>
    <x v="22"/>
    <x v="22"/>
    <s v="AO.M1.04.01"/>
    <s v="Acciones de promocion y proteccion de derechos"/>
    <s v="AO.M1.04.01 (g)"/>
    <s v="Acciones de promoción "/>
    <s v="Huancane"/>
    <s v="Mary Gloria Puruguaya Caceres_x000a_Caleb Cahuapaza Zapana"/>
    <n v="1"/>
    <n v="0"/>
    <m/>
    <n v="640"/>
    <n v="64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Yeny Gomez Sucasaca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Stana Calisaya Alanoca 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Tania Quiñones Chavez"/>
    <n v="4"/>
    <n v="0"/>
    <m/>
    <n v="1280"/>
    <n v="128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Mariano Melgar"/>
    <s v="Supervisor prestacional"/>
    <n v="1"/>
    <n v="0"/>
    <m/>
    <n v="0"/>
    <n v="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Lucia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Palca"/>
    <s v="Supervisor prestacional"/>
    <n v="1"/>
    <n v="0"/>
    <m/>
    <n v="160"/>
    <n v="16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Samán"/>
    <s v="Supervisor prestacional"/>
    <n v="1"/>
    <n v="0"/>
    <m/>
    <n v="160"/>
    <n v="160"/>
    <n v="9"/>
    <s v="Setiembre"/>
  </r>
  <r>
    <x v="22"/>
    <x v="22"/>
    <s v="AO.M1.02.02"/>
    <s v="Acciones de Afiliación."/>
    <s v="AO.M1.02.02 (d)"/>
    <s v="Supervisión y asistencia técnica en materia de afiliaciones"/>
    <s v="Centro de Salud Ayapata"/>
    <s v="Mary Gloria Puruguaya Caceres"/>
    <n v="2"/>
    <n v="0"/>
    <m/>
    <n v="640"/>
    <n v="640"/>
    <n v="10"/>
    <s v="Octubre"/>
  </r>
  <r>
    <x v="22"/>
    <x v="22"/>
    <s v="AO.M1.04.01"/>
    <s v="Acciones de promocion y proteccion de derechos"/>
    <s v="AO.M1.04.01 (g)"/>
    <s v="Acciones de promoción "/>
    <s v="Melgar"/>
    <s v="Mary Gloria Puruguaya Caceres_x000a_Caleb Cahuapaza Zapana"/>
    <n v="1"/>
    <n v="0"/>
    <m/>
    <n v="640"/>
    <n v="640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Tania Quiñones Chavez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Yeny Gomez Sucasaca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Stana Calisaya Alanoca "/>
    <n v="4"/>
    <n v="0"/>
    <m/>
    <n v="532"/>
    <n v="532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Calapuja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Laro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Cono Norte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Oruri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Jorge Chávez"/>
    <s v="Supervisor prestacional"/>
    <n v="1"/>
    <n v="0"/>
    <m/>
    <n v="0"/>
    <n v="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10"/>
    <s v="Octubre"/>
  </r>
  <r>
    <x v="22"/>
    <x v="22"/>
    <s v="AO.M1.02.02"/>
    <s v="Acciones de Afiliación."/>
    <s v="AO.M1.02.02 (d)"/>
    <s v="Supervisión y asistencia técnica en materia de afiliaciones"/>
    <s v="Centro de Salud Taraco"/>
    <s v="Mary Gloria Puruguaya Caceres"/>
    <n v="1"/>
    <n v="0"/>
    <m/>
    <n v="320"/>
    <n v="320"/>
    <n v="11"/>
    <s v="Noviembre"/>
  </r>
  <r>
    <x v="22"/>
    <x v="22"/>
    <s v="AO.M1.04.01"/>
    <s v="Acciones de promocion y proteccion de derechos"/>
    <s v="AO.M1.04.01 (g)"/>
    <s v="Acciones de promoción "/>
    <s v="Carabaya"/>
    <s v="Mary Gloria Puruguaya Caceres_x000a_Caleb Cahuapaza Zapana"/>
    <n v="1"/>
    <n v="0"/>
    <m/>
    <n v="640"/>
    <n v="64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Adrian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Divino Niño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11"/>
    <s v="Noviembre"/>
  </r>
  <r>
    <x v="22"/>
    <x v="22"/>
    <s v="AO.M1.02.02"/>
    <s v="Acciones de Afiliación."/>
    <s v="AO.M1.02.02 (d)"/>
    <s v="Supervisión y asistencia técnica en materia de afiliaciones"/>
    <s v="Centro de Salud Crucero"/>
    <s v="Mary Gloria Puruguaya Caceres"/>
    <n v="1"/>
    <n v="0"/>
    <m/>
    <n v="320"/>
    <n v="32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43"/>
    <m/>
    <n v="320"/>
    <n v="363"/>
    <n v="12"/>
    <s v="Diciembre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Wilder Gonzales Marlo"/>
    <n v="0"/>
    <n v="0"/>
    <m/>
    <n v="0"/>
    <n v="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Lic Wilder Gonzales Marlo"/>
    <n v="3"/>
    <n v="220"/>
    <m/>
    <n v="960"/>
    <n v="118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Ing Cristhian Pereira Mena"/>
    <n v="3"/>
    <n v="220"/>
    <m/>
    <n v="960"/>
    <n v="1180"/>
    <n v="2"/>
    <s v="Febrer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Junin"/>
    <s v="MC Greta Ramos Torres"/>
    <n v="0"/>
    <n v="0"/>
    <m/>
    <n v="0"/>
    <n v="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Ing Cristhian Pereira Mena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Irma Casablanca"/>
    <n v="0"/>
    <n v="0"/>
    <m/>
    <n v="0"/>
    <n v="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Lic Wilder Gonzales Marlo"/>
    <n v="3"/>
    <n v="220"/>
    <m/>
    <n v="960"/>
    <n v="118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Ing Cristhian Pereira Mena"/>
    <n v="3"/>
    <n v="220"/>
    <m/>
    <n v="960"/>
    <n v="118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23 - DIRESA (SATIPO)"/>
    <s v="CPC Aldemir Gonzales Reymundo"/>
    <n v="3"/>
    <n v="180"/>
    <m/>
    <n v="960"/>
    <n v="114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4"/>
    <s v="Abril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Pasco"/>
    <s v="Lic Alex Ramirez Guzman"/>
    <n v="3"/>
    <n v="180"/>
    <m/>
    <n v="960"/>
    <n v="114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Lic Wilder Gonzales Marlo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Ing Cristhian Pereira Mena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Lic Wilder Gonzales Marlo"/>
    <n v="3"/>
    <n v="160"/>
    <m/>
    <n v="960"/>
    <n v="112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Ing Cristhian Pereira Mena"/>
    <n v="3"/>
    <n v="160"/>
    <m/>
    <n v="960"/>
    <n v="1120"/>
    <n v="4"/>
    <s v="Abril"/>
  </r>
  <r>
    <x v="23"/>
    <x v="23"/>
    <s v="AO.M1.05.04"/>
    <s v="Asistencia Técnica, Monitoreo y Supervisión en Cobertura Prestacional."/>
    <s v="AO.M1.05.04 (a)"/>
    <s v="Supervisión, monitoreo y asistencia en cobertura prestacional"/>
    <s v="UDR Pasco"/>
    <s v="MC Edinson Aquino Lopez"/>
    <n v="3"/>
    <n v="180"/>
    <m/>
    <n v="960"/>
    <n v="1140"/>
    <n v="4"/>
    <s v="Abril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5"/>
    <s v="May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Pasco"/>
    <s v="CPC Aldemir Gonzales Reymundo"/>
    <n v="3"/>
    <n v="180"/>
    <m/>
    <n v="960"/>
    <n v="1140"/>
    <n v="5"/>
    <s v="Mayo"/>
  </r>
  <r>
    <x v="23"/>
    <x v="23"/>
    <s v="AO.S1.01.10"/>
    <s v="Acciones de Soporte a la Gestión a nivel de GMR"/>
    <s v="AO.S1.01.10 (b)"/>
    <s v=" Supervisión y asistencia técnica en acciones de soporte a UDR"/>
    <s v="UDR Pasco"/>
    <s v="Lic Wilder Gonzales Marlo"/>
    <n v="2"/>
    <n v="180"/>
    <m/>
    <n v="640"/>
    <n v="820"/>
    <n v="5"/>
    <s v="May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6"/>
    <s v="Jun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uco"/>
    <s v="MC Greta Ramos Torres"/>
    <n v="4"/>
    <n v="240"/>
    <m/>
    <n v="1280"/>
    <n v="1520"/>
    <n v="6"/>
    <s v="Jun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91 Oxapampa"/>
    <s v="CPC Aldemir Gonzales Reymundo"/>
    <n v="3"/>
    <n v="200"/>
    <m/>
    <n v="960"/>
    <n v="1160"/>
    <n v="6"/>
    <s v="Jun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uco"/>
    <s v="Lic Alex Ramirez Guzman"/>
    <n v="3"/>
    <n v="240"/>
    <m/>
    <n v="960"/>
    <n v="1200"/>
    <n v="6"/>
    <s v="Junio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Lic Wilder Gonzales Marlo"/>
    <n v="2"/>
    <n v="120"/>
    <m/>
    <n v="640"/>
    <n v="760"/>
    <n v="6"/>
    <s v="Juni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7"/>
    <s v="Jul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cavelica"/>
    <s v="MC Greta Ramos Torres"/>
    <n v="4"/>
    <n v="120"/>
    <m/>
    <n v="1280"/>
    <n v="1400"/>
    <n v="7"/>
    <s v="Jul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cavelica"/>
    <s v="CPC Aldemir Gonzales Reymundo"/>
    <n v="3"/>
    <n v="80"/>
    <m/>
    <n v="960"/>
    <n v="1040"/>
    <n v="7"/>
    <s v="Jul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cavelica"/>
    <s v="Lic Alex Ramirez Guzman"/>
    <n v="2"/>
    <n v="120"/>
    <m/>
    <n v="640"/>
    <n v="760"/>
    <n v="7"/>
    <s v="Julio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Pasco"/>
    <s v="MC Greta Ramos Torres"/>
    <n v="3"/>
    <n v="180"/>
    <m/>
    <n v="960"/>
    <n v="1140"/>
    <n v="8"/>
    <s v="Agost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1612 Pichanaki"/>
    <s v="CPC Aldemir Gonzales Reymundo"/>
    <n v="4"/>
    <n v="200"/>
    <m/>
    <n v="1280"/>
    <n v="1480"/>
    <n v="8"/>
    <s v="Agosto"/>
  </r>
  <r>
    <x v="23"/>
    <x v="23"/>
    <s v="AO.S1.01.10"/>
    <s v="Acciones de Soporte a la Gestión a nivel de GMR"/>
    <s v="AO.S1.01.10 (b)"/>
    <s v=" Supervisión y asistencia técnica en acciones de soporte a UDR"/>
    <s v="UDR Pasco"/>
    <s v="Ing Cristhian Pereira Mena"/>
    <n v="2"/>
    <n v="180"/>
    <m/>
    <n v="640"/>
    <n v="820"/>
    <n v="8"/>
    <s v="Agost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9"/>
    <s v="Set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uco"/>
    <s v="MC Greta Ramos Torres"/>
    <n v="4"/>
    <n v="240"/>
    <m/>
    <n v="1280"/>
    <n v="1520"/>
    <n v="9"/>
    <s v="Set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9"/>
    <s v="Set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10"/>
    <s v="Octu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cavelica"/>
    <s v="MC Greta Ramos Torres"/>
    <n v="4"/>
    <n v="120"/>
    <m/>
    <n v="1280"/>
    <n v="1400"/>
    <n v="10"/>
    <s v="Octubre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Ing Cristhian Pereira Mena"/>
    <n v="2"/>
    <n v="120"/>
    <m/>
    <n v="640"/>
    <n v="760"/>
    <n v="10"/>
    <s v="Octu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11"/>
    <s v="Nov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Junin"/>
    <s v="MC Greta Ramos Torres"/>
    <n v="0"/>
    <n v="0"/>
    <m/>
    <n v="0"/>
    <n v="0"/>
    <n v="11"/>
    <s v="Nov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11"/>
    <s v="Noviembre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11"/>
    <s v="Nov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11"/>
    <s v="Noviembre"/>
  </r>
  <r>
    <x v="24"/>
    <x v="24"/>
    <s v="AO.S1.01.11"/>
    <s v="Acciones de Soporte a la Gestión a nivel de UDR"/>
    <s v="AO.S1.01.11 (b)"/>
    <s v="Supervisión y asistencia técnica en acciones de soporte a IPRESS"/>
    <s v="HOSPITAL R.E.P- VILLA RICA - OXAPAMPA SOCIALIZACION DE CONVENIO 2025-2027"/>
    <s v="JOSE LUIS HINOSTROZA MONTERO"/>
    <n v="3"/>
    <n v="280"/>
    <m/>
    <n v="960"/>
    <n v="1240"/>
    <n v="2"/>
    <s v="Febrero"/>
  </r>
  <r>
    <x v="24"/>
    <x v="24"/>
    <s v="AO.S1.01.11"/>
    <s v="Acciones de Soporte a la Gestión a nivel de UDR"/>
    <s v="AO.S1.01.11 (c)"/>
    <s v="Otras Acciones de Soporte"/>
    <s v="SOCIALIZACION DE CONVENIO 2025-2027"/>
    <s v="ROCIO JINES RAFAEL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INDICADORES PRESTACIONALES"/>
    <s v="JOSE HUALLPA ILDEFONSO"/>
    <n v="2"/>
    <n v="280"/>
    <m/>
    <n v="640"/>
    <n v="920"/>
    <n v="2"/>
    <s v="Febrero"/>
  </r>
  <r>
    <x v="24"/>
    <x v="24"/>
    <s v="AO.M1.02.02"/>
    <s v="Acciones de Afiliación."/>
    <s v="AO.M1.02.02 (d)"/>
    <s v="Supervisión y asistencia técnica en materia de afiliaciones"/>
    <s v="C.S. FREDY VALLEJO ORE/ YANAHUANCA/DANIEL ALCIDES CARRION"/>
    <s v="REINOL MARCELO TRNIDAD"/>
    <n v="0"/>
    <n v="0"/>
    <m/>
    <n v="0"/>
    <n v="0"/>
    <n v="2"/>
    <s v="Febrero"/>
  </r>
  <r>
    <x v="24"/>
    <x v="24"/>
    <s v="AO.M1.02.02"/>
    <s v="Acciones de Afiliación."/>
    <s v="AO.M1.02.02 (d)"/>
    <s v="Supervisión y asistencia técnica en materia de afiliaciones"/>
    <s v="OXAPAMPA- OXAPAMPA /SUPERVISION A IPRESS"/>
    <s v="LIZ LOPEZ VILLENA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SOCIALIZACION DE CONVENIO 2025-2027"/>
    <s v="MIRIAM MONTERO  JARA"/>
    <n v="2"/>
    <n v="280"/>
    <m/>
    <n v="640"/>
    <n v="920"/>
    <n v="2"/>
    <s v="Febrero"/>
  </r>
  <r>
    <x v="24"/>
    <x v="24"/>
    <s v="AO.M1.05.05"/>
    <s v="Ejecución de Control Técnico a las Prestaciones."/>
    <s v="AO.M1.05.05 (d)"/>
    <s v="Ejecutar acciones correspondientes al Proceso de Control Presencial Posterior"/>
    <s v="HOSPITAL EGG - OXAPAMPA  , HOSPITAL R.E.P- VILLA RICA"/>
    <s v="SUPERVISOR PRESTACIONAL "/>
    <n v="5"/>
    <n v="280"/>
    <m/>
    <n v="1600"/>
    <n v="1880"/>
    <n v="4"/>
    <s v="Abril"/>
  </r>
  <r>
    <x v="24"/>
    <x v="24"/>
    <s v="AO.M1.02.02"/>
    <s v="Acciones de Afiliación."/>
    <s v="AO.M1.02.02 (d)"/>
    <s v="Supervisión y asistencia técnica en materia de afiliaciones"/>
    <s v="C.S. Pozuzo / Pozuzo / Oxapampa_x000a_C.S. Huancabamba / Huancabamba / Oxapampa_x000a_Hospital Oxapampa /Oxapampa/Oxpampa"/>
    <s v="Reinol Marcelo Trinidad"/>
    <n v="5"/>
    <n v="330"/>
    <m/>
    <n v="1600"/>
    <n v="1930"/>
    <n v="4"/>
    <s v="Abril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4"/>
    <s v="Abril"/>
  </r>
  <r>
    <x v="24"/>
    <x v="24"/>
    <s v="AO.S1.01.11"/>
    <s v="Acciones de Soporte a la Gestión a nivel de UDR"/>
    <s v="AO.S1.01.11 (b)"/>
    <s v="Supervisión y asistencia técnica en acciones de soporte a IPRESS"/>
    <s v="Supervisión Hospital Román Egoavil Pando de Villa Rica"/>
    <s v="Jose Huallpa Ildefonso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CS San juan de Cacazú/ Oxapampa / Oxapampa_x000a_C.S. Cantarizu / Oxapampa / Oxapampa - monitoreo de cumplimiento de indicador"/>
    <s v="Jose Luis Hinostroza Montero"/>
    <n v="3"/>
    <n v="280"/>
    <m/>
    <n v="960"/>
    <n v="1240"/>
    <n v="5"/>
    <s v="Mayo"/>
  </r>
  <r>
    <x v="24"/>
    <x v="24"/>
    <s v="AO.M1.05.05"/>
    <s v="Ejecución de Control Técnico a las Prestaciones."/>
    <s v="AO.M1.05.05 (b)"/>
    <s v="Gestión con actores locales para fortalecer la contención preventiva"/>
    <s v="MUNICIPALIDAD DE OXAPAMPA, VILLA RICA"/>
    <s v="Rocio Jinés Rafael"/>
    <n v="3"/>
    <n v="280"/>
    <m/>
    <n v="960"/>
    <n v="1240"/>
    <n v="5"/>
    <s v="Mayo"/>
  </r>
  <r>
    <x v="24"/>
    <x v="24"/>
    <s v="AO.M1.02.02"/>
    <s v="Acciones de Afiliación."/>
    <s v="AO.M1.02.02 (d)"/>
    <s v="Supervisión y asistencia técnica en materia de afiliaciones"/>
    <s v="Supervisión a IPRESS /Oxapampa/Pasco"/>
    <s v="Liz Lopez Villena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Supervisión Almacen Central Red De Salud Oxapampa"/>
    <s v="Miriam Montero Jara "/>
    <n v="3"/>
    <n v="280"/>
    <m/>
    <n v="960"/>
    <n v="1240"/>
    <n v="5"/>
    <s v="Mayo"/>
  </r>
  <r>
    <x v="24"/>
    <x v="24"/>
    <s v="AO.M1.06.04"/>
    <s v="Supervisión Financiera a Unidades Ejecutoras-UE."/>
    <s v="AO.M1.06.04 (b)"/>
    <s v="Supervisión Financiera Presencial a las Unidades Ejecutoras-UE"/>
    <s v="UE 891 UTES OXAPAMPA/OXOPAMPA/OXAPAMPA"/>
    <s v="Miriam Montero Jara "/>
    <n v="5"/>
    <n v="280"/>
    <m/>
    <n v="1600"/>
    <n v="1880"/>
    <n v="6"/>
    <s v="Junio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HUANCABAMBA/ OXAPAMPA "/>
    <s v="Supervisor prestacional UDR"/>
    <n v="5"/>
    <n v="280"/>
    <m/>
    <n v="1600"/>
    <n v="1880"/>
    <n v="6"/>
    <s v="Junio"/>
  </r>
  <r>
    <x v="24"/>
    <x v="24"/>
    <s v="AO.M1.02.02"/>
    <s v="Acciones de Afiliación."/>
    <s v="AO.M1.02.02 (d)"/>
    <s v="Supervisión y asistencia técnica en materia de afiliaciones"/>
    <s v="C.S. Constitucion / Ciudad Constitucion / Oxapampa_x000a_C.S. Puerto Bermudez / Puerto Bermudez / Oxapampa_x000a_C.S. Cacazú / Villa Rica / Oxapampa_x000a_C.S. Eneñas / Villa Rica / Oxapampa"/>
    <s v="Reinol Marcelo Trinidad"/>
    <n v="5"/>
    <n v="330"/>
    <m/>
    <n v="1600"/>
    <n v="1930"/>
    <n v="6"/>
    <s v="Junio"/>
  </r>
  <r>
    <x v="24"/>
    <x v="24"/>
    <s v="AO.M1.05.05"/>
    <s v="Ejecución de Control Técnico a las Prestaciones."/>
    <s v="AO.M1.05.05 (b)"/>
    <s v="Gestión con actores locales para fortalecer la contención preventiva"/>
    <s v="C.S. Constitucion / Ciudad Constitucion / Oxapampa_x000a_C.S. Puerto Bermudez / Puerto Bermudez / Oxapampa_x000a_C.S. Cacazú / Villa Rica / Oxapampa_x000a_C.S. Eneñas / Villa Rica / Oxapampa"/>
    <s v="Rocio Jinés Rafael"/>
    <n v="5"/>
    <n v="330"/>
    <m/>
    <n v="1600"/>
    <n v="1930"/>
    <n v="6"/>
    <s v="Junio"/>
  </r>
  <r>
    <x v="24"/>
    <x v="24"/>
    <s v="AO.M1.05.05"/>
    <s v="Ejecución de Control Técnico a las Prestaciones."/>
    <s v="AO.M1.05.05 (a)"/>
    <s v="Supervisar y monitorear respecto al acceso a servicios de salud"/>
    <s v="C.S. Constitucion / Ciudad Constitucion / Oxapampa_x000a_C.S. Puerto Bermudez / Puerto Bermudez / Oxapampa_x000a_C.S. Cacazú / Villa Rica / Oxapampa_x000a_C.S. Eneñas / Villa Rica / Oxapampa"/>
    <s v="Supervisor prestacional UDR"/>
    <n v="5"/>
    <n v="330"/>
    <m/>
    <n v="1600"/>
    <n v="1930"/>
    <n v="6"/>
    <s v="Junio"/>
  </r>
  <r>
    <x v="24"/>
    <x v="24"/>
    <s v="AO.M1.06.04"/>
    <s v="Supervisión Financiera a Unidades Ejecutoras-UE."/>
    <s v="AO.M1.06.04 (b)"/>
    <s v="Supervisión Financiera Presencial a las Unidades Ejecutoras-UE"/>
    <s v="supervision expedientes covid - ipress oxapampa"/>
    <s v="Jose Huallpa Ildefonso"/>
    <n v="4"/>
    <n v="280"/>
    <m/>
    <n v="1280"/>
    <n v="1560"/>
    <n v="6"/>
    <s v="Junio"/>
  </r>
  <r>
    <x v="24"/>
    <x v="24"/>
    <s v="AO.M1.02.02"/>
    <s v="Acciones de Afiliación."/>
    <s v="AO.M1.02.02 (d)"/>
    <s v="Supervisión y asistencia técnica en materia de afiliaciones"/>
    <s v="C.S. Huariaca/Huariaca/ Pasco"/>
    <s v="Reinol Marcelo Trinidad"/>
    <n v="0"/>
    <n v="0"/>
    <m/>
    <n v="0"/>
    <n v="0"/>
    <n v="7"/>
    <s v="Julio"/>
  </r>
  <r>
    <x v="24"/>
    <x v="24"/>
    <s v="AO.S1.01.11"/>
    <s v="Acciones de Soporte a la Gestión a nivel de UDR"/>
    <s v="AO.S1.01.11 (b)"/>
    <s v="Supervisión y asistencia técnica en acciones de soporte a IPRESS"/>
    <s v="Asistencia técnica, Taller conjunta /Oxapampa"/>
    <s v="Jose Luis Hinostroza Montero"/>
    <n v="2"/>
    <n v="280"/>
    <m/>
    <n v="640"/>
    <n v="920"/>
    <n v="9"/>
    <s v="Set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ISCOZACIN/ OXAPAMPA "/>
    <s v="Supervisor prestacional UDR"/>
    <n v="5"/>
    <n v="280"/>
    <m/>
    <n v="1600"/>
    <n v="1880"/>
    <n v="9"/>
    <s v="Setiembre"/>
  </r>
  <r>
    <x v="24"/>
    <x v="24"/>
    <s v="AO.M1.02.02"/>
    <s v="Acciones de Afiliación."/>
    <s v="AO.M1.02.02 (d)"/>
    <s v="Supervisión y asistencia técnica en materia de afiliaciones"/>
    <s v="Hospital R.E.P /Villa Rica/Oxapampa_x000a_C.S. Cantarizu / Oxapampa / Oxapampa"/>
    <s v="Liz Lopez Villena"/>
    <n v="3"/>
    <n v="280"/>
    <m/>
    <n v="960"/>
    <n v="1240"/>
    <n v="9"/>
    <s v="Setiembre"/>
  </r>
  <r>
    <x v="24"/>
    <x v="24"/>
    <s v="AO.S1.01.11"/>
    <s v="Acciones de Soporte a la Gestión a nivel de UDR"/>
    <s v="AO.S1.01.11 (b)"/>
    <s v="Supervisión y asistencia técnica en acciones de soporte a IPRESS"/>
    <s v="Evaluacion de ejecucion presupuestal 2025/Oxapampa"/>
    <s v="Miriam Montero Jara "/>
    <n v="2"/>
    <n v="280"/>
    <m/>
    <n v="640"/>
    <n v="920"/>
    <n v="9"/>
    <s v="Setiembre"/>
  </r>
  <r>
    <x v="24"/>
    <x v="24"/>
    <s v="AO.M1.02.02"/>
    <s v="Acciones de Afiliación."/>
    <s v="AO.M1.02.02 (d)"/>
    <s v="Supervisión y asistencia técnica en materia de afiliaciones"/>
    <s v="C.S. Colquijirca/Pasco/Pasco"/>
    <s v="Reinol Marcelo Trinidad"/>
    <n v="0"/>
    <n v="0"/>
    <m/>
    <n v="0"/>
    <n v="0"/>
    <n v="10"/>
    <s v="Octubre"/>
  </r>
  <r>
    <x v="24"/>
    <x v="24"/>
    <s v="AO.M1.05.05"/>
    <s v="Ejecución de Control Técnico a las Prestaciones."/>
    <s v="AO.M1.05.05 (a)"/>
    <s v="Supervisar y monitorear respecto al acceso a servicios de salud"/>
    <s v="C.S. Pozuzo / POZUZO / Oxapampa"/>
    <s v="SUPERVISOR PRESTACIONAL"/>
    <n v="2.5"/>
    <n v="280"/>
    <m/>
    <n v="800"/>
    <n v="1080"/>
    <n v="10"/>
    <s v="Octubre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11"/>
    <s v="Noviembre"/>
  </r>
  <r>
    <x v="24"/>
    <x v="24"/>
    <s v="AO.M1.02.02"/>
    <s v="Acciones de Afiliación."/>
    <s v="AO.M1.02.02 (d)"/>
    <s v="Supervisión y asistencia técnica en materia de afiliaciones"/>
    <s v="SANTA ANA TUSI"/>
    <s v="Reinol Marcelo Trinidad"/>
    <n v="0"/>
    <n v="0"/>
    <m/>
    <n v="0"/>
    <n v="0"/>
    <n v="11"/>
    <s v="Noviembre"/>
  </r>
  <r>
    <x v="24"/>
    <x v="24"/>
    <s v="AO.M1.02.02"/>
    <s v="Acciones de Afiliación."/>
    <s v="AO.M1.02.02 (d)"/>
    <s v="Supervisión y asistencia técnica en materia de afiliaciones"/>
    <s v="C.S. Paucartambo/ Paucartambo/Pasco"/>
    <s v="Reinol Marcelo Trinidad"/>
    <n v="0"/>
    <n v="0"/>
    <m/>
    <n v="0"/>
    <n v="0"/>
    <n v="11"/>
    <s v="Nov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CC, POZUZO/ OXAPAMPA "/>
    <s v="Supervisor prestacional UDR"/>
    <n v="5"/>
    <n v="280"/>
    <m/>
    <n v="1600"/>
    <n v="1880"/>
    <n v="11"/>
    <s v="Noviembre"/>
  </r>
  <r>
    <x v="25"/>
    <x v="25"/>
    <s v="AO.M1.02.02"/>
    <s v="Acciones de Afiliación."/>
    <s v="AO.M1.02.02 (d)"/>
    <s v="Supervisión y asistencia técnica en materia de afiliaciones"/>
    <s v="CS Santa María del Valle_x000a_CS Las Moras"/>
    <s v="LIC. Verónica Carol Morales Peña_x000a_OBST. Jherson Elmer Segura Lujan"/>
    <n v="0"/>
    <n v="0"/>
    <m/>
    <n v="0"/>
    <n v="0"/>
    <n v="1"/>
    <s v="En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"/>
    <s v="Enero"/>
  </r>
  <r>
    <x v="25"/>
    <x v="25"/>
    <s v="AO.M1.02.02"/>
    <s v="Acciones de Afiliación."/>
    <s v="AO.M1.02.02 (d)"/>
    <s v="Supervisión y asistencia técnica en materia de afiliaciones"/>
    <s v="CS Huancapallac_x000a_CS Acomayo"/>
    <s v="LIC. Verónica Carol Morales Peña_x000a_OBST. Jherson Elmer Segura Lujan"/>
    <n v="0"/>
    <n v="0"/>
    <m/>
    <n v="0"/>
    <n v="0"/>
    <n v="2"/>
    <s v="Febr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2"/>
    <s v="Febrero"/>
  </r>
  <r>
    <x v="25"/>
    <x v="25"/>
    <s v="AO.M1.02.02"/>
    <s v="Acciones de Afiliación."/>
    <s v="AO.M1.02.02 (d)"/>
    <s v="Supervisión y asistencia técnica en materia de afiliaciones"/>
    <s v="Red Salud  Leoncio Prado (CS Castillo, CS Las Palmas, CS Naranjillo)"/>
    <s v="LIC. Verónica Carol Morales Peña_x000a_OBST. Jherson Elmer Segura Lujan"/>
    <n v="4"/>
    <n v="60"/>
    <m/>
    <n v="1280"/>
    <n v="1340"/>
    <n v="3"/>
    <s v="Marz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(03 días)_x000a_UE 1110 Salud Leoncio Prado (01 día)"/>
    <s v="M.C. Nataly Rocio Torres Esteban"/>
    <n v="4"/>
    <n v="60"/>
    <m/>
    <n v="1280"/>
    <n v="134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_x000a_UE 811 Salud Tingo Maria"/>
    <s v="M.C. Shelka Xiomara Flores Yataco"/>
    <n v="2"/>
    <n v="60"/>
    <m/>
    <n v="640"/>
    <n v="70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811 Salud Tingo Maria"/>
    <s v="ING. Hirving Filver Pérez Mayor"/>
    <n v="2"/>
    <n v="60"/>
    <m/>
    <n v="640"/>
    <n v="700"/>
    <n v="3"/>
    <s v="Marzo"/>
  </r>
  <r>
    <x v="25"/>
    <x v="25"/>
    <s v="AO.M1.02.02"/>
    <s v="Acciones de Afiliación."/>
    <s v="AO.M1.02.02 (d)"/>
    <s v="Supervisión y asistencia técnica en materia de afiliaciones"/>
    <s v="HMI Carlos Showing Ferrari"/>
    <s v="LIC. Verónica Carol Morales Peña_x000a_OBST. Jherson Elmer Segura Lujan"/>
    <n v="0"/>
    <n v="0"/>
    <m/>
    <n v="0"/>
    <n v="0"/>
    <n v="4"/>
    <s v="Abril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 (03 días)_x000a_UE 1110 Salud Leoncio Prado (01 día)"/>
    <s v="M.C. Nataly Rocio Torres Esteban"/>
    <n v="4"/>
    <n v="60"/>
    <m/>
    <n v="1280"/>
    <n v="134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0 Salud Huánuco"/>
    <s v="C.P.C. Melissa Jessica Cruz Orduña"/>
    <n v="0"/>
    <n v="0"/>
    <m/>
    <n v="0"/>
    <n v="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(HMI Carlos Showing Ferrari)"/>
    <s v="ING. Hirving Filver Pérez Mayor"/>
    <n v="0"/>
    <n v="0"/>
    <m/>
    <n v="0"/>
    <n v="0"/>
    <n v="4"/>
    <s v="Abril"/>
  </r>
  <r>
    <x v="25"/>
    <x v="25"/>
    <s v="AO.M1.02.02"/>
    <s v="Acciones de Afiliación."/>
    <s v="AO.M1.02.02 (d)"/>
    <s v="Supervisión y asistencia técnica en materia de afiliaciones"/>
    <s v="Red de Salud Huamalies (CS Llata, CS Puños)"/>
    <s v="LIC. Verónica Carol Morales Peña_x000a_OBST. Jherson Elmer Segura Lujan"/>
    <n v="3"/>
    <n v="100"/>
    <m/>
    <n v="960"/>
    <n v="1060"/>
    <n v="5"/>
    <s v="May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"/>
    <s v="M.C. Nataly Rocio Torres Esteban"/>
    <n v="3"/>
    <n v="100"/>
    <m/>
    <n v="960"/>
    <n v="10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811 Salud Tingo Maria"/>
    <s v="C.P.C. Melissa Jessica Cruz Orduña"/>
    <n v="5"/>
    <n v="60"/>
    <m/>
    <n v="1600"/>
    <n v="16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1110 Salud Leoncio Prado"/>
    <s v="LIC. Fredy Ortiz Gomez"/>
    <n v="5"/>
    <n v="60"/>
    <m/>
    <n v="1600"/>
    <n v="166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M.C. Shelka Xiomara Flores Yataco"/>
    <n v="2"/>
    <n v="100"/>
    <m/>
    <n v="640"/>
    <n v="74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812 Hospital Hermilio Valdizan"/>
    <s v="ING. Hirving Filver Pérez Mayor"/>
    <n v="0"/>
    <n v="0"/>
    <m/>
    <n v="0"/>
    <n v="0"/>
    <n v="5"/>
    <s v="Mayo"/>
  </r>
  <r>
    <x v="25"/>
    <x v="25"/>
    <s v="AO.M1.02.02"/>
    <s v="Acciones de Afiliación."/>
    <s v="AO.M1.02.02 (d)"/>
    <s v="Supervisión y asistencia técnica en materia de afiliaciones"/>
    <s v="Red de Salud Puerto Inca (UE, CS Puerto Inca, CS Yuyapichis)"/>
    <s v="LIC. Verónica Carol Morales Peña_x000a_OBST. Jherson Elmer Segura Lujan"/>
    <n v="5"/>
    <n v="300"/>
    <m/>
    <n v="1600"/>
    <n v="1900"/>
    <n v="6"/>
    <s v="Jun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Puerto Inca"/>
    <s v="M.C. Nataly Rocio Torres Esteban"/>
    <n v="5"/>
    <n v="300"/>
    <m/>
    <n v="1600"/>
    <n v="1900"/>
    <n v="6"/>
    <s v="Junio"/>
  </r>
  <r>
    <x v="25"/>
    <x v="25"/>
    <s v="AO.M1.06.04"/>
    <s v="Supervisión Financiera a Unidades Ejecutoras-UE."/>
    <s v="AO.M1.06.04 (b)"/>
    <s v="Supervisión Financiera Presencial a las Unidades Ejecutoras-UE"/>
    <s v="UE 1247 Red de Salud Huánuco"/>
    <s v="C.P.C. Melissa Jessica Cruz Orduña"/>
    <n v="0"/>
    <n v="0"/>
    <m/>
    <n v="0"/>
    <n v="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454 Salud Puerto Inca"/>
    <s v="M.C. Shelka Xiomara Flores Yataco"/>
    <n v="3"/>
    <n v="300"/>
    <m/>
    <n v="960"/>
    <n v="126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"/>
    <s v="ING. Hirving Filver Pérez Mayor"/>
    <n v="5"/>
    <n v="60"/>
    <m/>
    <n v="1600"/>
    <n v="1660"/>
    <n v="6"/>
    <s v="Junio"/>
  </r>
  <r>
    <x v="25"/>
    <x v="25"/>
    <s v="AO.M1.02.02"/>
    <s v="Acciones de Afiliación."/>
    <s v="AO.M1.02.02 (d)"/>
    <s v="Supervisión y asistencia técnica en materia de afiliaciones"/>
    <s v="Red Salud Pachitea (CS Tambillo Umari, CS Molino, CS Panao)"/>
    <s v="LIC. Verónica Carol Morales Peña_x000a_OBST. Jherson Elmer Segura Lujan"/>
    <n v="4"/>
    <n v="60"/>
    <m/>
    <n v="1280"/>
    <n v="1340"/>
    <n v="7"/>
    <s v="Jul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_x000a_UE 1696 Red de Salud Pachitea"/>
    <s v="M.C. Nataly Rocio Torres Esteban"/>
    <n v="5"/>
    <n v="160"/>
    <m/>
    <n v="1600"/>
    <n v="1760"/>
    <n v="7"/>
    <s v="Julio"/>
  </r>
  <r>
    <x v="25"/>
    <x v="25"/>
    <s v="AO.M1.06.04"/>
    <s v="Supervisión Financiera a Unidades Ejecutoras-UE."/>
    <s v="AO.M1.06.04 (b)"/>
    <s v="Supervisión Financiera Presencial a las Unidades Ejecutoras-UE"/>
    <s v="UE 1454 Salud Huamalies"/>
    <s v="LIC. Fredy Ortiz Gomez"/>
    <n v="5"/>
    <n v="100"/>
    <m/>
    <n v="1600"/>
    <n v="1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M.C. Shelka Xiomara Flores Yataco"/>
    <n v="2"/>
    <n v="60"/>
    <m/>
    <n v="640"/>
    <n v="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ING. Hirving Filver Pérez Mayor"/>
    <n v="5"/>
    <n v="60"/>
    <m/>
    <n v="1600"/>
    <n v="1660"/>
    <n v="7"/>
    <s v="Julio"/>
  </r>
  <r>
    <x v="25"/>
    <x v="25"/>
    <s v="AO.M1.02.02"/>
    <s v="Acciones de Afiliación."/>
    <s v="AO.M1.02.02 (d)"/>
    <s v="Supervisión y asistencia técnica en materia de afiliaciones"/>
    <s v="HR Hermilio Valdizan "/>
    <s v="LIC. Verónica Carol Morales Peña_x000a_OBST. Jherson Elmer Segura Lujan"/>
    <n v="0"/>
    <n v="0"/>
    <m/>
    <n v="0"/>
    <n v="0"/>
    <n v="8"/>
    <s v="Agost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455 Salud Dos de Mayo"/>
    <s v="C.P.C. Melissa Jessica Cruz Orduña"/>
    <n v="5"/>
    <n v="100"/>
    <m/>
    <n v="1600"/>
    <n v="170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675 Red de Salud  Puerto Inca"/>
    <s v="LIC. Fredy Ortiz Gomez"/>
    <n v="5"/>
    <n v="300"/>
    <m/>
    <n v="1600"/>
    <n v="190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M.C. Shelka Xiomara Flores Yataco"/>
    <n v="2"/>
    <n v="100"/>
    <m/>
    <n v="640"/>
    <n v="74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ING. Hirving Filver Pérez Mayor"/>
    <n v="5"/>
    <n v="60"/>
    <m/>
    <n v="1600"/>
    <n v="166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5 Red de Salud Ambo"/>
    <s v="ING. Hirving Filver Pérez Mayor"/>
    <n v="0"/>
    <n v="0"/>
    <m/>
    <n v="0"/>
    <n v="0"/>
    <n v="8"/>
    <s v="Agosto"/>
  </r>
  <r>
    <x v="25"/>
    <x v="25"/>
    <s v="AO.M1.02.02"/>
    <s v="Acciones de Afiliación."/>
    <s v="AO.M1.02.02 (d)"/>
    <s v="Supervisión y asistencia técnica en materia de afiliaciones"/>
    <s v="Hospital Tingo María y Red Salud Huamalies (CS Monzón, CS Cachicoto)"/>
    <s v="LIC. Verónica Carol Morales Peña_x000a_OBST. Jherson Elmer Segura Lujan"/>
    <n v="4"/>
    <n v="60"/>
    <m/>
    <n v="1280"/>
    <n v="1340"/>
    <n v="9"/>
    <s v="Setiembre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675 Red de Salud  Puerto Inca"/>
    <s v="ING. Hirving Filver Pérez Mayor"/>
    <n v="5"/>
    <n v="300"/>
    <m/>
    <n v="1600"/>
    <n v="190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"/>
    <s v="ING. Hirving Filver Pérez Mayor"/>
    <n v="0"/>
    <n v="0"/>
    <m/>
    <n v="0"/>
    <n v="0"/>
    <n v="9"/>
    <s v="Setiembre"/>
  </r>
  <r>
    <x v="25"/>
    <x v="25"/>
    <s v="AO.M1.02.02"/>
    <s v="Acciones de Afiliación."/>
    <s v="AO.M1.02.02 (d)"/>
    <s v="Supervisión y asistencia técnica en materia de afiliaciones"/>
    <s v="Red de de Salud Yarowilca (CS Chavinillo, CS Chupan)"/>
    <s v="LIC. Verónica Carol Morales Peña_x000a_OBST. Jherson Elmer Segura Lujan"/>
    <n v="3"/>
    <n v="0"/>
    <m/>
    <n v="960"/>
    <n v="960"/>
    <n v="10"/>
    <s v="Octubre"/>
  </r>
  <r>
    <x v="25"/>
    <x v="25"/>
    <s v="AO.M1.05.05"/>
    <s v="Ejecución de Control Técnico a las Prestaciones."/>
    <s v="AO.M1.05.05 (d)"/>
    <s v="Ejecutar acciones correspondientes al Proceso de Control Presencial Posterior"/>
    <s v="UE 1740 Red de Salud Yarowilca"/>
    <s v="M.C. Nataly Rocio Torres Esteban"/>
    <n v="2"/>
    <n v="60"/>
    <m/>
    <n v="640"/>
    <n v="70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695 Red de Salud Ambo"/>
    <s v="C.P.C. Melissa Jessica Cruz Orduña"/>
    <n v="0"/>
    <n v="0"/>
    <m/>
    <n v="0"/>
    <n v="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740 Red de Salud Yarowilca"/>
    <s v="LIC. Fredy Ortiz Gomez"/>
    <n v="4"/>
    <n v="60"/>
    <m/>
    <n v="1280"/>
    <n v="134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M.C. Shelka Xiomara Flores Yataco"/>
    <n v="2"/>
    <n v="60"/>
    <m/>
    <n v="640"/>
    <n v="70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ING. Hirving Filver Pérez Mayor"/>
    <n v="5"/>
    <n v="100"/>
    <m/>
    <n v="1600"/>
    <n v="1700"/>
    <n v="10"/>
    <s v="Octubre"/>
  </r>
  <r>
    <x v="25"/>
    <x v="25"/>
    <s v="AO.M1.02.02"/>
    <s v="Acciones de Afiliación."/>
    <s v="AO.M1.02.02 (d)"/>
    <s v="Supervisión y asistencia técnica en materia de afiliaciones"/>
    <s v="CS Ambo"/>
    <s v="LIC. Verónica Carol Morales Peña_x000a_OBST. Jherson Elmer Segura Luj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1455 Salud Dos de Mayo"/>
    <s v="M.C. Shelka Xiomara Flores Yataco"/>
    <n v="4"/>
    <n v="100"/>
    <m/>
    <n v="1280"/>
    <n v="138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1696 Red de Salud Pachitea"/>
    <s v="C.P.C. Melissa Jessica Cruz Orduña"/>
    <n v="4"/>
    <n v="60"/>
    <m/>
    <n v="1280"/>
    <n v="134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ING. Hirving Filver Pérez Mayor"/>
    <n v="5"/>
    <n v="100"/>
    <m/>
    <n v="1600"/>
    <n v="170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2"/>
    <s v="Diciembre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 (4 dias)_x000a_UE 811 Salud Tingo Maria (1 dia)"/>
    <s v="ING. Hirving Filver Pérez Mayor"/>
    <n v="5"/>
    <n v="223"/>
    <m/>
    <n v="1600"/>
    <n v="1823"/>
    <n v="12"/>
    <s v="Diciembre"/>
  </r>
  <r>
    <x v="26"/>
    <x v="26"/>
    <s v="AO.M1.02.02"/>
    <s v="Acciones de Afiliación."/>
    <s v="AO.M1.02.02 (d)"/>
    <s v="Supervisión y asistencia técnica en materia de afiliaciones"/>
    <s v="CS. Huayucachi, CS.San Jerónimo"/>
    <s v="Sara Blas Velarde"/>
    <n v="0"/>
    <n v="0"/>
    <m/>
    <n v="0"/>
    <n v="0"/>
    <n v="1"/>
    <s v="Enero"/>
  </r>
  <r>
    <x v="26"/>
    <x v="26"/>
    <s v="AO.M1.05.05"/>
    <s v="Ejecución de Control Técnico a las Prestaciones."/>
    <s v="AO.M1.05.05 (a)"/>
    <s v="Supervisar y monitorear respecto al acceso a servicios de salud"/>
    <s v="Hospital Daniel Alcides Carrión / Huancayo / Huancayo"/>
    <s v="M.C. Sevilla Olaechea Ronald_x000a_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Pedro Sanchez Meza / Chupaca / Chupaca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Chongos bajo / Chupaca / Chupaca"/>
    <s v="M.C. Martinez Saravia Milenka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S1.01.11"/>
    <s v="Acciones de Soporte a la Gestión a nivel de UDR"/>
    <s v="AO.S1.01.11 (b)"/>
    <s v="Supervisión y asistencia técnica en acciones de soporte a IPRESS"/>
    <s v="IREN Centro, H.A. EL CARMEN"/>
    <s v="Jesus Edson Angulo Yauri"/>
    <n v="0"/>
    <n v="0"/>
    <m/>
    <n v="0"/>
    <n v="0"/>
    <n v="1"/>
    <s v="Enero"/>
  </r>
  <r>
    <x v="26"/>
    <x v="26"/>
    <s v="AO.M1.02.02"/>
    <s v="Acciones de Afiliación."/>
    <s v="AO.M1.02.02 (d)"/>
    <s v="Supervisión y asistencia técnica en materia de afiliaciones"/>
    <s v="C.S. Pucara, C.S. La Libertad, C.S. David Guerrero Duarte"/>
    <s v="Lic. Carla Espinoza Calderón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David Guerrero Duarte / Concepción / Concepción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Palian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b)"/>
    <s v="Gestión con actores locales para fortalecer la contención preventiva"/>
    <s v="Jauja"/>
    <s v="M.C. Ana Elenia Chancasanampa Montalvan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CHILCA, LA LIBERTAD, H.A. D. A. CARRION"/>
    <s v="Jesus Edson Angulo Yauri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. Ana Elenia Chancasanampa Montalva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c. Carla Espinoza Calderó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: Sevilla Olaechea Ronald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z Bheti Buendía Martínez"/>
    <n v="3"/>
    <n v="120"/>
    <m/>
    <n v="960"/>
    <n v="1080"/>
    <n v="2"/>
    <s v="Febrero"/>
  </r>
  <r>
    <x v="26"/>
    <x v="26"/>
    <s v="AO.M1.02.02"/>
    <s v="Acciones de Afiliación."/>
    <s v="AO.M1.02.02 (d)"/>
    <s v="Supervisión y asistencia técnica en materia de afiliaciones"/>
    <s v="Hospital .R.D.C.Q. D.A.Carrión"/>
    <s v="Lic. Carla Espinoza Calderón"/>
    <n v="0"/>
    <n v="0"/>
    <m/>
    <n v="0"/>
    <n v="0"/>
    <n v="3"/>
    <s v="Marzo"/>
  </r>
  <r>
    <x v="26"/>
    <x v="26"/>
    <s v="AO.M1.02.02"/>
    <s v="Acciones de Afiliación."/>
    <s v="AO.M1.02.02 (d)"/>
    <s v="Supervisión y asistencia técnica en materia de afiliaciones"/>
    <s v="C.S. Rio Negro, C.S Mariposa,  C.S. Mazamari, Centro de Digitación Municipal Mazamari"/>
    <s v="Lic. Carla Espinoza Calderón"/>
    <n v="5"/>
    <n v="220"/>
    <m/>
    <n v="1600"/>
    <n v="182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auquimarca / Chilca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Uñas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b)"/>
    <s v="Gestión con actores locales para fortalecer la contención preventiva"/>
    <s v="Tarma/ Tarma, San Pedro de Cajas/ Tarma, Acobamba/Tarma"/>
    <s v="M.C. Ana Elenia Chancasanampa Montalvan"/>
    <n v="3"/>
    <n v="120"/>
    <m/>
    <n v="960"/>
    <n v="108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Docente Clinico Quirúrgico Daniel Alcides Carrión"/>
    <s v="Thoni Alex Malpartida Lazo"/>
    <n v="0"/>
    <n v="0"/>
    <m/>
    <n v="0"/>
    <n v="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Materno Infantil El Carmen"/>
    <s v="Liz Bheti Buendía Martínez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ACOBAMBA, P.S. HAUSAHUASI, H. F. MAYORCA SOTO - TARMA, C.S. PALCA"/>
    <s v="Jesus Edson Angulo Yauri"/>
    <n v="4"/>
    <n v="120"/>
    <m/>
    <n v="1280"/>
    <n v="140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Ana Elenia Chancasanampa Montalva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Lic. Carla Espinoza Calderó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Martinez Saravia Milenk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Becquer Nicky Bendezú Boz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Jesus Edson Angulo Yauri"/>
    <n v="3"/>
    <n v="220"/>
    <m/>
    <n v="960"/>
    <n v="1180"/>
    <n v="3"/>
    <s v="Marzo"/>
  </r>
  <r>
    <x v="26"/>
    <x v="26"/>
    <s v="AO.M1.02.02"/>
    <s v="Acciones de Afiliación."/>
    <s v="AO.M1.02.02 (d)"/>
    <s v="Supervisión y asistencia técnica en materia de afiliaciones"/>
    <s v="C.S. Puerto Ocopa, C.S. Coviriali, Red de Salud Satipo, Hospital Manuel Higa Arakaki, "/>
    <s v="Sara Blas Velarde"/>
    <n v="5"/>
    <n v="220"/>
    <m/>
    <n v="1600"/>
    <n v="1820"/>
    <n v="4"/>
    <s v="Abril"/>
  </r>
  <r>
    <x v="26"/>
    <x v="26"/>
    <s v="AO.M1.02.02"/>
    <s v="Acciones de Afiliación."/>
    <s v="AO.M1.02.02 (d)"/>
    <s v="Supervisión y asistencia técnica en materia de afiliaciones"/>
    <s v="Centro de Digitación Municipal Satipo, Centro de Digitación Municipal Pangoa, OAA Satipo"/>
    <s v="Lic. Carla Espinoza Calderón"/>
    <n v="4"/>
    <n v="220"/>
    <m/>
    <n v="1280"/>
    <n v="1500"/>
    <n v="4"/>
    <s v="Abril"/>
  </r>
  <r>
    <x v="26"/>
    <x v="26"/>
    <s v="AO.M1.02.02"/>
    <s v="Acciones de Afiliación."/>
    <s v="AO.M1.02.02 (d)"/>
    <s v="Supervisión y asistencia técnica en materia de afiliaciones"/>
    <s v="Red Valle del Mantaro"/>
    <s v="Lic. Carla Espinoza Calderón"/>
    <n v="0"/>
    <n v="0"/>
    <m/>
    <n v="0"/>
    <n v="0"/>
    <n v="4"/>
    <s v="Abril"/>
  </r>
  <r>
    <x v="26"/>
    <x v="26"/>
    <s v="AO.M1.05.05"/>
    <s v="Ejecución de Control Técnico a las Prestaciones."/>
    <s v="AO.M1.05.05 (a)"/>
    <s v="Supervisar y monitorear respecto al acceso a servicios de salud"/>
    <s v="Hospital El Carmen / Huancayo / Huancayo"/>
    <s v="M.C. Sevilla Olaechea Ronald_x000a_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 _x000a_C.S. Ciudad Satélite / Pichanaki / Chanchamayo_x000a_Hospital J.C. Demarini C / Chanchamayo / Chanchamayo"/>
    <s v="M.C. Martinez Saravia Milenka"/>
    <n v="4"/>
    <n v="200"/>
    <m/>
    <n v="1280"/>
    <n v="14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Tarmatambo / Tarma / Tarma  _x000a_Hospital Felix Mayorca Soto / Tarma / Tarma"/>
    <s v="M.C: Sevilla Olaechea Ronald"/>
    <n v="3"/>
    <n v="120"/>
    <m/>
    <n v="960"/>
    <n v="10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4"/>
    <s v="Abril"/>
  </r>
  <r>
    <x v="26"/>
    <x v="26"/>
    <s v="AO.M1.05.05"/>
    <s v="Ejecución de Control Técnico a las Prestaciones."/>
    <s v="AO.M1.05.05 (b)"/>
    <s v="Gestión con actores locales para fortalecer la contención preventiva"/>
    <s v="Rio Tambo/Satipo, Mazamari/Satipo"/>
    <s v="M.C. Ana Elenia Chancasanampa Montalvan"/>
    <n v="4"/>
    <n v="220"/>
    <m/>
    <n v="1280"/>
    <n v="150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Valle del Mantaro"/>
    <s v="Edher Hugo Pumacahua Huatangari"/>
    <n v="0"/>
    <n v="0"/>
    <m/>
    <n v="0"/>
    <n v="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Satipo"/>
    <s v="Thoni Alex Malpartida Lazo"/>
    <n v="5"/>
    <n v="220"/>
    <m/>
    <n v="1600"/>
    <n v="1820"/>
    <n v="4"/>
    <s v="Abril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H.A. LA MERCED, C.S. SAN RAMON, P.S. SAN LUIS DE SHUARO, P.S. PUERTO YURINAKI"/>
    <s v="Jesus Edson Angulo Yauri"/>
    <n v="5"/>
    <n v="160"/>
    <m/>
    <n v="1600"/>
    <n v="176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007 H. DOMINGO OLAVEGOYA - JAUJA, C.S. SINCOS"/>
    <s v="Jesus Edson Angulo Yauri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Ana Elenia Chancasanampa Montalvan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Sara Blas Velarde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Martinez Saravia Milenka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Edher Hugo Pumacahua Huatangari"/>
    <n v="4"/>
    <n v="200"/>
    <m/>
    <n v="1280"/>
    <n v="1480"/>
    <n v="4"/>
    <s v="Abril"/>
  </r>
  <r>
    <x v="26"/>
    <x v="26"/>
    <s v="AO.M1.02.02"/>
    <s v="Acciones de Afiliación."/>
    <s v="AO.M1.02.02 (d)"/>
    <s v="Supervisión y asistencia técnica en materia de afiliaciones"/>
    <s v="Hospital de Apoyo Junin, C.S. Carhuamayo, C.S. Ulcumayo, C.S. Ondores"/>
    <s v="Sara Blas Velarde"/>
    <n v="4"/>
    <n v="120"/>
    <m/>
    <n v="1280"/>
    <n v="1400"/>
    <n v="5"/>
    <s v="Mayo"/>
  </r>
  <r>
    <x v="26"/>
    <x v="26"/>
    <s v="AO.M1.02.02"/>
    <s v="Acciones de Afiliación."/>
    <s v="AO.M1.02.02 (d)"/>
    <s v="Supervisión y asistencia técnica en materia de afiliaciones"/>
    <s v="IREN Centro"/>
    <s v="Lic. Carla Espinoza Calderón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Ipoki / Río negro / Satipo_x000a_Hospital M. Higa Arakaki / Satipo / Satipo"/>
    <s v="M.C. Martinez Saravia Milenka"/>
    <n v="4"/>
    <n v="240"/>
    <m/>
    <n v="1280"/>
    <n v="152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Luis de Shuaro / San Luis de Shuaro / Chanchamayo_x000a_Hospital J.C. Demarini C / Chanchamayo / Chanchamayo"/>
    <s v="M.C: Sevilla Olaechea Ronald"/>
    <n v="4"/>
    <n v="200"/>
    <m/>
    <n v="1280"/>
    <n v="148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5"/>
    <s v="Mayo"/>
  </r>
  <r>
    <x v="26"/>
    <x v="26"/>
    <s v="AO.M1.05.05"/>
    <s v="Ejecución de Control Técnico a las Prestaciones."/>
    <s v="AO.M1.05.05 (b)"/>
    <s v="Gestión con actores locales para fortalecer la contención preventiva"/>
    <s v="Carhuamayo/Junín, Ondores/Junín, Junín_x000a_Yauli/La Oroya, Junín"/>
    <s v="M.C. Ana Elenia Chancasanampa Montalvan"/>
    <n v="4"/>
    <n v="120"/>
    <m/>
    <n v="1280"/>
    <n v="140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Red de Salud Junín"/>
    <s v="Liz Bheti Buendía Martínez"/>
    <n v="5"/>
    <n v="120"/>
    <m/>
    <n v="1600"/>
    <n v="172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IREN Centro"/>
    <s v="Becquer Nicky Bendezú Boza"/>
    <n v="0"/>
    <n v="0"/>
    <m/>
    <n v="0"/>
    <n v="0"/>
    <n v="5"/>
    <s v="May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C.S. PICHANAKI, P.S. CIUDAD SATELITE, LAS PALMAS, CSMC PICHANAKI"/>
    <s v="Jesus Edson Angulo Yauri"/>
    <n v="5"/>
    <n v="200"/>
    <m/>
    <n v="1600"/>
    <n v="180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PEDRO SANCHEZ MEZA - CHUPACA, P.D. RED DE SALUD CHUPACA"/>
    <s v="Jesus Edson Angulo Yauri"/>
    <n v="0"/>
    <n v="0"/>
    <m/>
    <n v="0"/>
    <n v="0"/>
    <n v="5"/>
    <s v="Mayo"/>
  </r>
  <r>
    <x v="26"/>
    <x v="26"/>
    <s v="AO.M1.02.02"/>
    <s v="Acciones de Afiliación."/>
    <s v="AO.M1.02.02 (d)"/>
    <s v="Supervisión y asistencia técnica en materia de afiliaciones"/>
    <s v="C.S. Huasahuasi, C.S. Acobamba, Hospital Felix Mayorca Soto, C.S. Palca"/>
    <s v="Lic. Carla Espinoza Calderón"/>
    <n v="4"/>
    <n v="120"/>
    <m/>
    <n v="1280"/>
    <n v="1400"/>
    <n v="6"/>
    <s v="Junio"/>
  </r>
  <r>
    <x v="26"/>
    <x v="26"/>
    <s v="AO.M1.02.02"/>
    <s v="Acciones de Afiliación."/>
    <s v="AO.M1.02.02 (d)"/>
    <s v="Supervisión y asistencia técnica en materia de afiliaciones"/>
    <s v="Red de Salud Jauja"/>
    <s v="Sara Blas Velarde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C.S. Puerto ocopa / Río Tambo / Satipo_x000a_Hospital M. Higa Arakaki / Satipo / Satipo"/>
    <s v="M.C: Sevilla Olaechea Ronald"/>
    <n v="4"/>
    <n v="240"/>
    <m/>
    <n v="1280"/>
    <n v="152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 Cochas / Tarma / Tarma_x000a_Hospital Felix Mayorca Soto / Tarma / Tarma"/>
    <s v="M.C. Martinez Saravia Milenka"/>
    <n v="3"/>
    <n v="120"/>
    <m/>
    <n v="960"/>
    <n v="108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Concepción"/>
    <s v="M.C. Ana Elenia Chancasanampa Montalvan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Palcamayo/Tarma, Huasahuasi/Tarma, Tarma"/>
    <s v="M.C. Ana Elenia Chancasanampa Montalvan"/>
    <n v="3"/>
    <n v="120"/>
    <m/>
    <n v="960"/>
    <n v="108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Tarma"/>
    <s v="Edher Hugo Pumacahua Huatangari"/>
    <n v="5"/>
    <n v="120"/>
    <m/>
    <n v="1600"/>
    <n v="172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Jauja"/>
    <s v="Liz Bheti Buendía Martínez"/>
    <n v="0"/>
    <n v="0"/>
    <m/>
    <n v="0"/>
    <n v="0"/>
    <n v="6"/>
    <s v="Juni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6"/>
    <s v="Junio"/>
  </r>
  <r>
    <x v="26"/>
    <x v="26"/>
    <s v="AO.S1.01.11"/>
    <s v="Acciones de Soporte a la Gestión a nivel de UDR"/>
    <s v="AO.S1.01.11 (b)"/>
    <s v="Supervisión y asistencia técnica en acciones de soporte a IPRESS"/>
    <s v="C.S. MAZAMARI, P.S. PUERTO OCOPA, H.A. MANUEL HIGA ARAKAKI, P.S. RIO NEGRO"/>
    <s v="Jesus Edson Angulo Yauri"/>
    <n v="5"/>
    <n v="220"/>
    <m/>
    <n v="1600"/>
    <n v="1820"/>
    <n v="6"/>
    <s v="Junio"/>
  </r>
  <r>
    <x v="26"/>
    <x v="26"/>
    <s v="AO.M1.02.02"/>
    <s v="Acciones de Afiliación."/>
    <s v="AO.M1.02.02 (d)"/>
    <s v="Supervisión y asistencia técnica en materia de afiliaciones"/>
    <s v="Hospital Demarini Caro, C.S. La Merced, C.S. Yurinaki, C.S. Kivinaki"/>
    <s v="Lic. Carla Espinoza Calderón"/>
    <n v="5"/>
    <n v="160"/>
    <m/>
    <n v="1600"/>
    <n v="1760"/>
    <n v="7"/>
    <s v="Julio"/>
  </r>
  <r>
    <x v="26"/>
    <x v="26"/>
    <s v="AO.M1.02.02"/>
    <s v="Acciones de Afiliación."/>
    <s v="AO.M1.02.02 (d)"/>
    <s v="Supervisión y asistencia técnica en materia de afiliaciones"/>
    <s v="Red de Salud Chupaca"/>
    <s v="Sara Blas Velarde"/>
    <n v="0"/>
    <n v="0"/>
    <m/>
    <n v="0"/>
    <n v="0"/>
    <n v="7"/>
    <s v="Julio"/>
  </r>
  <r>
    <x v="26"/>
    <x v="26"/>
    <s v="AO.M1.05.05"/>
    <s v="Ejecución de Control Técnico a las Prestaciones."/>
    <s v="AO.M1.05.05 (a)"/>
    <s v="Supervisar y monitorear respecto al acceso a servicios de salud"/>
    <s v="Instituto Regional de Enfermedades Neoplásicas del Centro / Concepción / Concepción"/>
    <s v="M.C. Sevilla Olaechea Ronald_x000a_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Vitoc / Vitoc / Chanchamayo_x000a_Hospital J.C. Demarini C / Chanchamayo / Chanchamayo"/>
    <s v="M.C. Martinez Saravia Milenka"/>
    <n v="4"/>
    <n v="200"/>
    <m/>
    <n v="1280"/>
    <n v="148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Cubantía / Pangoa / Satipo_x000a_Hospital M. Higa Arakaki / Satipo / Satipo"/>
    <s v="M.C: Sevilla Olaechea Ronald"/>
    <n v="4"/>
    <n v="240"/>
    <m/>
    <n v="1280"/>
    <n v="152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b)"/>
    <s v="Gestión con actores locales para fortalecer la contención preventiva"/>
    <s v="Pangoa, Cubantía / Satipo"/>
    <s v="M.C. Ana Elenia Chancasanampa Montalvan"/>
    <n v="3"/>
    <n v="240"/>
    <m/>
    <n v="960"/>
    <n v="120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HRDMT Dr. Julio César Demarini Caro"/>
    <s v="Liz Bheti Buendía Martínez"/>
    <n v="5"/>
    <n v="160"/>
    <m/>
    <n v="1600"/>
    <n v="176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Red de Salud Chupaca"/>
    <s v="Becquer Nicky Bendezú Boza"/>
    <n v="0"/>
    <n v="0"/>
    <m/>
    <n v="0"/>
    <n v="0"/>
    <n v="7"/>
    <s v="Julio"/>
  </r>
  <r>
    <x v="26"/>
    <x v="26"/>
    <s v="AO.S1.01.11"/>
    <s v="Acciones de Soporte a la Gestión a nivel de UDR"/>
    <s v="AO.S1.01.11 (b)"/>
    <s v="Supervisión y asistencia técnica en acciones de soporte a IPRESS"/>
    <s v="SAN ANTONIO DE SONOMORO, H. DE SAN MARTIN DE PANGOA, SAN RAMON DE PANGOA, CENTRO DE SALUD MENTAL COMUNITARIO PANGOA"/>
    <s v="Jesus Edson Angulo Yauri"/>
    <n v="5"/>
    <n v="220"/>
    <m/>
    <n v="1600"/>
    <n v="1820"/>
    <n v="7"/>
    <s v="Julio"/>
  </r>
  <r>
    <x v="26"/>
    <x v="26"/>
    <s v="AO.M1.02.02"/>
    <s v="Acciones de Afiliación."/>
    <s v="AO.M1.02.02 (d)"/>
    <s v="Supervisión y asistencia técnica en materia de afiliaciones"/>
    <s v="Red de Salud Chanchamayo, C.S. Villa Perené, C.S. Ciudad Satelite, Hospital de Apoyo Pichanaki"/>
    <s v="Sara Blas Velarde"/>
    <n v="5"/>
    <n v="160"/>
    <m/>
    <n v="1600"/>
    <n v="176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Carhuamayo  / Carhuamayo / Junín   _x000a_Hospital Felix Mayorca Soto / Tarma / Tarma"/>
    <s v="M.C. Martinez Saravia Milenka"/>
    <n v="3"/>
    <n v="120"/>
    <m/>
    <n v="960"/>
    <n v="10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Villa Progreso / Chanchamayo / Chanchamayo_x000a_Hospital J.C. Demarini C / Chanchamayo / Chanchamayo"/>
    <s v="M.C: Sevilla Olaechea Ronald"/>
    <n v="4"/>
    <n v="200"/>
    <m/>
    <n v="1280"/>
    <n v="14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8"/>
    <s v="Agosto"/>
  </r>
  <r>
    <x v="26"/>
    <x v="26"/>
    <s v="AO.M1.05.05"/>
    <s v="Ejecución de Control Técnico a las Prestaciones."/>
    <s v="AO.M1.05.05 (b)"/>
    <s v="Gestión con actores locales para fortalecer la contención preventiva"/>
    <s v="San Luis de Shuaro, Vitoc/ Chanchamayo"/>
    <s v="M.C. Ana Elenia Chancasanampa Montalvan"/>
    <n v="3"/>
    <n v="160"/>
    <m/>
    <n v="960"/>
    <n v="112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Pichanaki"/>
    <s v="Thoni Alex Malpartida Lazo"/>
    <n v="5"/>
    <n v="200"/>
    <m/>
    <n v="1600"/>
    <n v="180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Chanchamayo"/>
    <s v="Edher Hugo Pumacahua Huatangari"/>
    <n v="5"/>
    <n v="160"/>
    <m/>
    <n v="1600"/>
    <n v="176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C.S. CARHUAMAYO, C.S. ULCUMAYO, H. DE JUNIN, ONDORES"/>
    <s v="Jesus Edson Angulo Yauri"/>
    <n v="4"/>
    <n v="120"/>
    <m/>
    <n v="1280"/>
    <n v="140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. Ana Elenia Chancasanampa Montalvan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Sara Blas Velarde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: Sevilla Olaechea Ronald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Edher Hugo Pumacahua Huatangari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Jesus Edson Angulo Yauri"/>
    <n v="3"/>
    <n v="120"/>
    <m/>
    <n v="960"/>
    <n v="1080"/>
    <n v="8"/>
    <s v="Agosto"/>
  </r>
  <r>
    <x v="26"/>
    <x v="26"/>
    <s v="AO.M1.02.02"/>
    <s v="Acciones de Afiliación."/>
    <s v="AO.M1.02.02 (d)"/>
    <s v="Supervisión y asistencia técnica en materia de afiliaciones"/>
    <s v="Hospital San Martin Pangoa, C.S. San Ramon de Pangoa, C.S. Cubantia, C.S. Sonomoro"/>
    <s v="Lic. Carla Espinoza Calderón"/>
    <n v="5"/>
    <n v="220"/>
    <m/>
    <n v="1600"/>
    <n v="18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P.S.Paccha / La Oroya / Junín_x000a_Hospital Felix Mayorca Soto / Tarma / Tarma"/>
    <s v="M.C: Sevilla Olaechea Ronald"/>
    <n v="3"/>
    <n v="120"/>
    <m/>
    <n v="960"/>
    <n v="108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Boca Kiatari / Pangoa / Satipo_x000a_Hospital M. Higa Arakaki / Satipo / Satipo"/>
    <s v="M.C. Martinez Saravia Milenka"/>
    <n v="4"/>
    <n v="240"/>
    <m/>
    <n v="1280"/>
    <n v="15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Pichanaqui/ Chanchamayo, San Ramón /Chanchamayo"/>
    <s v="M.C. Ana Elenia Chancasanampa Montalvan"/>
    <n v="4"/>
    <n v="160"/>
    <m/>
    <n v="1280"/>
    <n v="144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Chupaca"/>
    <s v="M.C. Ana Elenia Chancasanampa Montalvan"/>
    <n v="0"/>
    <n v="0"/>
    <m/>
    <n v="0"/>
    <n v="0"/>
    <n v="9"/>
    <s v="Setiembre"/>
  </r>
  <r>
    <x v="26"/>
    <x v="26"/>
    <s v="AO.M1.06.04"/>
    <s v="Supervisión Financiera a Unidades Ejecutoras-UE."/>
    <s v="AO.M1.06.04 (b)"/>
    <s v="Supervisión Financiera Presencial a las Unidades Ejecutoras-UE"/>
    <s v="Red de Salud Pangoa"/>
    <s v="Becquer Nicky Bendezú Boza"/>
    <n v="5"/>
    <n v="240"/>
    <m/>
    <n v="1600"/>
    <n v="1840"/>
    <n v="9"/>
    <s v="Setiembre"/>
  </r>
  <r>
    <x v="26"/>
    <x v="26"/>
    <s v="AO.S1.01.11"/>
    <s v="Acciones de Soporte a la Gestión a nivel de UDR"/>
    <s v="AO.S1.01.11 (b)"/>
    <s v="Supervisión y asistencia técnica en acciones de soporte a IPRESS"/>
    <s v="LA MERCED, P.S. SAN FERNANDO DE KIVINAKI, CENTRO DE SALUD MENTAL COMUNITARIO SAN RAMON, C.S. VILLA PERENE"/>
    <s v="Jesus Edson Angulo Yauri"/>
    <n v="4"/>
    <n v="160"/>
    <m/>
    <n v="1280"/>
    <n v="1440"/>
    <n v="9"/>
    <s v="Setiembre"/>
  </r>
  <r>
    <x v="26"/>
    <x v="26"/>
    <s v="AO.M1.02.02"/>
    <s v="Acciones de Afiliación."/>
    <s v="AO.M1.02.02 (d)"/>
    <s v="Supervisión y asistencia técnica en materia de afiliaciones"/>
    <s v="C.S La Oroya, OAA Tarma, C.S. Palcamayo, C.S. San Pedro de Cajas"/>
    <s v="Sara Blas Velarde"/>
    <n v="4"/>
    <n v="120"/>
    <m/>
    <n v="1280"/>
    <n v="1400"/>
    <n v="10"/>
    <s v="Octubre"/>
  </r>
  <r>
    <x v="26"/>
    <x v="26"/>
    <s v="AO.M1.02.02"/>
    <s v="Acciones de Afiliación."/>
    <s v="AO.M1.02.02 (d)"/>
    <s v="Supervisión y asistencia técnica en materia de afiliaciones"/>
    <s v="C.S. Sicaya, C.S. Justicia Paz y Vida"/>
    <s v="Sara Blas Velarde"/>
    <n v="0"/>
    <n v="0"/>
    <m/>
    <n v="0"/>
    <n v="0"/>
    <n v="10"/>
    <s v="Octubre"/>
  </r>
  <r>
    <x v="26"/>
    <x v="26"/>
    <s v="AO.M1.05.05"/>
    <s v="Ejecución de Control Técnico a las Prestaciones."/>
    <s v="AO.M1.05.05 (a)"/>
    <s v="Supervisar y monitorear respecto al acceso a servicios de salud"/>
    <s v="Hospital Domingo Olavegoya / Jauja / Jauja"/>
    <s v="M.C. Sevilla Olaechea Ronald_x000a_M.C. Martinez Saravia Milenka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Ramón / San Ramón / Chanchamayo_x000a_Hospital J.C. Demarini C / Chanchamayo / Chanchamayo"/>
    <s v="M.C. Martinez Saravia Milenka"/>
    <n v="4"/>
    <n v="200"/>
    <m/>
    <n v="1280"/>
    <n v="148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Naylam de Sonomoro / Pangoa / Satipo_x000a_Hospital M. Higa Arakaki / Satipo / Satipo"/>
    <s v="M.C: Sevilla Olaechea Ronald"/>
    <n v="4"/>
    <n v="240"/>
    <m/>
    <n v="1280"/>
    <n v="152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0"/>
    <s v="Octubre"/>
  </r>
  <r>
    <x v="26"/>
    <x v="26"/>
    <s v="AO.S1.01.11"/>
    <s v="Acciones de Soporte a la Gestión a nivel de UDR"/>
    <s v="AO.S1.01.11 (b)"/>
    <s v="Supervisión y asistencia técnica en acciones de soporte a IPRESS"/>
    <s v="MARIPOSA, P.D. COVIRIALI, LLAYLLA, CENTRO DE SALUD MENTAL COMUNITARIO SATIPO"/>
    <s v="Jesus Edson Angulo Yauri"/>
    <n v="5"/>
    <n v="220"/>
    <m/>
    <n v="1600"/>
    <n v="1820"/>
    <n v="10"/>
    <s v="Octubre"/>
  </r>
  <r>
    <x v="26"/>
    <x v="26"/>
    <s v="AO.M1.02.02"/>
    <s v="Acciones de Afiliación."/>
    <s v="AO.M1.02.02 (d)"/>
    <s v="Supervisión y asistencia técnica en materia de afiliaciones"/>
    <s v="C.S. Pedro Sanchez Meza, C.S. Chongos Bajo"/>
    <s v="Lic. Carla Espinoza Calderón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Morococha / La Oroya / Yauli_x000a_Hospital Felix Mayorca Soto / Tarma / Tarma"/>
    <s v="M.C. Martinez Saravia Milenka"/>
    <n v="3"/>
    <n v="120"/>
    <m/>
    <n v="960"/>
    <n v="10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Kivinaki / Pichanaki / Chanchamayo_x000a_Hospital J.C. Demarini C / Chanchamayo / Chanchamayo"/>
    <s v="M.C: Sevilla Olaechea Ronald"/>
    <n v="4"/>
    <n v="200"/>
    <m/>
    <n v="1280"/>
    <n v="14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1"/>
    <s v="Noviembre"/>
  </r>
  <r>
    <x v="26"/>
    <x v="26"/>
    <s v="AO.S1.01.11"/>
    <s v="Acciones de Soporte a la Gestión a nivel de UDR"/>
    <s v="AO.S1.01.11 (a)"/>
    <s v="Acciones de soporte administrativo en UDR"/>
    <s v="OAA TARMA"/>
    <s v="CPC. Mabel Luisa Panez Lizarga"/>
    <n v="2"/>
    <n v="120"/>
    <m/>
    <n v="640"/>
    <n v="760"/>
    <n v="11"/>
    <s v="Noviembre"/>
  </r>
  <r>
    <x v="26"/>
    <x v="26"/>
    <s v="AO.S1.01.11"/>
    <s v="Acciones de Soporte a la Gestión a nivel de UDR"/>
    <s v="AO.S1.01.11 (a)"/>
    <s v="Acciones de soporte administrativo en UDR"/>
    <s v="OAA SATIPO"/>
    <s v="CPC. Mabel Luisa Panez Lizarga"/>
    <n v="3"/>
    <n v="220"/>
    <m/>
    <n v="960"/>
    <n v="1180"/>
    <n v="11"/>
    <s v="Noviembre"/>
  </r>
  <r>
    <x v="26"/>
    <x v="26"/>
    <s v="AO.S1.01.11"/>
    <s v="Acciones de Soporte a la Gestión a nivel de UDR"/>
    <s v="AO.S1.01.11 (b)"/>
    <s v="Supervisión y asistencia técnica en acciones de soporte a IPRESS"/>
    <s v="CENTRO DE SALUD MENTAL COMUNITARIO LA OROYA, C.S. YAULI - JAUJA, SANTA ROSA DE SACCO, CENTRO DE SALUD MENTAL COMUNITARIO CARHUAMAYO"/>
    <s v="Jesus Edson Angulo Yauri"/>
    <n v="4"/>
    <n v="120"/>
    <m/>
    <n v="1280"/>
    <n v="1400"/>
    <n v="11"/>
    <s v="Noviembre"/>
  </r>
  <r>
    <x v="26"/>
    <x v="26"/>
    <s v="AO.M1.02.02"/>
    <s v="Acciones de Afiliación."/>
    <s v="AO.M1.02.02 (d)"/>
    <s v="Supervisión y asistencia técnica en materia de afiliaciones"/>
    <s v="Hospital R.D.M.I. El Carmen, C.S. Chilca, C.S. Sapallanga"/>
    <s v="Sara Blas Velarde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: La Libertad / Huancayo / Huancayo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. Chilca / Chilca / Huancayo"/>
    <s v="M.C. Martinez Saravia Milenka"/>
    <n v="0"/>
    <n v="0"/>
    <m/>
    <n v="0"/>
    <n v="0"/>
    <n v="12"/>
    <s v="Diciembre"/>
  </r>
  <r>
    <x v="26"/>
    <x v="26"/>
    <s v="AO.S1.01.11"/>
    <s v="Acciones de Soporte a la Gestión a nivel de UDR"/>
    <s v="AO.S1.01.11 (b)"/>
    <s v="Supervisión y asistencia técnica en acciones de soporte a IPRESS"/>
    <s v="PALCAMAYO, SAN PEDRO DE CAJAS, CENTRO DE SALUD MENTAL COMUNITARIO TARMA"/>
    <s v="Jesus Edson Angulo Yauri"/>
    <n v="3"/>
    <n v="196"/>
    <m/>
    <n v="960"/>
    <n v="1156"/>
    <n v="12"/>
    <s v="Diciembre"/>
  </r>
  <r>
    <x v="27"/>
    <x v="27"/>
    <s v="AO.M1.02.02"/>
    <s v="Acciones de Afiliación."/>
    <s v="AO.M1.02.02 (d)"/>
    <s v="Supervisión y asistencia técnica en materia de afiliaciones"/>
    <s v="Yauli"/>
    <s v="Roxana Gomez Loz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SAN CRISTOBAL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a)"/>
    <s v="Supervisar y monitorear respecto al acceso a servicios de salud"/>
    <s v="RED DE SALUD ACOBAMBA"/>
    <s v="Yadira Liz Gutierrez Zaravia"/>
    <n v="2"/>
    <n v="120"/>
    <m/>
    <n v="640"/>
    <n v="760"/>
    <n v="1"/>
    <s v="Enero"/>
  </r>
  <r>
    <x v="27"/>
    <x v="27"/>
    <s v="AO.S1.01.11"/>
    <s v="Acciones de Soporte a la Gestión a nivel de UDR"/>
    <s v="AO.S1.01.11 (b)"/>
    <s v="Supervisión y asistencia técnica en acciones de soporte a IPRESS"/>
    <s v="C.S. ASCENSION"/>
    <s v="Michael Mirko Maldonado Melgar"/>
    <n v="0"/>
    <n v="0"/>
    <m/>
    <n v="0"/>
    <n v="0"/>
    <n v="1"/>
    <s v="Enero"/>
  </r>
  <r>
    <x v="27"/>
    <x v="27"/>
    <s v="AO.M1.02.02"/>
    <s v="Acciones de Afiliación."/>
    <s v="AO.M1.02.02 (d)"/>
    <s v="Supervisión y asistencia técnica en materia de afiliaciones"/>
    <s v="Pampas"/>
    <s v="Ligia Caballero Taipe"/>
    <n v="2"/>
    <n v="180"/>
    <m/>
    <n v="640"/>
    <n v="820"/>
    <n v="2"/>
    <s v="Febrero"/>
  </r>
  <r>
    <x v="27"/>
    <x v="27"/>
    <s v="AO.M1.02.02"/>
    <s v="Acciones de Afiliación."/>
    <s v="AO.M1.02.02 (d)"/>
    <s v="Supervisión y asistencia técnica en materia de afiliaciones"/>
    <s v="Ccasapata"/>
    <s v="Zenaida Curasma Curo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a)"/>
    <s v="Supervisar y monitorear respecto al acceso a servicios de salud"/>
    <s v="RED DE SALUD ANGARAES"/>
    <s v="Yadira Liz Gutierrez Zaravia"/>
    <n v="2"/>
    <n v="120"/>
    <m/>
    <n v="640"/>
    <n v="760"/>
    <n v="2"/>
    <s v="Febrero"/>
  </r>
  <r>
    <x v="27"/>
    <x v="27"/>
    <s v="AO.M1.05.05"/>
    <s v="Ejecución de Control Técnico a las Prestaciones."/>
    <s v="AO.M1.05.05 (b)"/>
    <s v="Gestión con actores locales para fortalecer la contención preventiva"/>
    <s v="HUANCAVELICA"/>
    <s v="Pedro Antonio Dueñas Crispín"/>
    <n v="0"/>
    <n v="0"/>
    <m/>
    <n v="0"/>
    <n v="0"/>
    <n v="2"/>
    <s v="Febrero"/>
  </r>
  <r>
    <x v="27"/>
    <x v="27"/>
    <s v="AO.M1.02.02"/>
    <s v="Acciones de Afiliación."/>
    <s v="AO.M1.02.02 (d)"/>
    <s v="Supervisión y asistencia técnica en materia de afiliaciones"/>
    <s v="Acobamba/Choclococha"/>
    <s v="Zenaida Curasma Curo"/>
    <n v="3"/>
    <n v="150"/>
    <m/>
    <n v="960"/>
    <n v="1110"/>
    <n v="3"/>
    <s v="Marzo"/>
  </r>
  <r>
    <x v="27"/>
    <x v="27"/>
    <s v="AO.M1.02.02"/>
    <s v="Acciones de Afiliación."/>
    <s v="AO.M1.02.02 (d)"/>
    <s v="Supervisión y asistencia técnica en materia de afiliaciones"/>
    <s v="Huando"/>
    <s v="Roxana Gomez Loz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C.S SANTA AN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a)"/>
    <s v="Supervisar y monitorear respecto al acceso a servicios de salud"/>
    <s v="RED DE SALUD CASTROVIRREYNA"/>
    <s v="Yadira Liz Gutierrez Zaravia"/>
    <n v="2"/>
    <n v="160"/>
    <m/>
    <n v="640"/>
    <n v="80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DIRESA"/>
    <s v="Jimmi Anderson Cardenas Noa"/>
    <n v="0"/>
    <n v="0"/>
    <m/>
    <n v="0"/>
    <n v="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HOSPITAL DEPARTAMENTAL HUANCAVELICA"/>
    <s v="Jose Condori Soto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YAULI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ACORIA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P.S LA MERCED, C.S. CHURCAMPA"/>
    <s v="Michael Mirko Maldonado Melgar"/>
    <n v="3"/>
    <n v="300"/>
    <m/>
    <n v="960"/>
    <n v="1260"/>
    <n v="4"/>
    <s v="Abril"/>
  </r>
  <r>
    <x v="27"/>
    <x v="27"/>
    <s v="AO.M1.02.02"/>
    <s v="Acciones de Afiliación."/>
    <s v="AO.M1.02.02 (d)"/>
    <s v="Supervisión y asistencia técnica en materia de afiliaciones"/>
    <s v="Lircay/Julcamarca"/>
    <s v="Roxana Gomez Loza"/>
    <n v="3"/>
    <n v="200"/>
    <m/>
    <n v="960"/>
    <n v="1160"/>
    <n v="4"/>
    <s v="Abril"/>
  </r>
  <r>
    <x v="27"/>
    <x v="27"/>
    <s v="AO.M1.02.02"/>
    <s v="Acciones de Afiliación."/>
    <s v="AO.M1.02.02 (d)"/>
    <s v="Supervisión y asistencia técnica en materia de afiliaciones"/>
    <s v="Izcuchaca"/>
    <s v="Ligia Caballero Taipe"/>
    <n v="0"/>
    <n v="0"/>
    <m/>
    <n v="0"/>
    <n v="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4"/>
    <s v="Abril"/>
  </r>
  <r>
    <x v="27"/>
    <x v="27"/>
    <s v="AO.M1.05.05"/>
    <s v="Ejecución de Control Técnico a las Prestaciones."/>
    <s v="AO.M1.05.05 (a)"/>
    <s v="Supervisar y monitorear respecto al acceso a servicios de salud"/>
    <s v="RED DE SALUD TAYACAJA"/>
    <s v="Yadira Liz Gutierrez Zaravia"/>
    <n v="3"/>
    <n v="180"/>
    <m/>
    <n v="960"/>
    <n v="114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RED DE SALUD HUANCAVELICA"/>
    <s v="Jimmi Anderson Cardenas Noa"/>
    <n v="0"/>
    <n v="0"/>
    <m/>
    <n v="0"/>
    <n v="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ose Condori Soto"/>
    <n v="4"/>
    <n v="200"/>
    <m/>
    <n v="1280"/>
    <n v="1480"/>
    <n v="4"/>
    <s v="Abril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4"/>
    <s v="Abril"/>
  </r>
  <r>
    <x v="27"/>
    <x v="27"/>
    <s v="AO.M1.05.05"/>
    <s v="Ejecución de Control Técnico a las Prestaciones."/>
    <s v="AO.M1.05.05 (b)"/>
    <s v="Gestión con actores locales para fortalecer la contención preventiva"/>
    <s v="ANGARAES"/>
    <s v="Pedro Antonio Dueñas Crispín"/>
    <n v="3"/>
    <n v="120"/>
    <m/>
    <n v="960"/>
    <n v="108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C.S. PALCA"/>
    <s v="Michael Mirko Maldonado Melgar"/>
    <n v="0"/>
    <n v="0"/>
    <m/>
    <n v="0"/>
    <n v="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HOSPITAL DE ACOBAMBA, C.S. CAJA ESPÍRITU, C.S. ANTA"/>
    <s v="Michael Mirko Maldonado Melgar"/>
    <n v="4"/>
    <n v="300"/>
    <m/>
    <n v="1280"/>
    <n v="1580"/>
    <n v="4"/>
    <s v="Abril"/>
  </r>
  <r>
    <x v="27"/>
    <x v="27"/>
    <s v="AO.M1.02.02"/>
    <s v="Acciones de Afiliación."/>
    <s v="AO.M1.02.02 (d)"/>
    <s v="Supervisión y asistencia técnica en materia de afiliaciones"/>
    <s v="Churcampa/Paucarbamba"/>
    <s v="Roxana Gomez Loza"/>
    <n v="3"/>
    <n v="300"/>
    <m/>
    <n v="960"/>
    <n v="1260"/>
    <n v="5"/>
    <s v="Mayo"/>
  </r>
  <r>
    <x v="27"/>
    <x v="27"/>
    <s v="AO.M1.02.02"/>
    <s v="Acciones de Afiliación."/>
    <s v="AO.M1.02.02 (d)"/>
    <s v="Supervisión y asistencia técnica en materia de afiliaciones"/>
    <s v="San Cristobal"/>
    <s v="Ligia Caballero Taipe"/>
    <n v="0"/>
    <n v="0"/>
    <m/>
    <n v="0"/>
    <n v="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5"/>
    <s v="Mayo"/>
  </r>
  <r>
    <x v="27"/>
    <x v="27"/>
    <s v="AO.M1.05.05"/>
    <s v="Ejecución de Control Técnico a las Prestaciones."/>
    <s v="AO.M1.05.05 (a)"/>
    <s v="Supervisar y monitorear respecto al acceso a servicios de salud"/>
    <s v="RED DE SALUD HUAYTARA"/>
    <s v="Yadira Liz Gutierrez Zaravia"/>
    <n v="3"/>
    <n v="200"/>
    <m/>
    <n v="960"/>
    <n v="1160"/>
    <n v="5"/>
    <s v="Mayo"/>
  </r>
  <r>
    <x v="27"/>
    <x v="27"/>
    <s v="AO.M1.06.04"/>
    <s v="Supervisión Financiera a Unidades Ejecutoras-UE."/>
    <s v="AO.M1.06.04 (b)"/>
    <s v="Supervisión Financiera Presencial a las Unidades Ejecutoras-UE"/>
    <s v="HOSPITAL DE PAMPAS"/>
    <s v="Jose Condori Soto"/>
    <n v="4"/>
    <n v="180"/>
    <m/>
    <n v="1280"/>
    <n v="1460"/>
    <n v="5"/>
    <s v="Mayo"/>
  </r>
  <r>
    <x v="27"/>
    <x v="27"/>
    <s v="AO.M1.06.04"/>
    <s v="Supervisión Financiera a Unidades Ejecutoras-UE."/>
    <s v="AO.M1.06.04 (f)"/>
    <s v="Aprobación de expedientes de prestaciones administrativas: procedimientos especiales "/>
    <s v="HUANCAVELICA"/>
    <s v="Jimmi Anderson Cardenas Noa"/>
    <n v="0"/>
    <n v="0"/>
    <m/>
    <n v="0"/>
    <n v="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TAYACAJA"/>
    <s v="Pedro Antonio Dueñas Crispín"/>
    <n v="3"/>
    <n v="180"/>
    <m/>
    <n v="960"/>
    <n v="114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CHURCAMPA"/>
    <s v="Pedro Antonio Dueñas Crispín"/>
    <n v="3"/>
    <n v="240"/>
    <m/>
    <n v="960"/>
    <n v="120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C.S. IZCUCHACA"/>
    <s v="Michael Mirko Maldonado Melgar"/>
    <n v="0"/>
    <n v="0"/>
    <m/>
    <n v="0"/>
    <n v="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Hospital de Lircay, Ccochaccasa"/>
    <s v="Michael Mirko Maldonado Melgar"/>
    <n v="2"/>
    <n v="190"/>
    <m/>
    <n v="640"/>
    <n v="830"/>
    <n v="5"/>
    <s v="Mayo"/>
  </r>
  <r>
    <x v="27"/>
    <x v="27"/>
    <s v="AO.M1.02.02"/>
    <s v="Acciones de Afiliación."/>
    <s v="AO.M1.02.02 (d)"/>
    <s v="Supervisión y asistencia técnica en materia de afiliaciones"/>
    <s v="Castrovirreyna/Ticrapo"/>
    <s v="Ligia Caballero Taipe"/>
    <n v="3"/>
    <n v="200"/>
    <m/>
    <n v="960"/>
    <n v="1160"/>
    <n v="6"/>
    <s v="Junio"/>
  </r>
  <r>
    <x v="27"/>
    <x v="27"/>
    <s v="AO.M1.02.02"/>
    <s v="Acciones de Afiliación."/>
    <s v="AO.M1.02.02 (d)"/>
    <s v="Supervisión y asistencia técnica en materia de afiliaciones"/>
    <s v="Santa Ana"/>
    <s v="Zenaida Curasma Curo"/>
    <n v="0"/>
    <n v="0"/>
    <m/>
    <n v="0"/>
    <n v="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6"/>
    <s v="Junio"/>
  </r>
  <r>
    <x v="27"/>
    <x v="27"/>
    <s v="AO.M1.06.04"/>
    <s v="Supervisión Financiera a Unidades Ejecutoras-UE."/>
    <s v="AO.M1.06.04 (b)"/>
    <s v="Supervisión Financiera Presencial a las Unidades Ejecutoras-UE"/>
    <s v="RED DE SALUD ANGARAES"/>
    <s v="Jimmi Anderson Cardenas Noa"/>
    <n v="4"/>
    <n v="120"/>
    <m/>
    <n v="1280"/>
    <n v="1400"/>
    <n v="6"/>
    <s v="Junio"/>
  </r>
  <r>
    <x v="27"/>
    <x v="27"/>
    <s v="AO.M1.06.04"/>
    <s v="Supervisión Financiera a Unidades Ejecutoras-UE."/>
    <s v="AO.M1.06.04 (f)"/>
    <s v="Aprobación de expedientes de prestaciones administrativas: procedimientos especiales "/>
    <s v="HOSPITAL DE HUANCAVELICA"/>
    <s v="Jose Condori Soto"/>
    <n v="0"/>
    <n v="0"/>
    <m/>
    <n v="0"/>
    <n v="0"/>
    <n v="6"/>
    <s v="Junio"/>
  </r>
  <r>
    <x v="27"/>
    <x v="27"/>
    <s v="AO.M1.05.05"/>
    <s v="Ejecución de Control Técnico a las Prestaciones."/>
    <s v="AO.M1.05.05 (b)"/>
    <s v="Gestión con actores locales para fortalecer la contención preventiva"/>
    <s v="CASTROVIRREYNA"/>
    <s v="Pedro Antonio Dueñas Crispín"/>
    <n v="3"/>
    <n v="160"/>
    <m/>
    <n v="960"/>
    <n v="1120"/>
    <n v="6"/>
    <s v="Junio"/>
  </r>
  <r>
    <x v="27"/>
    <x v="27"/>
    <s v="AO.S1.01.11"/>
    <s v="Acciones de Soporte a la Gestión a nivel de UDR"/>
    <s v="AO.S1.01.11 (b)"/>
    <s v="Supervisión y asistencia técnica en acciones de soporte a IPRESS"/>
    <s v="C.S. NUEVO OCCORO"/>
    <s v="Michael Mirko Maldonado Melgar"/>
    <n v="0"/>
    <n v="0"/>
    <m/>
    <n v="0"/>
    <n v="0"/>
    <n v="6"/>
    <s v="Junio"/>
  </r>
  <r>
    <x v="27"/>
    <x v="27"/>
    <s v="AO.M1.02.02"/>
    <s v="Acciones de Afiliación."/>
    <s v="AO.M1.02.02 (d)"/>
    <s v="Supervisión y asistencia técnica en materia de afiliaciones"/>
    <s v="Huaytara/Cordova"/>
    <s v="Ligia Caballero Taipe"/>
    <n v="4"/>
    <n v="300"/>
    <m/>
    <n v="1280"/>
    <n v="1580"/>
    <n v="7"/>
    <s v="Julio"/>
  </r>
  <r>
    <x v="27"/>
    <x v="27"/>
    <s v="AO.M1.02.02"/>
    <s v="Acciones de Afiliación."/>
    <s v="AO.M1.02.02 (d)"/>
    <s v="Supervisión y asistencia técnica en materia de afiliaciones"/>
    <s v="Ascension"/>
    <s v="Roxana Gomez Loza"/>
    <n v="0"/>
    <n v="0"/>
    <m/>
    <n v="0"/>
    <n v="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7"/>
    <s v="Julio"/>
  </r>
  <r>
    <x v="27"/>
    <x v="27"/>
    <s v="AO.M1.06.04"/>
    <s v="Supervisión Financiera a Unidades Ejecutoras-UE."/>
    <s v="AO.M1.06.04 (b)"/>
    <s v="Supervisión Financiera Presencial a las Unidades Ejecutoras-UE"/>
    <s v="RED DE SALUD ACOBAMBA"/>
    <s v="Jose Condori Soto"/>
    <n v="4"/>
    <n v="120"/>
    <m/>
    <n v="1280"/>
    <n v="1400"/>
    <n v="7"/>
    <s v="Julio"/>
  </r>
  <r>
    <x v="27"/>
    <x v="27"/>
    <s v="AO.M1.06.04"/>
    <s v="Supervisión Financiera a Unidades Ejecutoras-UE."/>
    <s v="AO.M1.06.04 (f)"/>
    <s v="Aprobación de expedientes de prestaciones administrativas: procedimientos especiales "/>
    <s v="ACOBAMBA"/>
    <s v="Jose Condori Soto"/>
    <n v="3"/>
    <n v="120"/>
    <m/>
    <n v="960"/>
    <n v="108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HUAYTARA"/>
    <s v="Pedro Antonio Dueñas Crispín"/>
    <n v="3"/>
    <n v="200"/>
    <m/>
    <n v="960"/>
    <n v="116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ACOBAMBA"/>
    <s v="Pedro Antonio Dueñas Crispín"/>
    <n v="3"/>
    <n v="120"/>
    <m/>
    <n v="960"/>
    <n v="1080"/>
    <n v="7"/>
    <s v="Julio"/>
  </r>
  <r>
    <x v="27"/>
    <x v="27"/>
    <s v="AO.S1.01.11"/>
    <s v="Acciones de Soporte a la Gestión a nivel de UDR"/>
    <s v="AO.S1.01.11 (b)"/>
    <s v="Supervisión y asistencia técnica en acciones de soporte a IPRESS"/>
    <s v="C.S. CASTROVIRREYNA, _x000a_C.S. TICRAPO"/>
    <s v="Michael Mirko Maldonado Melgar"/>
    <n v="3"/>
    <n v="300"/>
    <m/>
    <n v="960"/>
    <n v="1260"/>
    <n v="7"/>
    <s v="Julio"/>
  </r>
  <r>
    <x v="27"/>
    <x v="27"/>
    <s v="AO.M1.02.02"/>
    <s v="Acciones de Afiliación."/>
    <s v="AO.M1.02.02 (d)"/>
    <s v="Supervisión y asistencia técnica en materia de afiliaciones"/>
    <s v="Surcubamba/San Iisidro de Acobamba"/>
    <s v="Zenaida Curasma Curo"/>
    <n v="4"/>
    <n v="300"/>
    <m/>
    <n v="1280"/>
    <n v="1580"/>
    <n v="8"/>
    <s v="Agosto"/>
  </r>
  <r>
    <x v="27"/>
    <x v="27"/>
    <s v="AO.M1.02.02"/>
    <s v="Acciones de Afiliación."/>
    <s v="AO.M1.02.02 (d)"/>
    <s v="Supervisión y asistencia técnica en materia de afiliaciones"/>
    <s v="San Juan de Ccarhuacc"/>
    <s v="Zenaida Curasma Curo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coria"/>
    <s v="Ligia Caballero Taipe"/>
    <n v="0"/>
    <n v="0"/>
    <m/>
    <n v="0"/>
    <n v="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8"/>
    <s v="Agosto"/>
  </r>
  <r>
    <x v="27"/>
    <x v="27"/>
    <s v="AO.M1.06.04"/>
    <s v="Supervisión Financiera a Unidades Ejecutoras-UE."/>
    <s v="AO.M1.06.04 (b)"/>
    <s v="Supervisión Financiera Presencial a las Unidades Ejecutoras-UE"/>
    <s v="RED DE SALUD TAYACAJA"/>
    <s v="Jimmi Anderson Cardenas Noa"/>
    <n v="4"/>
    <n v="180"/>
    <m/>
    <n v="1280"/>
    <n v="1460"/>
    <n v="8"/>
    <s v="Agosto"/>
  </r>
  <r>
    <x v="27"/>
    <x v="27"/>
    <s v="AO.M1.06.04"/>
    <s v="Supervisión Financiera a Unidades Ejecutoras-UE."/>
    <s v="AO.M1.06.04 (f)"/>
    <s v="Aprobación de expedientes de prestaciones administrativas: procedimientos especiales "/>
    <s v="ANGARAES"/>
    <s v="Jimmi Anderson Cardenas Noa"/>
    <n v="3"/>
    <n v="120"/>
    <m/>
    <n v="960"/>
    <n v="1080"/>
    <n v="8"/>
    <s v="Agosto"/>
  </r>
  <r>
    <x v="27"/>
    <x v="27"/>
    <s v="AO.S1.01.11"/>
    <s v="Acciones de Soporte a la Gestión a nivel de UDR"/>
    <s v="AO.S1.01.11 (b)"/>
    <s v="Supervisión y asistencia técnica en acciones de soporte a IPRESS"/>
    <s v="C.S. CCARHUACC"/>
    <s v="Michael Mirko Maldonado Melgar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ñancusi"/>
    <s v="Ligia Caballero Taipe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Ayacocha"/>
    <s v="Roxana Gomez Loza"/>
    <n v="0"/>
    <n v="0"/>
    <m/>
    <n v="0"/>
    <n v="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9"/>
    <s v="Set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ASTROVIRREYNA"/>
    <s v="Jimmi Anderson Cardenas Noa"/>
    <n v="4"/>
    <n v="160"/>
    <m/>
    <n v="1280"/>
    <n v="1440"/>
    <n v="9"/>
    <s v="Setiembre"/>
  </r>
  <r>
    <x v="27"/>
    <x v="27"/>
    <s v="AO.M1.06.04"/>
    <s v="Supervisión Financiera a Unidades Ejecutoras-UE."/>
    <s v="AO.M1.06.04 (f)"/>
    <s v="Aprobación de expedientes de prestaciones administrativas: procedimientos especiales "/>
    <s v="TAYACAJA"/>
    <s v="Jimmi Anderson Cardenas Noa"/>
    <n v="3"/>
    <n v="180"/>
    <m/>
    <n v="960"/>
    <n v="1140"/>
    <n v="9"/>
    <s v="Setiembre"/>
  </r>
  <r>
    <x v="27"/>
    <x v="27"/>
    <s v="AO.S1.01.11"/>
    <s v="Acciones de Soporte a la Gestión a nivel de UDR"/>
    <s v="AO.S1.01.11 (b)"/>
    <s v="Supervisión y asistencia técnica en acciones de soporte a IPRESS"/>
    <s v="C.S. CCASAPATA"/>
    <s v="Michael Mirko Maldonado Melgar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Palca"/>
    <s v="Zenaida Curasma Curo"/>
    <n v="0"/>
    <n v="0"/>
    <m/>
    <n v="0"/>
    <n v="0"/>
    <n v="10"/>
    <s v="Octubre"/>
  </r>
  <r>
    <x v="27"/>
    <x v="27"/>
    <s v="AO.M1.02.02"/>
    <s v="Acciones de Afiliación."/>
    <s v="AO.M1.02.02 (d)"/>
    <s v="Supervisión y asistencia técnica en materia de afiliaciones"/>
    <s v="Conaica"/>
    <s v="Ligia Caballero Taipe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 E LIRCAY"/>
    <s v="Yadira Liz Gutierrez Zaravia"/>
    <n v="3"/>
    <n v="120"/>
    <m/>
    <n v="960"/>
    <n v="108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C.S. SANTA ANA"/>
    <s v="Yadira Liz Gutierrez Zaravia"/>
    <n v="0"/>
    <n v="0"/>
    <m/>
    <n v="0"/>
    <n v="0"/>
    <n v="10"/>
    <s v="Octu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HURCAMPA"/>
    <s v="Jose Condori Soto"/>
    <n v="4"/>
    <n v="240"/>
    <m/>
    <n v="1280"/>
    <n v="1520"/>
    <n v="10"/>
    <s v="Octubre"/>
  </r>
  <r>
    <x v="27"/>
    <x v="27"/>
    <s v="AO.S1.01.11"/>
    <s v="Acciones de Soporte a la Gestión a nivel de UDR"/>
    <s v="AO.S1.01.11 (b)"/>
    <s v="Supervisión y asistencia técnica en acciones de soporte a IPRESS"/>
    <s v="HOSPITAL DE PAMPAS, _x000a_OAA PAMPAS"/>
    <s v="Michael Mirko Maldonado Melgar"/>
    <n v="2"/>
    <n v="180"/>
    <m/>
    <n v="640"/>
    <n v="820"/>
    <n v="10"/>
    <s v="Octubre"/>
  </r>
  <r>
    <x v="27"/>
    <x v="27"/>
    <s v="AO.M1.06.04"/>
    <s v="Supervisión Financiera a Unidades Ejecutoras-UE."/>
    <s v="AO.M1.06.04 (f)"/>
    <s v="Aprobación de expedientes de prestaciones administrativas: procedimientos especiales "/>
    <s v="RED CHURCAMPA"/>
    <s v="Jose Condori Soto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Moya"/>
    <s v="Ligia Caballero Taipe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ACOBAMBA"/>
    <s v="Yadira Liz Gutierrez Zaravia"/>
    <n v="3"/>
    <n v="120"/>
    <m/>
    <n v="960"/>
    <n v="108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IZCUCHA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11"/>
    <s v="Nov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immi Anderson Cardenas Noa"/>
    <n v="4"/>
    <n v="200"/>
    <m/>
    <n v="1280"/>
    <n v="1480"/>
    <n v="11"/>
    <s v="Noviembre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Viñas"/>
    <s v="Zenaida Curasma Curo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 SAN CRISTOBAL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6"/>
    <m/>
    <n v="0"/>
    <n v="6"/>
    <n v="12"/>
    <s v="Diciembre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AMAZONAS Y BAGUA"/>
    <s v="LUIS FELIPE VEINTEMILLA VILLACORRA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LIMBER RODRIGUEZ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JOSE LUIS MAMANI"/>
    <n v="6"/>
    <n v="200"/>
    <m/>
    <n v="1920"/>
    <n v="212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AMAZONAS Y BAGUA"/>
    <s v="CRISTIAN REATEGUI"/>
    <n v="6"/>
    <n v="200"/>
    <m/>
    <n v="1920"/>
    <n v="2120"/>
    <n v="5"/>
    <s v="May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UCAYALI"/>
    <s v="LUIS FELIPE VEINTEMILLA VILLACORRA"/>
    <n v="3"/>
    <n v="0"/>
    <m/>
    <n v="960"/>
    <n v="960"/>
    <n v="5"/>
    <s v="May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UCAYALI"/>
    <s v="CRISTIAN REATEGUI"/>
    <n v="3"/>
    <n v="0"/>
    <m/>
    <n v="960"/>
    <n v="960"/>
    <n v="6"/>
    <s v="Junio"/>
  </r>
  <r>
    <x v="28"/>
    <x v="28"/>
    <s v="AO.S1.01.10"/>
    <s v="Acciones de Soporte a la Gestión a nivel de GMR"/>
    <s v="AO.S1.01.10 (c)"/>
    <s v=" Otras Acciones de Soporte"/>
    <s v="UDR UCAYALI"/>
    <s v="LIMBER RODRIGUEZ"/>
    <n v="2"/>
    <n v="0"/>
    <m/>
    <n v="640"/>
    <n v="640"/>
    <n v="6"/>
    <s v="Juni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YURIMAGUAS Y SAN MARTIN"/>
    <s v="CRISTIAN REATEGUI"/>
    <n v="5"/>
    <n v="60"/>
    <m/>
    <n v="1600"/>
    <n v="166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LORETO"/>
    <s v="LUIS FELIPE VEINTEMILLA VILLACORRA"/>
    <n v="3"/>
    <n v="0"/>
    <m/>
    <n v="0"/>
    <n v="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YURIMAGUAS Y SAN MARTIN"/>
    <s v="LUIS FELIPE VEINTEMILLA VILLACORRA"/>
    <n v="5"/>
    <n v="127"/>
    <m/>
    <n v="1600"/>
    <n v="1727"/>
    <n v="8"/>
    <s v="Agost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Matiaza Rimachi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ocachimba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huruja 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b)"/>
    <s v="Gestión con actores locales para fortalecer la contención preventiva"/>
    <s v="Distrito de Jazan "/>
    <s v="Director UDR"/>
    <n v="1"/>
    <n v="0"/>
    <m/>
    <n v="0"/>
    <n v="0"/>
    <n v="1"/>
    <s v="Enero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1"/>
    <n v="150"/>
    <m/>
    <n v="320"/>
    <n v="47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2"/>
    <s v="Febrero"/>
  </r>
  <r>
    <x v="29"/>
    <x v="29"/>
    <s v="AO.M1.05.05"/>
    <s v="Ejecución de Control Técnico a las Prestaciones."/>
    <s v="AO.M1.05.05 (b)"/>
    <s v="Gestión con actores locales para fortalecer la contención preventiva"/>
    <s v="Distrito de la florida"/>
    <s v="Director UDR"/>
    <n v="1"/>
    <n v="200"/>
    <m/>
    <n v="320"/>
    <n v="520"/>
    <n v="2"/>
    <s v="Febrero"/>
  </r>
  <r>
    <x v="29"/>
    <x v="29"/>
    <s v="AO.S1.01.11"/>
    <s v="Acciones de Soporte a la Gestión a nivel de UDR"/>
    <s v="AO.S1.01.11 (b)"/>
    <s v="Supervisión y asistencia técnica en acciones de soporte a IPRESS"/>
    <s v="C.S. 9 De Enero"/>
    <s v="Mario Santillan Portocarrero"/>
    <n v="1"/>
    <n v="0"/>
    <m/>
    <n v="0"/>
    <n v="0"/>
    <n v="2"/>
    <s v="Febrero"/>
  </r>
  <r>
    <x v="29"/>
    <x v="29"/>
    <s v="AO.M1.02.02"/>
    <s v="Acciones de Afiliación."/>
    <s v="AO.M1.02.01 (b)"/>
    <s v="Supervisión y asistencia técnica en materia de afiliaciones"/>
    <s v="C.S. Tocuya"/>
    <s v="Yessica Chuquizuta Caruajulca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San Juan de Ocumal"/>
    <s v="Videlita Cieza Torres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Molinopampa/ C.S. Quinjalca"/>
    <s v="Katherine Gomez Tenorio"/>
    <n v="3"/>
    <n v="200"/>
    <m/>
    <n v="960"/>
    <n v="116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3"/>
    <s v="Marzo"/>
  </r>
  <r>
    <x v="29"/>
    <x v="29"/>
    <s v="AO.M1.05.05"/>
    <s v="Ejecución de Control Técnico a las Prestaciones."/>
    <s v="AO.M1.05.05 (b)"/>
    <s v="Gestión con actores locales para fortalecer la contención preventiva"/>
    <s v="Distrito de Molinopampa"/>
    <s v="Director UDR"/>
    <n v="1"/>
    <n v="200"/>
    <m/>
    <n v="320"/>
    <n v="520"/>
    <n v="3"/>
    <s v="Marzo"/>
  </r>
  <r>
    <x v="29"/>
    <x v="29"/>
    <s v="AO.S1.01.11"/>
    <s v="Acciones de Soporte a la Gestión a nivel de UDR"/>
    <s v="AO.S1.01.11 (b)"/>
    <s v="Supervisión y asistencia técnica en acciones de soporte a IPRESS"/>
    <s v="P.S. Pedro Castro Alva"/>
    <s v="Mario Santillan Portocarrero"/>
    <n v="1"/>
    <n v="0"/>
    <m/>
    <n v="0"/>
    <n v="0"/>
    <n v="3"/>
    <s v="Marzo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3"/>
    <n v="200"/>
    <m/>
    <n v="960"/>
    <n v="116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150"/>
    <m/>
    <n v="160"/>
    <n v="310"/>
    <n v="4"/>
    <s v="Abril"/>
  </r>
  <r>
    <x v="29"/>
    <x v="29"/>
    <s v="AO.M1.05.05"/>
    <s v="Ejecución de Control Técnico a las Prestaciones."/>
    <s v="AO.M1.05.05 (b)"/>
    <s v="Gestión con actores locales para fortalecer la contención preventiva"/>
    <s v="Distrito de Magdalena y Levanto"/>
    <s v="Director UDR"/>
    <n v="2"/>
    <n v="200"/>
    <m/>
    <n v="640"/>
    <n v="840"/>
    <n v="4"/>
    <s v="Abril"/>
  </r>
  <r>
    <x v="29"/>
    <x v="29"/>
    <s v="AO.S1.01.11"/>
    <s v="Acciones de Soporte a la Gestión a nivel de UDR"/>
    <s v="AO.S1.01.11 (b)"/>
    <s v="Supervisión y asistencia técnica en acciones de soporte a IPRESS"/>
    <s v="C.S. Pedro Ruiz Gallo "/>
    <s v="Mario Santillan Portocarrero"/>
    <n v="0.5"/>
    <n v="200"/>
    <m/>
    <n v="160"/>
    <n v="360"/>
    <n v="4"/>
    <s v="Abril"/>
  </r>
  <r>
    <x v="29"/>
    <x v="29"/>
    <s v="AO.M1.02.02"/>
    <s v="Acciones de Afiliación."/>
    <s v="AO.M1.02.01 (b)"/>
    <s v="Supervisión y asistencia técnica en materia de afiliaciones"/>
    <s v="C.S. San José/C.S. Izcuchaca"/>
    <s v="Yessica Chuquizuta Caruajulca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Michina/ C.S. Longar"/>
    <s v="Katherine Gomez Tenorio"/>
    <n v="3"/>
    <n v="200"/>
    <m/>
    <n v="960"/>
    <n v="116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5"/>
    <s v="Mayo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5"/>
    <s v="Mayo"/>
  </r>
  <r>
    <x v="29"/>
    <x v="29"/>
    <s v="AO.M1.05.05"/>
    <s v="Ejecución de Control Técnico a las Prestaciones."/>
    <s v="AO.M1.05.05 (b)"/>
    <s v="Gestión con actores locales para fortalecer la contención preventiva"/>
    <s v="Distrito de Cochamal "/>
    <s v="Director UDR"/>
    <n v="1"/>
    <n v="200"/>
    <m/>
    <n v="320"/>
    <n v="520"/>
    <n v="5"/>
    <s v="Mayo"/>
  </r>
  <r>
    <x v="29"/>
    <x v="29"/>
    <s v="AO.S1.01.11"/>
    <s v="Acciones de Soporte a la Gestión a nivel de UDR"/>
    <s v="AO.S1.01.11 (b)"/>
    <s v="Supervisión y asistencia técnica en acciones de soporte a IPRESS"/>
    <s v="C.S. Integramente Huayabamba / C.S. Longar"/>
    <s v="Mario Santillan Portocarrero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Chirimoto/ C.S. Achamal"/>
    <s v="Videlita Cieza Torres"/>
    <n v="3"/>
    <n v="200"/>
    <m/>
    <n v="960"/>
    <n v="116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C.S. Ocalli"/>
    <s v="Elizabeth Díaz Delgado "/>
    <n v="5"/>
    <n v="200"/>
    <m/>
    <n v="1600"/>
    <n v="180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6"/>
    <s v="Junio"/>
  </r>
  <r>
    <x v="29"/>
    <x v="29"/>
    <s v="AO.M1.05.05"/>
    <s v="Ejecución de Control Técnico a las Prestaciones."/>
    <s v="AO.M1.05.05 (b)"/>
    <s v="Gestión con actores locales para fortalecer la contención preventiva"/>
    <s v="Distritode Totora"/>
    <s v="Director UDR"/>
    <n v="1"/>
    <n v="200"/>
    <m/>
    <n v="320"/>
    <n v="520"/>
    <n v="6"/>
    <s v="Juni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6"/>
    <s v="Junio"/>
  </r>
  <r>
    <x v="29"/>
    <x v="29"/>
    <s v="AO.S1.01.11"/>
    <s v="Acciones de Soporte a la Gestión a nivel de UDR"/>
    <s v="AO.S1.01.11 (b)"/>
    <s v="Supervisión y asistencia técnica en acciones de soporte a IPRESS"/>
    <s v="C.S. Pipus"/>
    <s v="Mario Santillan Portocarrero"/>
    <n v="1"/>
    <n v="0"/>
    <m/>
    <n v="0"/>
    <n v="0"/>
    <n v="6"/>
    <s v="Junio"/>
  </r>
  <r>
    <x v="29"/>
    <x v="29"/>
    <s v="AO.M1.02.02"/>
    <s v="Acciones de Afiliación."/>
    <s v="AO.M1.02.01 (b)"/>
    <s v="Supervisión y asistencia técnica en materia de afiliaciones"/>
    <s v="Hospital Maria Auxiliadora/CMC. Integramente Huayabamaba"/>
    <s v="Katherine Gomez Tenorio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C.S. Balzas"/>
    <s v="Elizabeth Díaz Delgado 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b)"/>
    <s v="Gestión con actores locales para fortalecer la contención preventiva"/>
    <s v="Distrito de Milpuc"/>
    <s v="Director UDR"/>
    <n v="2"/>
    <n v="200"/>
    <m/>
    <n v="640"/>
    <n v="840"/>
    <n v="7"/>
    <s v="Julio"/>
  </r>
  <r>
    <x v="29"/>
    <x v="29"/>
    <s v="AO.S1.01.11"/>
    <s v="Acciones de Soporte a la Gestión a nivel de UDR"/>
    <s v="AO.S1.01.11 (b)"/>
    <s v="Supervisión y asistencia técnica en acciones de soporte a IPRESS"/>
    <s v="C.S. Luya"/>
    <s v="Mario Santillan Portocarrero"/>
    <n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148"/>
    <m/>
    <n v="160"/>
    <n v="308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Pedro Ruiz Gallo 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 Yerbabuena "/>
    <s v="Elizabeth Díaz Delgado "/>
    <n v="2"/>
    <n v="200"/>
    <m/>
    <n v="640"/>
    <n v="840"/>
    <n v="8"/>
    <s v="Agosto"/>
  </r>
  <r>
    <x v="29"/>
    <x v="29"/>
    <s v="AO.M1.05.05"/>
    <s v="Ejecución de Control Técnico a las Prestaciones."/>
    <s v="AO.M1.05.05 (b)"/>
    <s v="Gestión con actores locales para fortalecer la contención preventiva"/>
    <s v="Distrito de Limabamba"/>
    <s v="Director UDR"/>
    <n v="1"/>
    <n v="200"/>
    <m/>
    <n v="320"/>
    <n v="520"/>
    <n v="8"/>
    <s v="Agost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8"/>
    <s v="Agosto"/>
  </r>
  <r>
    <x v="29"/>
    <x v="29"/>
    <s v="AO.S1.01.11"/>
    <s v="Acciones de Soporte a la Gestión a nivel de UDR"/>
    <s v="AO.S1.01.11 (b)"/>
    <s v="Supervisión y asistencia técnica en acciones de soporte a IPRESS"/>
    <s v="C.S. Lamud"/>
    <s v="Mario Santillan Portocarrero"/>
    <n v="0.5"/>
    <n v="200"/>
    <m/>
    <n v="160"/>
    <n v="360"/>
    <n v="8"/>
    <s v="Agosto"/>
  </r>
  <r>
    <x v="29"/>
    <x v="29"/>
    <s v="AO.M1.02.02"/>
    <s v="Acciones de Afiliación."/>
    <s v="AO.M1.02.01 (b)"/>
    <s v="Supervisión y asistencia técnica en materia de afiliaciones"/>
    <s v="C.S. Quitachi"/>
    <s v="Videlita Cieza Torres"/>
    <n v="1"/>
    <n v="200"/>
    <m/>
    <n v="320"/>
    <n v="52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onguita"/>
    <s v="Director UDR"/>
    <n v="1"/>
    <n v="200"/>
    <m/>
    <n v="320"/>
    <n v="520"/>
    <n v="9"/>
    <s v="Setiembre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9"/>
    <s v="Setiembre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9"/>
    <s v="Setiembre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10"/>
    <s v="Octubre"/>
  </r>
  <r>
    <x v="29"/>
    <x v="29"/>
    <s v="AO.M1.05.05"/>
    <s v="Ejecución de Control Técnico a las Prestaciones."/>
    <s v="AO.M1.05.05 (b)"/>
    <s v="Gestión con actores locales para fortalecer la contención preventiva"/>
    <s v="Distrito de Omia"/>
    <s v="Director UDR"/>
    <n v="1"/>
    <n v="200"/>
    <m/>
    <n v="320"/>
    <n v="520"/>
    <n v="10"/>
    <s v="Octubre"/>
  </r>
  <r>
    <x v="29"/>
    <x v="29"/>
    <s v="AO.S1.01.11"/>
    <s v="Acciones de Soporte a la Gestión a nivel de UDR"/>
    <s v="AO.S1.01.11 (b)"/>
    <s v="Supervisión y asistencia técnica en acciones de soporte a IPRESS"/>
    <s v=" C.S. Jalca Grande"/>
    <s v="Mario Santillan Portocarrero"/>
    <n v="1"/>
    <n v="200"/>
    <m/>
    <n v="320"/>
    <n v="520"/>
    <n v="10"/>
    <s v="Octubre"/>
  </r>
  <r>
    <x v="29"/>
    <x v="29"/>
    <s v="AO.M1.02.02"/>
    <s v="Acciones de Afiliación."/>
    <s v="AO.M1.02.01 (b)"/>
    <s v="Supervisión y asistencia técnica en materia de afiliaciones"/>
    <s v="C.S. Limabamba"/>
    <s v="Videlita Cieza Torres"/>
    <n v="2"/>
    <n v="200"/>
    <m/>
    <n v="640"/>
    <n v="84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625"/>
    <n v="200"/>
    <m/>
    <n v="180"/>
    <n v="38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Pomacochas"/>
    <s v="Elizabeth Díaz Delgado "/>
    <n v="1.5"/>
    <n v="200"/>
    <m/>
    <n v="480"/>
    <n v="680"/>
    <n v="11"/>
    <s v="Nov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a Lalca "/>
    <s v="Director UDR"/>
    <n v="1"/>
    <n v="200"/>
    <m/>
    <n v="320"/>
    <n v="520"/>
    <n v="11"/>
    <s v="Noviembre"/>
  </r>
  <r>
    <x v="29"/>
    <x v="29"/>
    <s v="AO.S1.01.11"/>
    <s v="Acciones de Soporte a la Gestión a nivel de UDR"/>
    <s v="AO.S1.01.11 (b)"/>
    <s v="Supervisión y asistencia técnica en acciones de soporte a IPRESS"/>
    <s v=" C.S. Maria "/>
    <s v="Mario Santillan Portocarrero"/>
    <n v="1"/>
    <n v="200"/>
    <m/>
    <n v="320"/>
    <n v="52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9 de enero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P.S. Virgen de Asunta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12"/>
    <s v="Diciembre"/>
  </r>
  <r>
    <x v="29"/>
    <x v="29"/>
    <s v="AO.M1.05.05"/>
    <s v="Ejecución de Control Técnico a las Prestaciones."/>
    <s v="AO.M1.05.05 (b)"/>
    <s v="Gestión con actores locales para fortalecer la contención preventiva"/>
    <s v="Distrito de Cuispes "/>
    <s v="Director UDR"/>
    <n v="1"/>
    <n v="200"/>
    <m/>
    <n v="0"/>
    <n v="200"/>
    <n v="12"/>
    <s v="Diciembre"/>
  </r>
  <r>
    <x v="29"/>
    <x v="29"/>
    <s v="AO.S1.01.11"/>
    <s v="Acciones de Soporte a la Gestión a nivel de UDR"/>
    <s v="AO.S1.01.11 (b)"/>
    <s v="Supervisión y asistencia técnica en acciones de soporte a IPRESS"/>
    <s v=" C.S. Molinopampa"/>
    <s v="Mario Santillan Portocarrero"/>
    <n v="1"/>
    <n v="200"/>
    <m/>
    <n v="320"/>
    <n v="520"/>
    <n v="12"/>
    <s v="Diciembre"/>
  </r>
  <r>
    <x v="30"/>
    <x v="30"/>
    <s v="AO.M1.02.02"/>
    <s v="Acciones de Afiliación."/>
    <s v="AO.M1.02.02 (d)"/>
    <s v="Supervisión y asistencia técnica en materia de afiliaciones"/>
    <s v="Centro de Salud Utcubamba"/>
    <s v="Lic. Tatiana Ordinola Bustamante"/>
    <n v="1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Lonya Grande"/>
    <s v="Lic. Casimiro Carlos Ramos "/>
    <n v="2"/>
    <n v="120"/>
    <m/>
    <n v="640"/>
    <n v="7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Provincial de Bagua"/>
    <s v="Lic. Silvia Aldana Paredes"/>
    <n v="1"/>
    <n v="0"/>
    <m/>
    <n v="0"/>
    <n v="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óstol de Utcubamba"/>
    <s v="Médico Terceros"/>
    <n v="2"/>
    <n v="0"/>
    <m/>
    <n v="0"/>
    <n v="0"/>
    <n v="2"/>
    <s v="Febrero"/>
  </r>
  <r>
    <x v="30"/>
    <x v="30"/>
    <s v="AO.M1.05.05"/>
    <s v="Ejecución de Control Técnico a las Prestaciones."/>
    <s v="AO.M1.05.05 (a)"/>
    <s v="Supervisar y monitorear respecto al acceso a servicios de salud"/>
    <s v="Microred Cumba: Centro Salud Cumba, Puesto de Salud Mayeta y Puesto de Salud Tactago"/>
    <s v="Lic. Silvia Aldana Paredes"/>
    <n v="3"/>
    <n v="200"/>
    <m/>
    <n v="960"/>
    <n v="11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Distrital de Cumba"/>
    <s v="Lic. Silvia Aldana Paredes"/>
    <n v="1"/>
    <n v="0"/>
    <m/>
    <n v="0"/>
    <n v="0"/>
    <n v="2"/>
    <s v="Febrero"/>
  </r>
  <r>
    <x v="30"/>
    <x v="30"/>
    <s v="AO.S1.01.11"/>
    <s v="Acciones de Soporte a la Gestión a nivel de UDR"/>
    <s v="AO.S1.01.11 (b)"/>
    <s v="Supervisión y asistencia técnica en acciones de soporte a IPRESS"/>
    <s v="C.S Bagua, Hospital Gustavo Lanatta Lujan, C.S. Agusto Woong Lopez"/>
    <s v="Ing. Wilson Correa Jibaja"/>
    <n v="3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Chiriaco y Imaza"/>
    <s v="Lic. Tatiana Ordinola Bustamante"/>
    <n v="2"/>
    <n v="100"/>
    <m/>
    <n v="640"/>
    <n v="740"/>
    <n v="3"/>
    <s v="Marzo"/>
  </r>
  <r>
    <x v="30"/>
    <x v="30"/>
    <s v="AO.M1.02.02"/>
    <s v="Acciones de Afiliación."/>
    <s v="AO.M1.02.02 (d)"/>
    <s v="Supervisión y asistencia técnica en materia de afiliaciones"/>
    <s v="Centro de Salud Copallin"/>
    <s v="Lic. Casimiro Carlos Ramos "/>
    <n v="0"/>
    <n v="0"/>
    <m/>
    <n v="0"/>
    <n v="0"/>
    <n v="3"/>
    <s v="Marzo"/>
  </r>
  <r>
    <x v="30"/>
    <x v="30"/>
    <s v="AO.M1.05.05"/>
    <s v="Ejecución de Control Técnico a las Prestaciones."/>
    <s v="AO.M1.05.05 (d)"/>
    <s v="Ejecutar acciones correspondientes al Proceso de Control Presencial Posterior"/>
    <s v="Hospital Santa Maria Nieva, C.S Nieva, C.S. Comunitario Nieva, Centro de Salud Imaza, Centro de Salud Chiriaco,  Copallin, La Primavera, El Milagro"/>
    <s v="M.C. YAJAIRA MIRANDA CABANILLAS"/>
    <n v="5"/>
    <n v="200"/>
    <m/>
    <n v="1600"/>
    <n v="1800"/>
    <n v="3"/>
    <s v="Marzo"/>
  </r>
  <r>
    <x v="30"/>
    <x v="30"/>
    <s v="AO.M1.05.05"/>
    <s v="Ejecución de Control Técnico a las Prestaciones."/>
    <s v="AO.M1.05.05 (b)"/>
    <s v="Gestión con actores locales para fortalecer la contención preventiva"/>
    <s v="Tenientes Gobernadores del Distrito de Bagua"/>
    <s v="Lic. Silvia Aldana Paredes"/>
    <n v="1"/>
    <n v="0"/>
    <m/>
    <n v="0"/>
    <n v="0"/>
    <n v="3"/>
    <s v="Marzo"/>
  </r>
  <r>
    <x v="30"/>
    <x v="30"/>
    <s v="AO.M1.02.02"/>
    <s v="Acciones de Afiliación."/>
    <s v="AO.M1.02.02 (d)"/>
    <s v="Supervisión y asistencia técnica en materia de afiliaciones"/>
    <s v="Centro de salud Cumba"/>
    <s v="Lic. Casimiro Eulogio Carlos Ramos"/>
    <n v="2"/>
    <n v="50"/>
    <m/>
    <n v="640"/>
    <n v="690"/>
    <n v="4"/>
    <s v="Abril"/>
  </r>
  <r>
    <x v="30"/>
    <x v="30"/>
    <s v="AO.M1.02.02"/>
    <s v="Acciones de Afiliación."/>
    <s v="AO.M1.02.02 (d)"/>
    <s v="Supervisión y asistencia técnica en materia de afiliaciones"/>
    <s v="Centro de Salud Augusto Wong Lopez"/>
    <s v="Lic. Tatiana Ordinola Bustamante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Centro de Salud Augusto Wong Lopez"/>
    <s v="Médico Terceros"/>
    <n v="1"/>
    <n v="0"/>
    <m/>
    <n v="0"/>
    <n v="0"/>
    <n v="4"/>
    <s v="Abril"/>
  </r>
  <r>
    <x v="30"/>
    <x v="30"/>
    <s v="AO.M1.06.04"/>
    <s v="Supervisión Financiera a Unidades Ejecutoras-UE."/>
    <s v="AO.M1.06.04 (b)"/>
    <s v="Supervisión Financiera Presencial a las Unidades Ejecutoras-UE"/>
    <s v="U.E. 1101 -HOSPITAL DE APOYO BAGUA Y U.E. 955- RED DE SALUD BAGUA"/>
    <s v="CPC. Anali Vasquez Huaman"/>
    <n v="10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Huampami"/>
    <s v="Ing. Wilson Correa Jibaja"/>
    <n v="4"/>
    <n v="260"/>
    <m/>
    <n v="1280"/>
    <n v="154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Centro de Salud Mental Comunitario Utcubamba"/>
    <s v="Ing. Wilson Correa Jibaja"/>
    <n v="1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El Milagro"/>
    <s v="Ing. Wilson Correa Jibaja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DIRESA- CHACHAPOYAS "/>
    <s v="Lic. Casimiro Eulogio Carlos Ramos"/>
    <n v="2"/>
    <n v="200"/>
    <m/>
    <n v="640"/>
    <n v="840"/>
    <n v="4"/>
    <s v="Abril"/>
  </r>
  <r>
    <x v="30"/>
    <x v="30"/>
    <s v="AO.M1.05.05"/>
    <s v="Ejecución de Control Técnico a las Prestaciones."/>
    <s v="AO.M1.05.05 (d)"/>
    <s v="Ejecutar acciones correspondientes al Proceso de Control Presencial Posterior"/>
    <s v="Aramango, El Porvenir de Aramango, El Muyo, Chonza Alta, Centro de Salud La Peca, Centro de Salud El Parco,Arrayan."/>
    <s v="M.C. YAJAIRA MIRANDA CABANILLAS"/>
    <n v="7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Nieva, Hospital Santa Maria de Nieva, Centro de Salud Mental Comunitario Nieva"/>
    <s v="Ing. Wilson Correa Jibaja"/>
    <n v="3"/>
    <n v="180"/>
    <m/>
    <n v="960"/>
    <n v="1140"/>
    <n v="5"/>
    <s v="Mayo"/>
  </r>
  <r>
    <x v="30"/>
    <x v="30"/>
    <s v="AO.M1.02.02"/>
    <s v="Acciones de Afiliación."/>
    <s v="AO.M1.02.02 (d)"/>
    <s v="Supervisión y asistencia técnica en materia de afiliaciones"/>
    <s v="Centro de Salud Nueva Esperanza"/>
    <s v="Lic. Tatiana Ordinola Bustamante"/>
    <n v="2"/>
    <n v="100"/>
    <m/>
    <n v="320"/>
    <n v="420"/>
    <n v="5"/>
    <s v="Mayo"/>
  </r>
  <r>
    <x v="30"/>
    <x v="30"/>
    <s v="AO.M1.02.02"/>
    <s v="Acciones de Afiliación."/>
    <s v="AO.M1.02.02 (d)"/>
    <s v="Supervisión y asistencia técnica en materia de afiliaciones"/>
    <s v="Centro de Salud Aramango"/>
    <s v="Lic. Casimiro Carlos Ramos "/>
    <n v="1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a Maria Nieva, C.S Nieva,C.S Jose Olaya , C.S Alto Amazonas, Hospital Santiago Apostol de Utcubamba, Hospital de Apoyo Gustavo Lanatta Lujan,  C.S Aramango,  C.S Muyo"/>
    <s v="Médico Terceros"/>
    <n v="7"/>
    <n v="400"/>
    <m/>
    <n v="2240"/>
    <n v="264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350- RED DE SALUD UTCUBAMBA"/>
    <s v="CPC. Anali Vasquez Huaman"/>
    <n v="5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ostol de Utcubamba, Hospital de Apoyo Gustavo Lanatta Lujan, C.S Alenya ,  P.S Casual , Hospital Santa Maria Nieva, C.S Tupac Amaru , C.S U tcubamba "/>
    <s v="Médico Terceros"/>
    <n v="7"/>
    <n v="400"/>
    <m/>
    <n v="2240"/>
    <n v="2640"/>
    <n v="6"/>
    <s v="Junio"/>
  </r>
  <r>
    <x v="30"/>
    <x v="30"/>
    <s v="AO.M1.05.05"/>
    <s v="Ejecución de Control Técnico a las Prestaciones."/>
    <s v="AO.M1.05.05 (b)"/>
    <s v="Gestión con actores locales para fortalecer la contención preventiva"/>
    <s v="Hospital de Apoyo Gustavo Lanatta Luján, Ipres Lonya granbde, Ipres Cumba, Ipress  Utcubamba, Ipress Jamaica, Ipress Ñunya Jalca"/>
    <s v="Médico Terceros"/>
    <n v="4"/>
    <n v="200"/>
    <m/>
    <n v="1280"/>
    <n v="1480"/>
    <n v="8"/>
    <s v="Agost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10"/>
    <s v="Octubre"/>
  </r>
  <r>
    <x v="30"/>
    <x v="30"/>
    <s v="AO.M1.05.05"/>
    <s v="Ejecución de Control Técnico a las Prestaciones."/>
    <s v="AO.M1.05.05 (b)"/>
    <s v="Gestión con actores locales para fortalecer la contención preventiva"/>
    <s v="HOSPITAL DE APOYO UTCUBAMBA, CENTRO DE SALUD CAJARURO Y HOSPITAL DE APOYO BAGUA."/>
    <s v="Médico Terceros"/>
    <n v="5"/>
    <n v="270"/>
    <m/>
    <n v="1600"/>
    <n v="1870"/>
    <n v="11"/>
    <s v="Noviembre"/>
  </r>
  <r>
    <x v="31"/>
    <x v="31"/>
    <s v="AO.M1.02.02"/>
    <s v="Acciones de Afiliación."/>
    <s v="AO.M1.02.02 (d)"/>
    <s v="Supervisión y asistencia técnica en materia de afiliaciones"/>
    <s v="Iquitos/Hospital Regional de Loreto"/>
    <s v="Vanessa Fernandez"/>
    <n v="2"/>
    <s v="-"/>
    <n v="0"/>
    <n v="0"/>
    <n v="0"/>
    <n v="1"/>
    <s v="Enero"/>
  </r>
  <r>
    <x v="31"/>
    <x v="31"/>
    <s v="AO.M1.02.02"/>
    <s v="Acciones de Afiliación."/>
    <s v="AO.M1.02.02 (d)"/>
    <s v="Supervisión y asistencia técnica en materia de afiliaciones"/>
    <s v="Iquitos/P.S Los Delfines"/>
    <s v="Tathyana Tejed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1ero De Enero"/>
    <s v="Siria Idrogo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Mayna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Iquito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Belén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San Juan Bautista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Punchana"/>
    <s v="Dino Degregori"/>
    <n v="1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Moronacocha"/>
    <s v="Luis Pinedo Mori"/>
    <n v="2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Bellavista"/>
    <s v="Luis Pinedo Mori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Cardozo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6 de Octubre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 CS. Progreso 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Quistococha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Indiana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Mazan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Fernando Lores/CS Tamshiyacu"/>
    <s v="Dino Degregori"/>
    <n v="1"/>
    <n v="70"/>
    <m/>
    <n v="320"/>
    <n v="390"/>
    <n v="2"/>
    <s v="Febrer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Nixon Canayo"/>
    <n v="5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Regional de Loreto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Apoyo Iquitos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CS Pevas"/>
    <s v="Luis Pinedo Mori"/>
    <n v="3"/>
    <n v="160"/>
    <m/>
    <n v="960"/>
    <n v="1120"/>
    <n v="2"/>
    <s v="Febrero"/>
  </r>
  <r>
    <x v="31"/>
    <x v="31"/>
    <s v="AO.M1.02.02"/>
    <s v="Acciones de Afiliación."/>
    <s v="AO.M1.02.02 (d)"/>
    <s v="Supervisión y asistencia técnica en materia de afiliaciones"/>
    <s v="Napo/C.S I-4 Santa Clotilde"/>
    <s v=" Betzy Chota"/>
    <n v="4"/>
    <n v="350"/>
    <m/>
    <n v="960"/>
    <n v="1310"/>
    <n v="2"/>
    <s v="Febrero"/>
  </r>
  <r>
    <x v="31"/>
    <x v="31"/>
    <s v="AO.M1.02.02"/>
    <s v="Acciones de Afiliación."/>
    <s v="AO.M1.02.02 (d)"/>
    <s v="Supervisión y asistencia técnica en materia de afiliaciones"/>
    <s v="Putumayo/C.S I-4 Bellavista "/>
    <s v="Vanessa Fernandez "/>
    <n v="1"/>
    <m/>
    <m/>
    <m/>
    <n v="0"/>
    <n v="2"/>
    <s v="Febrero"/>
  </r>
  <r>
    <x v="31"/>
    <x v="31"/>
    <s v="AO.M1.02.02"/>
    <s v="Acciones de Afiliación."/>
    <s v="AO.M1.02.02 (d)"/>
    <s v="Supervisión y asistencia técnica en materia de afiliaciones"/>
    <s v="Iquitos/C.S Santa Clara"/>
    <s v="Betzy Chota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. Moronacocha"/>
    <s v="Dino Degregori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 Tupac Amaru"/>
    <s v="Siria Idrogo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Ramon Castilla/CS San Pablo"/>
    <s v="Dino Degregori"/>
    <n v="3"/>
    <n v="200"/>
    <m/>
    <n v="960"/>
    <n v="116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Nauta"/>
    <s v="Dino Degregori"/>
    <n v="1"/>
    <n v="200"/>
    <m/>
    <n v="320"/>
    <n v="52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Villa Trompeteros"/>
    <s v="Dino Degregori"/>
    <n v="3"/>
    <n v="350"/>
    <m/>
    <n v="960"/>
    <n v="1310"/>
    <n v="3"/>
    <s v="Marzo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Kethy Arista"/>
    <n v="5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Requena y CS Jenaro Herrera"/>
    <s v="Luis Pinedo Mori"/>
    <n v="4"/>
    <n v="240"/>
    <m/>
    <n v="1280"/>
    <n v="152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San Juan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Cardozo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Maypuco"/>
    <s v="Luis Pinedo Mori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Urarinas/C.S I-3 Maypuco"/>
    <s v="Tathyana Tejedo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Nauta/C.S I-4 Nauta"/>
    <s v="Betzy Chota"/>
    <n v="2"/>
    <n v="200"/>
    <m/>
    <n v="640"/>
    <n v="84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Belén/CS Belen villa Belen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América"/>
    <s v="Siria Idrogo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Iquitos/PS Cahuide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Putumayo/El Estrecho"/>
    <s v="Dino Degregori"/>
    <n v="2"/>
    <n v="500"/>
    <m/>
    <n v="640"/>
    <n v="114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rarinas/Maypuco"/>
    <s v="Dino Degregori"/>
    <n v="2"/>
    <n v="300"/>
    <m/>
    <n v="640"/>
    <n v="94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José Manuel"/>
    <n v="5"/>
    <n v="200"/>
    <m/>
    <n v="1600"/>
    <n v="180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9 De Octubre"/>
    <s v="Luis Pinedo Mori"/>
    <n v="2"/>
    <s v="-"/>
    <m/>
    <n v="0"/>
    <n v="0"/>
    <n v="4"/>
    <s v="Abril"/>
  </r>
  <r>
    <x v="31"/>
    <x v="31"/>
    <s v="AO.M1.02.02"/>
    <s v="Acciones de Afiliación."/>
    <s v="AO.M1.02.02 (d)"/>
    <s v="Supervisión y asistencia técnica en materia de afiliaciones"/>
    <s v="Requena/C.S I-4 Requena y CS I-3 Jenaro Herrera"/>
    <s v="Vanessa Fernandez"/>
    <n v="4"/>
    <n v="240"/>
    <m/>
    <n v="1920"/>
    <n v="216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cayali/Contamana"/>
    <s v="Dino Degregori Pinedo"/>
    <n v="3"/>
    <n v="500"/>
    <m/>
    <n v="960"/>
    <n v="146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Nauta y CSMC Nauta"/>
    <s v="Luis Pinedo Mori"/>
    <n v="3"/>
    <n v="200"/>
    <m/>
    <n v="960"/>
    <n v="116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Punchana/CS Bellavista Nanay"/>
    <s v="Siria Idrogo"/>
    <n v="1"/>
    <s v="-"/>
    <m/>
    <n v="0"/>
    <n v="0"/>
    <n v="4"/>
    <s v="Abril"/>
  </r>
  <r>
    <x v="31"/>
    <x v="31"/>
    <s v="AO.S1.01.11"/>
    <s v="Acciones de Soporte a la Gestión a nivel de UDR"/>
    <s v="AO.S1.01.11 (b)"/>
    <s v="Supervisión y asistencia técnica en acciones de soporte a IPRESS"/>
    <s v="CS Tamshiyacu"/>
    <s v="Luis Pinedo Mori"/>
    <n v="1.5"/>
    <n v="70"/>
    <m/>
    <n v="480"/>
    <n v="55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Hospital De Contamana, CS 8 De Mayo y CSMC Contamana"/>
    <s v="Luis Pinedo Mori"/>
    <n v="5"/>
    <n v="500"/>
    <m/>
    <n v="1600"/>
    <n v="2100"/>
    <n v="5"/>
    <s v="Mayo"/>
  </r>
  <r>
    <x v="31"/>
    <x v="31"/>
    <s v="AO.M1.02.02"/>
    <s v="Acciones de Afiliación."/>
    <s v="AO.M1.02.02 (d)"/>
    <s v="Supervisión y asistencia técnica en materia de afiliaciones"/>
    <s v="Iquitos/C.S San Juan De Miraflores"/>
    <s v="Betzy Chota"/>
    <n v="2"/>
    <n v="0"/>
    <m/>
    <m/>
    <n v="0"/>
    <n v="5"/>
    <s v="Mayo"/>
  </r>
  <r>
    <x v="31"/>
    <x v="31"/>
    <s v="AO.M1.02.02"/>
    <s v="Acciones de Afiliación."/>
    <s v="AO.M1.02.02 (d)"/>
    <s v="Supervisión y asistencia técnica en materia de afiliaciones"/>
    <s v="Contamana/Hospital de Contamana y CS 8 de Mayo"/>
    <s v="Tathyana Tejedo"/>
    <n v="6"/>
    <n v="500"/>
    <m/>
    <n v="1280"/>
    <n v="178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Los Delfines"/>
    <s v="Dino Degregori"/>
    <n v="1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Dino Degregori"/>
    <n v="5"/>
    <n v="500"/>
    <m/>
    <n v="1600"/>
    <n v="210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5"/>
    <s v="May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José Manuel"/>
    <n v="6"/>
    <n v="500"/>
    <m/>
    <n v="1920"/>
    <n v="242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CS Belén"/>
    <s v="Luis Pinedo Mori"/>
    <n v="2"/>
    <s v="-"/>
    <m/>
    <n v="0"/>
    <n v="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5"/>
    <s v="Mayo"/>
  </r>
  <r>
    <x v="31"/>
    <x v="31"/>
    <s v="AO.S1.01.11"/>
    <s v="Acciones de Soporte a la Gestión a nivel de UDR"/>
    <s v="AO.S1.01.11 (b)"/>
    <s v="Supervisión y asistencia técnica en acciones de soporte a IPRESS"/>
    <s v="PS Miraflores"/>
    <s v="Luis Pinedo Mori"/>
    <n v="3"/>
    <n v="200"/>
    <m/>
    <n v="960"/>
    <n v="116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Maynas/Indiana y Mazán"/>
    <s v="Siria Idrogo"/>
    <n v="3"/>
    <n v="70"/>
    <m/>
    <n v="960"/>
    <n v="1030"/>
    <n v="6"/>
    <s v="Junio"/>
  </r>
  <r>
    <x v="31"/>
    <x v="31"/>
    <s v="AO.M1.02.02"/>
    <s v="Acciones de Afiliación."/>
    <s v="AO.M1.02.02 (d)"/>
    <s v="Supervisión y asistencia técnica en materia de afiliaciones"/>
    <s v="Iquitos/C.S Santo Tomas"/>
    <s v="Tathyana Tejedo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Ramón Castilla/C.S. I-4 Caballococha"/>
    <s v="Vanessa Fernandez"/>
    <n v="3"/>
    <n v="200"/>
    <m/>
    <n v="960"/>
    <n v="11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San Juan"/>
    <s v="Siria Idrogo"/>
    <n v="1"/>
    <s v="-"/>
    <m/>
    <n v="0"/>
    <n v="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tumayo/CS Estrecho"/>
    <s v="Dino Degregori"/>
    <n v="3"/>
    <n v="500"/>
    <m/>
    <n v="960"/>
    <n v="14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nchana/PS Padre Cocha"/>
    <s v="Dino Degregori"/>
    <n v="1"/>
    <s v="-"/>
    <m/>
    <n v="0"/>
    <n v="0"/>
    <n v="6"/>
    <s v="Junio"/>
  </r>
  <r>
    <x v="31"/>
    <x v="31"/>
    <s v="AO.M1.05.05"/>
    <s v="Ejecución de Control Técnico a las Prestaciones."/>
    <s v="AO.M1.05.05 (b)"/>
    <s v="Gestión con actores locales para fortalecer la contención preventiva"/>
    <s v="Vargas Guerra/Orellana"/>
    <s v="Dino Degregori"/>
    <n v="4"/>
    <n v="600"/>
    <m/>
    <n v="1280"/>
    <n v="188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San Pablo"/>
    <s v="Luis Pinedo Mori"/>
    <n v="3"/>
    <n v="200"/>
    <m/>
    <n v="960"/>
    <n v="116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Caballococha y CSMC Caballococha"/>
    <s v="Luis Pinedo Mori"/>
    <n v="4"/>
    <n v="240"/>
    <m/>
    <n v="1280"/>
    <n v="152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PS Los Delfines"/>
    <s v="Luis Pinedo Mori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Iquitos/C.S I-4 Moronacocha"/>
    <s v="Vanessa Fernandez"/>
    <n v="2"/>
    <n v="0"/>
    <m/>
    <n v="0"/>
    <n v="0"/>
    <n v="7"/>
    <s v="Julio"/>
  </r>
  <r>
    <x v="31"/>
    <x v="31"/>
    <s v="AO.M1.02.02"/>
    <s v="Acciones de Afiliación."/>
    <s v="AO.M1.02.02 (d)"/>
    <s v="Supervisión y asistencia técnica en materia de afiliaciones"/>
    <s v="Iquitos/C.S I-4 Orellana"/>
    <s v="Betzy Chota"/>
    <n v="5"/>
    <n v="600"/>
    <m/>
    <n v="1600"/>
    <n v="22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Siria Idrogo"/>
    <n v="3"/>
    <n v="350"/>
    <m/>
    <n v="960"/>
    <n v="131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Pevas"/>
    <s v="Dino Degregori"/>
    <n v="2"/>
    <n v="160"/>
    <m/>
    <n v="640"/>
    <n v="8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Maypuco"/>
    <s v="Siria Idrogo"/>
    <n v="4"/>
    <n v="300"/>
    <m/>
    <n v="1280"/>
    <n v="158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Villa Trompeteros"/>
    <s v="Dino Degregori"/>
    <n v="4"/>
    <n v="350"/>
    <m/>
    <n v="1280"/>
    <n v="163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7"/>
    <s v="Julio"/>
  </r>
  <r>
    <x v="31"/>
    <x v="31"/>
    <s v="AO.M1.05.05"/>
    <s v="Ejecución de Control Técnico a las Prestaciones."/>
    <s v="AO.M1.05.05 (b)"/>
    <s v="Gestión con actores locales para fortalecer la contención preventiva"/>
    <s v="Padre Marquez/Tiruntan"/>
    <s v="Dino Degregori"/>
    <n v="3"/>
    <n v="600"/>
    <m/>
    <n v="960"/>
    <n v="1560"/>
    <n v="7"/>
    <s v="Juli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Nixon Canayo"/>
    <n v="6"/>
    <n v="500"/>
    <m/>
    <n v="1920"/>
    <n v="242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PS Varillal"/>
    <s v="Luis Pinedo Mori"/>
    <n v="2"/>
    <s v="-"/>
    <m/>
    <n v="0"/>
    <n v="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CS Santa Rosa y CS Islandia"/>
    <s v="Luis Pinedo Mori"/>
    <n v="4"/>
    <n v="400"/>
    <m/>
    <n v="1280"/>
    <n v="1680"/>
    <n v="7"/>
    <s v="Julio"/>
  </r>
  <r>
    <x v="31"/>
    <x v="31"/>
    <s v="AO.S1.01.11"/>
    <s v="Acciones de Soporte a la Gestión a nivel de UDR"/>
    <s v="AO.S1.01.11 (b)"/>
    <s v="Supervisión y asistencia técnica en acciones de soporte a IPRESS"/>
    <s v="CS Orellana"/>
    <s v="Luis Pinedo Mori"/>
    <n v="4"/>
    <n v="600"/>
    <m/>
    <n v="1280"/>
    <n v="1880"/>
    <n v="7"/>
    <s v="Julio"/>
  </r>
  <r>
    <x v="31"/>
    <x v="31"/>
    <s v="AO.M1.02.02"/>
    <s v="Acciones de Afiliación."/>
    <s v="AO.M1.02.02 (d)"/>
    <s v="Supervisión y asistencia técnica en materia de afiliaciones"/>
    <s v="Iquitos/Hospital Apoyo iquitos"/>
    <s v="Tathyana Tejedo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Mazan y CS Indiana"/>
    <s v="Luis Pinedo Mori"/>
    <n v="3"/>
    <n v="70"/>
    <m/>
    <n v="960"/>
    <n v="1030"/>
    <n v="8"/>
    <s v="Agosto"/>
  </r>
  <r>
    <x v="31"/>
    <x v="31"/>
    <s v="AO.M1.02.02"/>
    <s v="Acciones de Afiliación."/>
    <s v="AO.M1.02.02 (d)"/>
    <s v="Supervisión y asistencia técnica en materia de afiliaciones"/>
    <s v="Iquitos/CS I-3 Estrecho "/>
    <s v="Vanessa Fernandez "/>
    <n v="4"/>
    <n v="500"/>
    <m/>
    <n v="960"/>
    <n v="146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Juancito"/>
    <s v="Siria Idrogo"/>
    <n v="4"/>
    <n v="600"/>
    <m/>
    <n v="1280"/>
    <n v="18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Islandia y CS Santa Rosa"/>
    <s v="Dino Degregori"/>
    <n v="4"/>
    <n v="500"/>
    <m/>
    <n v="1280"/>
    <n v="17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PS Inahuaya y CS Pampa Hermosa"/>
    <s v="Dino Degregori"/>
    <n v="5"/>
    <n v="600"/>
    <m/>
    <n v="1600"/>
    <n v="220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Kethy Arista"/>
    <n v="5"/>
    <s v="-"/>
    <m/>
    <n v="0"/>
    <n v="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Nixon Canayo"/>
    <n v="5"/>
    <n v="200"/>
    <m/>
    <n v="1600"/>
    <n v="180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Villa Trompeteros"/>
    <s v="Luis Pinedo Mori"/>
    <n v="4"/>
    <n v="350"/>
    <m/>
    <n v="1280"/>
    <n v="1630"/>
    <n v="8"/>
    <s v="Agosto"/>
  </r>
  <r>
    <x v="31"/>
    <x v="31"/>
    <s v="AO.M1.02.02"/>
    <s v="Acciones de Afiliación."/>
    <s v="AO.M1.02.02 (d)"/>
    <s v="Supervisión y asistencia técnica en materia de afiliaciones"/>
    <s v="Iquitos/P.S Varillal"/>
    <s v="Betzy Chota"/>
    <n v="2"/>
    <s v="-"/>
    <m/>
    <n v="0"/>
    <n v="0"/>
    <n v="9"/>
    <s v="Setiembre"/>
  </r>
  <r>
    <x v="31"/>
    <x v="31"/>
    <s v="AO.M1.02.02"/>
    <s v="Acciones de Afiliación."/>
    <s v="AO.M1.02.02 (d)"/>
    <s v="Supervisión y asistencia técnica en materia de afiliaciones"/>
    <s v="Iquitos/PS. Porvenir"/>
    <s v="Tathyana Tejedo"/>
    <n v="2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Fernando Lores/CS Tamshiyacu"/>
    <s v="Siria Idrogo"/>
    <n v="1.5"/>
    <n v="70"/>
    <m/>
    <n v="480"/>
    <n v="55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Caballococha"/>
    <s v="Dino Degregori"/>
    <n v="3"/>
    <n v="220"/>
    <m/>
    <n v="960"/>
    <n v="118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Intuto"/>
    <s v="Siria Idrogo"/>
    <n v="4"/>
    <n v="350"/>
    <m/>
    <n v="1280"/>
    <n v="163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Cahuide"/>
    <s v="Dino Degregori"/>
    <n v="1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Santa Rita De Castilla"/>
    <s v="Dino Degregori"/>
    <n v="4"/>
    <n v="300"/>
    <m/>
    <n v="1280"/>
    <n v="158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Napo/Santa Clotilde"/>
    <s v="Dino Degregori"/>
    <n v="2"/>
    <n v="350"/>
    <m/>
    <n v="640"/>
    <n v="99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Caballococha"/>
    <s v="Dino Degregori"/>
    <n v="2"/>
    <n v="240"/>
    <m/>
    <n v="640"/>
    <n v="88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Nixon Canayo"/>
    <n v="5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Santa Rita De Castilla"/>
    <s v="Luis Pinedo Mori"/>
    <n v="3"/>
    <n v="210"/>
    <m/>
    <n v="960"/>
    <n v="117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Maynas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San Antonio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El Estrecho"/>
    <s v="Luis Pinedo Mori"/>
    <n v="3"/>
    <n v="500"/>
    <m/>
    <n v="960"/>
    <n v="1460"/>
    <n v="9"/>
    <s v="Setiembre"/>
  </r>
  <r>
    <x v="31"/>
    <x v="31"/>
    <s v="AO.S1.01.11"/>
    <s v="Acciones de Soporte a la Gestión a nivel de UDR"/>
    <s v="AO.S1.01.11 (b)"/>
    <s v="Supervisión y asistencia técnica en acciones de soporte a IPRESS"/>
    <s v="CS 6 De Octubre"/>
    <s v="Luis Pinedo Mori"/>
    <n v="2"/>
    <s v="-"/>
    <m/>
    <n v="0"/>
    <n v="0"/>
    <n v="10"/>
    <s v="Octubre"/>
  </r>
  <r>
    <x v="31"/>
    <x v="31"/>
    <s v="AO.M1.02.02"/>
    <s v="Acciones de Afiliación."/>
    <s v="AO.M1.02.02 (d)"/>
    <s v="Supervisión y asistencia técnica en materia de afiliaciones"/>
    <s v="Loreto/C.S Villa Trompeteros"/>
    <s v="Vanessa Fernandez"/>
    <n v="4"/>
    <n v="350"/>
    <m/>
    <n v="640"/>
    <n v="990"/>
    <n v="10"/>
    <s v="Octubre"/>
  </r>
  <r>
    <x v="31"/>
    <x v="31"/>
    <s v="AO.M1.02.02"/>
    <s v="Acciones de Afiliación."/>
    <s v="AO.M1.02.02 (d)"/>
    <s v="Supervisión y asistencia técnica en materia de afiliaciones"/>
    <s v="Iquitos/PS. Maynas"/>
    <s v="Betzy Chota"/>
    <n v="2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Siria Idrogo"/>
    <n v="5"/>
    <n v="500"/>
    <m/>
    <n v="1600"/>
    <n v="210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Ucayali/CS Orellana"/>
    <s v="Dino Degregori"/>
    <n v="4"/>
    <n v="600"/>
    <m/>
    <n v="1280"/>
    <n v="188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Varillal"/>
    <s v="Siria Idrogo"/>
    <n v="1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Zungarococha"/>
    <s v="Dino Degregori"/>
    <n v="1"/>
    <s v="-"/>
    <m/>
    <n v="0"/>
    <n v="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Pevas"/>
    <s v="Dino Degregori"/>
    <n v="2"/>
    <n v="160"/>
    <m/>
    <n v="640"/>
    <n v="80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San Pablo"/>
    <s v="Dino Degregori"/>
    <n v="2"/>
    <n v="200"/>
    <m/>
    <n v="640"/>
    <n v="84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Santa Clotilde"/>
    <s v="Luis Pinedo Mori"/>
    <n v="3"/>
    <n v="350"/>
    <m/>
    <n v="960"/>
    <n v="131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PS Modelo"/>
    <s v="Luis Pinedo Mori"/>
    <n v="2"/>
    <s v="-"/>
    <m/>
    <n v="0"/>
    <n v="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Progreso"/>
    <s v="Luis Pinedo Mori"/>
    <n v="2"/>
    <s v="-"/>
    <m/>
    <n v="0"/>
    <n v="0"/>
    <n v="10"/>
    <s v="Octubre"/>
  </r>
  <r>
    <x v="31"/>
    <x v="31"/>
    <s v="AO.S1.01.11"/>
    <s v="Acciones de Soporte a la Gestión a nivel de UDR"/>
    <s v="AO.S1.01.11 (b)"/>
    <s v="Supervisión y asistencia técnica en acciones de soporte a IPRESS"/>
    <s v="PS Cahuide"/>
    <s v="Luis Pinedo Mori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CS América"/>
    <s v="Luis Pinedo Mori"/>
    <n v="2"/>
    <s v="-"/>
    <m/>
    <n v="0"/>
    <n v="0"/>
    <n v="11"/>
    <s v="Noviembre"/>
  </r>
  <r>
    <x v="31"/>
    <x v="31"/>
    <s v="AO.M1.02.02"/>
    <s v="Acciones de Afiliación."/>
    <s v="AO.M1.02.02 (d)"/>
    <s v="Supervisión y asistencia técnica en materia de afiliaciones"/>
    <s v="Ramón Castilla/C.S I-3 Santa Rosa y CS Islanadia"/>
    <s v="Tathyana Tejedo"/>
    <n v="5"/>
    <n v="350"/>
    <m/>
    <n v="1600"/>
    <n v="1950"/>
    <n v="11"/>
    <s v="Noviembre"/>
  </r>
  <r>
    <x v="31"/>
    <x v="31"/>
    <s v="AO.M1.02.02"/>
    <s v="Acciones de Afiliación."/>
    <s v="AO.M1.02.02 (d)"/>
    <s v="Supervisión y asistencia técnica en materia de afiliaciones"/>
    <s v="San Pablo/Pevas"/>
    <s v="Vanessa Fernandez"/>
    <n v="5"/>
    <n v="260"/>
    <m/>
    <n v="1600"/>
    <n v="186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Requna/Jenaro Herrera y Requena"/>
    <s v="Dino Degregori"/>
    <n v="4"/>
    <n v="240"/>
    <m/>
    <n v="1280"/>
    <n v="152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Dino Degregori"/>
    <n v="3"/>
    <n v="350"/>
    <m/>
    <n v="960"/>
    <n v="131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Maynas/Santa María de Nanay"/>
    <s v="Siria Idrogo"/>
    <n v="4"/>
    <n v="200"/>
    <m/>
    <n v="1280"/>
    <n v="148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San Pablo"/>
    <s v="Luis Pinedo Mori"/>
    <n v="3"/>
    <n v="600"/>
    <m/>
    <n v="960"/>
    <n v="1560"/>
    <n v="12"/>
    <s v="Diciembre"/>
  </r>
  <r>
    <x v="31"/>
    <x v="31"/>
    <s v="AO.M1.02.02"/>
    <s v="Acciones de Afiliación."/>
    <s v="AO.M1.02.02 (d)"/>
    <s v="Supervisión y asistencia técnica en materia de afiliaciones"/>
    <s v="Maynas/IPRESS I-3 Mazan y CS Indiana"/>
    <s v="Tathyana Tejedo"/>
    <n v="4"/>
    <n v="70"/>
    <m/>
    <n v="1280"/>
    <n v="1350"/>
    <n v="12"/>
    <s v="Diciembre"/>
  </r>
  <r>
    <x v="31"/>
    <x v="31"/>
    <s v="AO.M1.02.02"/>
    <s v="Acciones de Afiliación."/>
    <s v="AO.M1.02.02 (d)"/>
    <s v="Supervisión y asistencia técnica en materia de afiliaciones"/>
    <s v="Iquitos/Zungarococha"/>
    <s v="Betzy Chota"/>
    <n v="2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Modelo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Punchana/IPRESS Masusa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Moronacocha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Santo Tomas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S1.01.11 (b)"/>
    <s v="Supervisión y asistencia técnica en acciones de soporte a IPRESS"/>
    <s v="Varios"/>
    <s v="varios"/>
    <n v="10"/>
    <n v="600"/>
    <m/>
    <n v="428"/>
    <n v="1028"/>
    <n v="12"/>
    <s v="Diciembre"/>
  </r>
  <r>
    <x v="32"/>
    <x v="32"/>
    <s v="AO.S1.01.11"/>
    <s v="Acciones de Soporte a la Gestión a nivel de UDR"/>
    <s v="AO.S1.01.11 (b)"/>
    <s v="Supervisión y asistencia técnica en acciones de soporte a IPRESS"/>
    <s v="C.S.Punta del Este "/>
    <s v="EFREN CARDOZO MELENDEZ "/>
    <n v="1"/>
    <n v="0"/>
    <m/>
    <n v="0"/>
    <n v="0"/>
    <n v="2"/>
    <s v="Febrero"/>
  </r>
  <r>
    <x v="32"/>
    <x v="32"/>
    <s v="AO.M1.05.05"/>
    <s v="Ejecución de Control Técnico a las Prestaciones."/>
    <s v="AO.M1.05.05 (d)"/>
    <s v="Ejecutar acciones correspondientes al Proceso de Control Presencial Posterior"/>
    <s v="Tarapoto, Hospital II-2  Tarapoto,Hospital II-E de Lamas , Hospital II-E Banda de Shilacayo, C.S. Morales y C.S. Nueve de Abril"/>
    <s v="MEDICO SUPERVISOR "/>
    <n v="6"/>
    <n v="30"/>
    <m/>
    <n v="1920"/>
    <n v="1950"/>
    <n v="3"/>
    <s v="Marzo"/>
  </r>
  <r>
    <x v="32"/>
    <x v="32"/>
    <s v="AO.S1.01.11"/>
    <s v="Acciones de Soporte a la Gestión a nivel de UDR"/>
    <s v="AO.S1.01.11 (b)"/>
    <s v="Supervisión y asistencia técnica en acciones de soporte a IPRESS"/>
    <s v="Hospital II-2 Tarapoto"/>
    <s v="EFREN CARDOZO MELENDEZ "/>
    <n v="1"/>
    <n v="0"/>
    <m/>
    <n v="0"/>
    <n v="0"/>
    <n v="3"/>
    <s v="Marzo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4"/>
    <s v="Abril"/>
  </r>
  <r>
    <x v="32"/>
    <x v="32"/>
    <s v="AO.M1.05.05"/>
    <s v="Ejecución de Control Técnico a las Prestaciones."/>
    <s v="AO.M1.05.05 (b)"/>
    <s v="Gestión con actores locales para fortalecer la contención preventiva"/>
    <s v="Juanjui, UE 1059 SALUD HUALLAGA CENTRAL"/>
    <s v="FELIX ENRIQUE VALENCIA NIZAMA "/>
    <n v="2"/>
    <n v="60"/>
    <m/>
    <n v="640"/>
    <n v="700"/>
    <n v="4"/>
    <s v="Abril"/>
  </r>
  <r>
    <x v="32"/>
    <x v="32"/>
    <s v="AO.M1.05.05"/>
    <s v="Ejecución de Control Técnico a las Prestaciones."/>
    <s v="AO.M1.05.05 (d)"/>
    <s v="Ejecutar acciones correspondientes al Proceso de Control Presencial Posterior"/>
    <s v="Moyobamba , Hospital II-1 Moyobamba, C.S Lluyllucucha I-4  Hospital II-1 Rioja, c.s Nueva .Rioja I-4, C.S HOSPITAL RURAL NUEVA CAJAMARCA "/>
    <s v="MEDICO SUPERVISOR "/>
    <n v="6"/>
    <n v="120"/>
    <m/>
    <n v="1920"/>
    <n v="2040"/>
    <n v="4"/>
    <s v="Abril"/>
  </r>
  <r>
    <x v="32"/>
    <x v="32"/>
    <s v="AO.S1.01.11"/>
    <s v="Acciones de Soporte a la Gestión a nivel de UDR"/>
    <s v="AO.S1.01.11 (b)"/>
    <s v="Supervisión y asistencia técnica en acciones de soporte a IPRESS"/>
    <s v="C.S.Hayco "/>
    <s v="EFREN CARDOZO MELENDEZ "/>
    <n v="1"/>
    <n v="0"/>
    <m/>
    <n v="0"/>
    <n v="0"/>
    <n v="4"/>
    <s v="Abril"/>
  </r>
  <r>
    <x v="32"/>
    <x v="32"/>
    <s v="AO.M1.06.04"/>
    <s v="Supervisión Financiera a Unidades Ejecutoras-UE."/>
    <s v="AO.M1.06.04 (b)"/>
    <s v="Supervisión Financiera Presencial a las Unidades Ejecutoras-UE"/>
    <s v=" Salud Huallaga Central"/>
    <s v="PAUL DICKSE DAVILA YATACO"/>
    <n v="5"/>
    <n v="60"/>
    <m/>
    <n v="1600"/>
    <n v="166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Hospital II-2 Tarapoto"/>
    <s v="CAROLA FERNANDEZ VAQUEZ"/>
    <n v="5"/>
    <n v="0"/>
    <m/>
    <n v="0"/>
    <n v="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5"/>
    <s v="Mayo"/>
  </r>
  <r>
    <x v="32"/>
    <x v="32"/>
    <s v="AO.M1.05.05"/>
    <s v="Ejecución de Control Técnico a las Prestaciones."/>
    <s v="AO.M1.05.05 (b)"/>
    <s v="Gestión con actores locales para fortalecer la contención preventiva"/>
    <s v="Moyobamba, UE 1058 SALUD ALTO MAYO"/>
    <s v="FELIX ENRIQUE VALENCIA NIZAMA "/>
    <n v="2"/>
    <n v="60"/>
    <m/>
    <n v="640"/>
    <n v="700"/>
    <n v="5"/>
    <s v="May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P.S. San Rafael/ Hospital Juanjuí  / P.S. La Victoria"/>
    <s v="MEDICO SUPERVISOR "/>
    <n v="5"/>
    <n v="160"/>
    <m/>
    <n v="1600"/>
    <n v="176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C.S.Morales "/>
    <s v="EFREN CARDOZO MELENDEZ "/>
    <n v="1"/>
    <n v="0"/>
    <m/>
    <n v="0"/>
    <n v="0"/>
    <n v="5"/>
    <s v="Mayo"/>
  </r>
  <r>
    <x v="32"/>
    <x v="32"/>
    <s v="AO.M1.02.02"/>
    <s v="Acciones de Afiliación."/>
    <s v="AO.M1.02.02 (d)"/>
    <s v="Supervisión y asistencia técnica en materia de afiliaciones"/>
    <s v="Hospital de Juanjui "/>
    <s v="Yosuny Tarrillo Espil"/>
    <n v="2"/>
    <n v="60"/>
    <m/>
    <n v="640"/>
    <n v="70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PP.DD. HUICUNGO y PP.DD. HOSPITAL JUANJUI"/>
    <s v="Efren Cardozo Melendez"/>
    <n v="2"/>
    <n v="100"/>
    <m/>
    <n v="640"/>
    <n v="740"/>
    <n v="5"/>
    <s v="Mayo"/>
  </r>
  <r>
    <x v="32"/>
    <x v="32"/>
    <s v="AO.M1.02.01"/>
    <s v="Seguimiento y evaluacion de los procesos de afiliación, promoción, proteccion y atencion a la ciudadanía"/>
    <s v="AO.M1.02.01 (f)"/>
    <s v="Supervisión y asistencia técnica a operadores de los canales de atención"/>
    <s v="OAA - Hospita de Juanjui "/>
    <s v="YOSUNY TARRILLO ESPIL "/>
    <n v="1"/>
    <n v="0"/>
    <m/>
    <n v="0"/>
    <n v="0"/>
    <n v="6"/>
    <s v="Junio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Lluyllucucha/ Hospital Rioja / C.S. Nueva Rioja"/>
    <s v="MEDICO SUPERVISOR "/>
    <n v="5"/>
    <n v="130"/>
    <m/>
    <n v="1600"/>
    <n v="173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Hospital Banda de Shilcayo "/>
    <s v="EFREN CARDOZO MELENDEZ "/>
    <n v="1"/>
    <n v="0"/>
    <m/>
    <n v="0"/>
    <n v="0"/>
    <n v="6"/>
    <s v="Junio"/>
  </r>
  <r>
    <x v="32"/>
    <x v="32"/>
    <s v="AO.M1.02.02"/>
    <s v="Acciones de Afiliación."/>
    <s v="AO.M1.02.02 (d)"/>
    <s v="Supervisión y asistencia técnica en materia de afiliaciones"/>
    <s v="Hospital Bellavista"/>
    <s v="Yosuny Tarrillo Espil"/>
    <n v="2"/>
    <n v="40"/>
    <m/>
    <n v="640"/>
    <n v="68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PP.DD.  UCHIZA y PP.DD. SANTA LUCÍA "/>
    <s v="Efren Cardozo Melendez"/>
    <n v="3"/>
    <n v="260"/>
    <m/>
    <n v="960"/>
    <n v="122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Hospital de Lamas "/>
    <s v="EFREN CARDOZO MELENDEZ "/>
    <n v="1"/>
    <n v="0"/>
    <m/>
    <n v="0"/>
    <n v="0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PP.DD. HUALLAGA y PP.DD. SACANCHE"/>
    <s v="Efren Cardozo Melendez"/>
    <n v="2"/>
    <n v="100"/>
    <m/>
    <n v="640"/>
    <n v="740"/>
    <n v="7"/>
    <s v="Julio"/>
  </r>
  <r>
    <x v="32"/>
    <x v="32"/>
    <s v="AO.M1.06.04"/>
    <s v="Supervisión Financiera a Unidades Ejecutoras-UE."/>
    <s v="AO.M1.06.04 (b)"/>
    <s v="Supervisión Financiera Presencial a las Unidades Ejecutoras-UE"/>
    <s v="Salud Huallaga Central"/>
    <s v="PAUL DICKSE DAVILA YATACO"/>
    <n v="5"/>
    <n v="60"/>
    <m/>
    <n v="1600"/>
    <n v="1660"/>
    <n v="8"/>
    <s v="Agost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Soritor / Hospital Rioja / C.S. Segunda de Jerusalem"/>
    <s v="MEDICO SUPERVISOR "/>
    <n v="4"/>
    <n v="140"/>
    <m/>
    <n v="1280"/>
    <n v="1420"/>
    <n v="8"/>
    <s v="Agosto"/>
  </r>
  <r>
    <x v="32"/>
    <x v="32"/>
    <s v="AO.S1.01.11"/>
    <s v="Acciones de Soporte a la Gestión a nivel de UDR"/>
    <s v="AO.S1.01.11 (b)"/>
    <s v="Supervisión y asistencia técnica en acciones de soporte a IPRESS"/>
    <s v="C.S. Nueve de Abril "/>
    <s v="EFREN CARDOZO MELENDEZ "/>
    <n v="1"/>
    <n v="0"/>
    <m/>
    <n v="0"/>
    <n v="0"/>
    <n v="8"/>
    <s v="Agosto"/>
  </r>
  <r>
    <x v="32"/>
    <x v="32"/>
    <s v="AO.M1.02.02"/>
    <s v="Acciones de Afiliación."/>
    <s v="AO.M1.02.02 (c)"/>
    <s v="Asistencia técnica a operadores del módulo de afiliación en IPRESS"/>
    <s v="OAA - Hospita de Juanjui "/>
    <s v="YOSUNY TARRILLO ESPIL "/>
    <n v="1"/>
    <n v="0"/>
    <m/>
    <n v="0"/>
    <n v="0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9"/>
    <s v="Set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9"/>
    <s v="Setiembre"/>
  </r>
  <r>
    <x v="32"/>
    <x v="32"/>
    <s v="AO.S1.01.11"/>
    <s v="Acciones de Soporte a la Gestión a nivel de UDR"/>
    <s v="AO.S1.01.11 (b)"/>
    <s v="Supervisión y asistencia técnica en acciones de soporte a IPRESS"/>
    <s v="C.S. Cacatachi "/>
    <s v="EFREN CARDOZO MELENDEZ "/>
    <n v="1"/>
    <n v="0"/>
    <m/>
    <n v="0"/>
    <n v="0"/>
    <n v="9"/>
    <s v="Setiembre"/>
  </r>
  <r>
    <x v="32"/>
    <x v="32"/>
    <s v="AO.M1.02.02"/>
    <s v="Acciones de Afiliación."/>
    <s v="AO.M1.02.02 (d)"/>
    <s v="Supervisión y asistencia técnica en materia de afiliaciones"/>
    <s v="Hospital Rioja"/>
    <s v="Yosuny Tarrillo Espil"/>
    <n v="2"/>
    <n v="58"/>
    <m/>
    <n v="640"/>
    <n v="698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 Hospital II-2 Tarapoto"/>
    <s v="CAROLA FERNANDEZ VAQUEZ"/>
    <n v="5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10"/>
    <s v="Octubre"/>
  </r>
  <r>
    <x v="32"/>
    <x v="32"/>
    <s v="AO.M1.05.05"/>
    <s v="Ejecución de Control Técnico a las Prestaciones."/>
    <s v="AO.M1.05.05 (d)"/>
    <s v="Ejecutar acciones correspondientes al Proceso de Control Presencial Posterior"/>
    <s v=" Hospital Moyobamba / C.S. Habana / Hospital Rioja / C.S. Nueva Cajamarca"/>
    <s v="MEDICO SUPERVISOR "/>
    <n v="4"/>
    <n v="150"/>
    <m/>
    <n v="1280"/>
    <n v="1430"/>
    <n v="10"/>
    <s v="Octubre"/>
  </r>
  <r>
    <x v="32"/>
    <x v="32"/>
    <s v="AO.S1.01.11"/>
    <s v="Acciones de Soporte a la Gestión a nivel de UDR"/>
    <s v="AO.S1.01.11 (b)"/>
    <s v="Supervisión y asistencia técnica en acciones de soporte a IPRESS"/>
    <s v="Hospital Juanjui "/>
    <s v="EFREN CARDOZO MELENDEZ "/>
    <n v="1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11"/>
    <s v="Nov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5"/>
    <n v="245"/>
    <m/>
    <n v="1600"/>
    <n v="1845"/>
    <n v="11"/>
    <s v="Noviembre"/>
  </r>
  <r>
    <x v="32"/>
    <x v="32"/>
    <s v="AO.S1.01.11"/>
    <s v="Acciones de Soporte a la Gestión a nivel de UDR"/>
    <s v="AO.S1.01.11 (b)"/>
    <s v="Supervisión y asistencia técnica en acciones de soporte a IPRESS"/>
    <s v="Hospital de Moyobamba "/>
    <s v="EFREN CARDOZO MELENDEZ "/>
    <n v="1"/>
    <n v="0"/>
    <m/>
    <n v="0"/>
    <n v="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San Fernando"/>
    <s v="Synthia Santamaria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Micaela Bastidas"/>
    <s v="Synthia Santamaria Bardales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 de Yarinacoch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b)"/>
    <s v="Gestión con actores locales para fortalecer la contención preventiva"/>
    <s v="IPRESS Campo Verde"/>
    <s v="Charles Ayllón Pinchi"/>
    <n v="1"/>
    <n v="0"/>
    <m/>
    <n v="0"/>
    <n v="0"/>
    <n v="1"/>
    <s v="Enero"/>
  </r>
  <r>
    <x v="33"/>
    <x v="33"/>
    <s v="AO.S1.01.11"/>
    <s v="Acciones de Soporte a la Gestión a nivel de UDR"/>
    <s v="AO.S1.01.11 (b)"/>
    <s v="Supervisión y asistencia técnica en acciones de soporte a IPRESS"/>
    <s v="IPRESS Nueva Magdalena"/>
    <s v="Ramin Martin Panduro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Nuevo Paraíso"/>
    <s v="Synthia Santamaria Bardales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uan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b)"/>
    <s v="Gestión con actores locales para fortalecer la contención preventiva"/>
    <s v="IPRESS 9 Octubre"/>
    <s v="Charles Ayllón Pinchi"/>
    <n v="1"/>
    <n v="0"/>
    <m/>
    <n v="0"/>
    <n v="0"/>
    <n v="2"/>
    <s v="Febrero"/>
  </r>
  <r>
    <x v="33"/>
    <x v="33"/>
    <s v="AO.S1.01.11"/>
    <s v="Acciones de Soporte a la Gestión a nivel de UDR"/>
    <s v="AO.S1.01.11 (b)"/>
    <s v="Supervisión y asistencia técnica en acciones de soporte a IPRESS"/>
    <s v="IPRESS Nuestra Señora de las Mercedes"/>
    <s v="Ramin Martin Panduro Bardales"/>
    <n v="1"/>
    <n v="0"/>
    <m/>
    <n v="0"/>
    <n v="0"/>
    <n v="2"/>
    <s v="Febrer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3 Atalaya"/>
    <s v="Jose Luis Bardalez Bocanegra"/>
    <n v="5"/>
    <n v="800"/>
    <m/>
    <n v="1600"/>
    <n v="2400"/>
    <n v="3"/>
    <s v="Marz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7 de Junio"/>
    <s v="Synthia Santamaria Bardales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a Florid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uz y Paz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b)"/>
    <s v="Gestión con actores locales para fortalecer la contención preventiva"/>
    <s v="IPRESS Aguaytia"/>
    <s v="Charles Ayllón Pinchi"/>
    <n v="2"/>
    <n v="100"/>
    <m/>
    <n v="640"/>
    <n v="74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Hospital Amazónico"/>
    <s v="Kent Rios Ramirez"/>
    <n v="5"/>
    <n v="0"/>
    <m/>
    <n v="0"/>
    <n v="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1 Coronel Portillo"/>
    <s v="Jose Luis Bardalez Bocanegra"/>
    <n v="5"/>
    <n v="0"/>
    <m/>
    <n v="0"/>
    <n v="0"/>
    <n v="3"/>
    <s v="Marzo"/>
  </r>
  <r>
    <x v="33"/>
    <x v="33"/>
    <s v="AO.S1.01.11"/>
    <s v="Acciones de Soporte a la Gestión a nivel de UDR"/>
    <s v="AO.S1.01.11 (b)"/>
    <s v="Supervisión y asistencia técnica en acciones de soporte a IPRESS"/>
    <s v="IPRESS Iparia"/>
    <s v="Ramin Martin Panduro Bardales"/>
    <n v="3"/>
    <n v="140"/>
    <m/>
    <n v="960"/>
    <n v="1100"/>
    <n v="3"/>
    <s v="Marzo"/>
  </r>
  <r>
    <x v="33"/>
    <x v="33"/>
    <s v="AO.M1.02.02"/>
    <s v="Acciones de Afiliación."/>
    <s v="AO.M1.02.02 (d)"/>
    <s v="Supervisión y asistencia técnica en materia de afiliaciones"/>
    <s v="IPRESS Masisea"/>
    <s v="Synthia Santamaria Bardales"/>
    <n v="3"/>
    <n v="101"/>
    <m/>
    <n v="960"/>
    <n v="1061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Bolognesi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b)"/>
    <s v="Gestión con actores locales para fortalecer la contención preventiva"/>
    <s v="IPRESS Atalaya"/>
    <s v="Charles Ayllón Pinchi"/>
    <n v="3"/>
    <n v="800"/>
    <m/>
    <n v="960"/>
    <n v="176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Hospital Regional de Pucallpa"/>
    <s v="KENT RIOS RAMIEZ"/>
    <n v="5"/>
    <n v="0"/>
    <m/>
    <n v="0"/>
    <n v="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4"/>
    <s v="Abril"/>
  </r>
  <r>
    <x v="33"/>
    <x v="33"/>
    <s v="AO.S1.01.11"/>
    <s v="Acciones de Soporte a la Gestión a nivel de UDR"/>
    <s v="AO.S1.01.11 (b)"/>
    <s v="Supervisión y asistencia técnica en acciones de soporte a IPRESS"/>
    <s v="IPRESS San José de Yarinacocha"/>
    <s v="Ramin Martin Panduro Bardales"/>
    <n v="1"/>
    <n v="0"/>
    <m/>
    <n v="0"/>
    <n v="0"/>
    <n v="4"/>
    <s v="Abril"/>
  </r>
  <r>
    <x v="33"/>
    <x v="33"/>
    <s v="AO.M1.02.02"/>
    <s v="Acciones de Afiliación."/>
    <s v="AO.M1.02.02 (d)"/>
    <s v="Supervisión y asistencia técnica en materia de afiliaciones"/>
    <s v="IPRESS Curimana"/>
    <s v="Synthia Santamaria Bardales"/>
    <n v="1"/>
    <n v="100"/>
    <m/>
    <n v="640"/>
    <n v="74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Bolognesi"/>
    <s v="Medico Prestacional"/>
    <n v="3"/>
    <n v="360"/>
    <m/>
    <n v="960"/>
    <n v="132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osé de Yarinacoch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b)"/>
    <s v="Gestión con actores locales para fortalecer la contención preventiva"/>
    <s v="IPRESS Curimana"/>
    <s v="Charles Ayllón Pinchi"/>
    <n v="2"/>
    <n v="100"/>
    <m/>
    <n v="640"/>
    <n v="74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5"/>
    <s v="Mayo"/>
  </r>
  <r>
    <x v="33"/>
    <x v="33"/>
    <s v="AO.S1.01.11"/>
    <s v="Acciones de Soporte a la Gestión a nivel de UDR"/>
    <s v="AO.S1.01.11 (b)"/>
    <s v="Supervisión y asistencia técnica en acciones de soporte a IPRESS"/>
    <s v="IPRESS Masisea"/>
    <s v="Ramin Martin Panduro Bardales"/>
    <n v="3"/>
    <n v="101"/>
    <m/>
    <n v="960"/>
    <n v="1061"/>
    <n v="5"/>
    <s v="May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Regional de Pucallpa"/>
    <s v="Synthia Santamaria Bardales"/>
    <n v="2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Iparia"/>
    <s v="Medico Prestacional"/>
    <n v="3"/>
    <n v="140"/>
    <m/>
    <n v="960"/>
    <n v="110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Nuestra Señora de las Mercedes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b)"/>
    <s v="Gestión con actores locales para fortalecer la contención preventiva"/>
    <s v="IPRESS Iparia"/>
    <s v="Charles Ayllón Pinchi"/>
    <n v="2"/>
    <n v="140"/>
    <m/>
    <n v="640"/>
    <n v="780"/>
    <n v="6"/>
    <s v="Junio"/>
  </r>
  <r>
    <x v="33"/>
    <x v="33"/>
    <s v="AO.S1.01.11"/>
    <s v="Acciones de Soporte a la Gestión a nivel de UDR"/>
    <s v="AO.S1.01.11 (b)"/>
    <s v="Supervisión y asistencia técnica en acciones de soporte a IPRESS"/>
    <s v="IPRESS Hospital Regional de Pucallpa"/>
    <s v="Ramin Martin Panduro Bardales"/>
    <n v="1"/>
    <n v="0"/>
    <m/>
    <n v="0"/>
    <n v="0"/>
    <n v="6"/>
    <s v="Junio"/>
  </r>
  <r>
    <x v="33"/>
    <x v="33"/>
    <s v="AO.M1.02.02"/>
    <s v="Acciones de Afiliación."/>
    <s v="AO.M1.02.02 (d)"/>
    <s v="Supervisión y asistencia técnica en materia de afiliaciones"/>
    <s v="IPRESS Iparia"/>
    <s v="Synthia Santamaria Bardales"/>
    <n v="3"/>
    <n v="140"/>
    <m/>
    <n v="960"/>
    <n v="110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Masisea"/>
    <s v="Medico Prestacional"/>
    <n v="2"/>
    <n v="101"/>
    <m/>
    <n v="960"/>
    <n v="1061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Campo Verd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b)"/>
    <s v="Gestión con actores locales para fortalecer la contención preventiva"/>
    <s v="IPRESS Centro América"/>
    <s v="Charles Ayllón Pinchi"/>
    <n v="1"/>
    <n v="0"/>
    <m/>
    <n v="0"/>
    <n v="0"/>
    <n v="7"/>
    <s v="Julio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7"/>
    <s v="Julio"/>
  </r>
  <r>
    <x v="33"/>
    <x v="33"/>
    <s v="AO.S1.01.11"/>
    <s v="Acciones de Soporte a la Gestión a nivel de UDR"/>
    <s v="AO.S1.01.11 (b)"/>
    <s v="Supervisión y asistencia técnica en acciones de soporte a IPRESS"/>
    <s v="IPRESS Atalaya"/>
    <s v="Ramin Martin Panduro Bardales"/>
    <n v="4"/>
    <n v="800"/>
    <m/>
    <n v="1280"/>
    <n v="2080"/>
    <n v="7"/>
    <s v="Julio"/>
  </r>
  <r>
    <x v="33"/>
    <x v="33"/>
    <s v="AO.M1.02.02"/>
    <s v="Acciones de Afiliación."/>
    <s v="AO.M1.02.02 (d)"/>
    <s v="Supervisión y asistencia técnica en materia de afiliaciones"/>
    <s v="IPRESS Hospital Intercultural de Atalaya"/>
    <s v="Synthia Santamaria Bardales"/>
    <n v="3"/>
    <n v="800"/>
    <m/>
    <n v="960"/>
    <n v="176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Requena"/>
    <s v="Medico Prestacional"/>
    <n v="1"/>
    <n v="80"/>
    <m/>
    <n v="320"/>
    <n v="40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b)"/>
    <s v="Gestión con actores locales para fortalecer la contención preventiva"/>
    <s v="IPRESS San Alejandro"/>
    <s v="Charles Ayllón Pinchi"/>
    <n v="2"/>
    <n v="100"/>
    <m/>
    <n v="640"/>
    <n v="74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Red de Salud N.º 01 Coronel Portillo"/>
    <s v="KENT RIOS RAMIEZ"/>
    <n v="5"/>
    <n v="0"/>
    <m/>
    <n v="0"/>
    <n v="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Hospital Amazónico"/>
    <s v="KENT RIOS RAMIEZ"/>
    <n v="5"/>
    <n v="0"/>
    <m/>
    <n v="0"/>
    <n v="0"/>
    <n v="8"/>
    <s v="Agosto"/>
  </r>
  <r>
    <x v="33"/>
    <x v="33"/>
    <s v="AO.S1.01.11"/>
    <s v="Acciones de Soporte a la Gestión a nivel de UDR"/>
    <s v="AO.S1.01.11 (b)"/>
    <s v="Supervisión y asistencia técnica en acciones de soporte a IPRESS"/>
    <s v="IPRESS Hospital Amazónico"/>
    <s v="Ramin Martin Panduro Bardales"/>
    <n v="1"/>
    <n v="0"/>
    <m/>
    <n v="0"/>
    <n v="0"/>
    <n v="8"/>
    <s v="Agosto"/>
  </r>
  <r>
    <x v="33"/>
    <x v="33"/>
    <s v="AO.M1.02.02"/>
    <s v="Acciones de Afiliación."/>
    <s v="AO.M1.02.02 (d)"/>
    <s v="Supervisión y asistencia técnica en materia de afiliaciones"/>
    <s v="IPRESS Aguaytia "/>
    <s v="Synthia Santamaria Bardales"/>
    <n v="3"/>
    <n v="100"/>
    <m/>
    <n v="960"/>
    <n v="106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3"/>
    <n v="0"/>
    <m/>
    <n v="0"/>
    <n v="0"/>
    <n v="9"/>
    <s v="Setiembre"/>
  </r>
  <r>
    <x v="33"/>
    <x v="33"/>
    <s v="AO.M1.05.05"/>
    <s v="Ejecución de Control Técnico a las Prestaciones."/>
    <s v="AO.M1.05.05 (b)"/>
    <s v="Gestión con actores locales para fortalecer la contención preventiva"/>
    <s v="IPRESS Nuevo Paraíso"/>
    <s v="Charles Ayllón Pinchi"/>
    <n v="1"/>
    <n v="0"/>
    <m/>
    <n v="0"/>
    <n v="0"/>
    <n v="9"/>
    <s v="Set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9"/>
    <s v="Setiembre"/>
  </r>
  <r>
    <x v="33"/>
    <x v="33"/>
    <s v="AO.S1.01.11"/>
    <s v="Acciones de Soporte a la Gestión a nivel de UDR"/>
    <s v="AO.S1.01.11 (b)"/>
    <s v="Supervisión y asistencia técnica en acciones de soporte a IPRESS"/>
    <s v="IPRESS Aguaytia / IPRESS San Alejandro"/>
    <s v="Ramin Martin Panduro Bardales"/>
    <n v="3"/>
    <n v="100"/>
    <m/>
    <n v="960"/>
    <n v="1060"/>
    <n v="9"/>
    <s v="Setiembre"/>
  </r>
  <r>
    <x v="33"/>
    <x v="33"/>
    <s v="AO.M1.02.02"/>
    <s v="Acciones de Afiliación."/>
    <s v="AO.M1.02.02 (d)"/>
    <s v="Supervisión y asistencia técnica en materia de afiliaciones"/>
    <s v="IPRESS Nueva Requena"/>
    <s v="Synthia Santamaria Bardales"/>
    <n v="2"/>
    <n v="80"/>
    <m/>
    <n v="640"/>
    <n v="72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rancisco de Yarina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b)"/>
    <s v="Gestión con actores locales para fortalecer la contención preventiva"/>
    <s v="IPRESS Masisea"/>
    <s v="Charles Ayllón Pinchi"/>
    <n v="2"/>
    <n v="101"/>
    <m/>
    <n v="640"/>
    <n v="741"/>
    <n v="10"/>
    <s v="Octu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0"/>
    <s v="Octubre"/>
  </r>
  <r>
    <x v="33"/>
    <x v="33"/>
    <s v="AO.S1.01.11"/>
    <s v="Acciones de Soporte a la Gestión a nivel de UDR"/>
    <s v="AO.S1.01.11 (b)"/>
    <s v="Supervisión y asistencia técnica en acciones de soporte a IPRESS"/>
    <s v="IPRESS Von Humboldt"/>
    <s v="Ramin Martin Panduro Bardales"/>
    <n v="1"/>
    <n v="0"/>
    <m/>
    <n v="0"/>
    <n v="0"/>
    <n v="10"/>
    <s v="Octu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Tupac Amaru"/>
    <s v="Synthia Santamaria Bardales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Curimana"/>
    <s v="Medico Prestacional"/>
    <n v="1"/>
    <n v="100"/>
    <m/>
    <n v="320"/>
    <n v="42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b)"/>
    <s v="Gestión con actores locales para fortalecer la contención preventiva"/>
    <s v="IPRESS Nueva Requena"/>
    <s v="Charles Ayllón Pinchi"/>
    <n v="2"/>
    <n v="80"/>
    <m/>
    <n v="640"/>
    <n v="72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Luz  y Paz"/>
    <s v="Ramin Martin Panduro Bardales"/>
    <n v="1"/>
    <n v="0"/>
    <m/>
    <n v="0"/>
    <n v="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Nueva Requena"/>
    <s v="Ramin Martin Panduro Bardales"/>
    <n v="2"/>
    <n v="80"/>
    <m/>
    <n v="640"/>
    <n v="72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Amazónico"/>
    <s v="Synthia Santamaria Bardales"/>
    <n v="2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onte Alegre - Neshuy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b)"/>
    <s v="Gestión con actores locales para fortalecer la contención preventiva"/>
    <s v="IPRESS San Fernando"/>
    <s v="Charles Ayllón Pinchi"/>
    <n v="1"/>
    <n v="0"/>
    <m/>
    <n v="0"/>
    <n v="0"/>
    <n v="12"/>
    <s v="Diciembre"/>
  </r>
  <r>
    <x v="33"/>
    <x v="33"/>
    <s v="AO.S1.01.11"/>
    <s v="Acciones de Soporte a la Gestión a nivel de UDR"/>
    <s v="AO.S1.01.11 (b)"/>
    <s v="Supervisión y asistencia técnica en acciones de soporte a IPRESS"/>
    <s v="IPRESS Monte Alegre - Neshuya"/>
    <s v="Ramin Martin Panduro Bardales"/>
    <n v="1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"/>
    <s v="Ener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2"/>
    <s v="Febrero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2"/>
    <s v="Febrero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0235 C.S. I-4 SAN LORENZO, 0000027082 CENTRO  DE SALUD MENTAL COMUNITARIO INTERCULTURAL DATEM DEL MARAÑÓN, 0000000268 C.S. I-3 ULLPAYACU,0000000246 C.S. I-3 SARAMIRIZA, 0000006731 CHAPIS"/>
    <s v="Tatiana Karol Reategui Ramirez"/>
    <n v="2.5"/>
    <n v="1100"/>
    <m/>
    <n v="800"/>
    <n v="190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235 C.S. I-4 SAN LORENZO, 0000027082 CENTRO  DE SALUD MENTAL COMUNITARIO INTERCULTURAL DATEM DEL MARAÑÓN, 0000000268 C.S. I-3 ULLPAYACU,0000000246 C.S. I-3 SARAMIRIZA, 0000006731 CHAPIS"/>
    <s v="Cristopher Imar Vera Barrantes"/>
    <n v="2.5"/>
    <n v="1100"/>
    <m/>
    <n v="800"/>
    <n v="1900"/>
    <n v="3"/>
    <s v="Marzo"/>
  </r>
  <r>
    <x v="34"/>
    <x v="34"/>
    <s v="AO.M1.02.02"/>
    <s v="Acciones de Afiliación."/>
    <s v="AO.M1.02.02 (d)"/>
    <s v="Supervisión y asistencia técnica en materia de afiliaciones"/>
    <s v="0000000303 P.S. 1-2 NUEVO ARICA DE BALSAPUERTO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303 P.S. 1-2 NUEVO ARICA DE BALSAPUERTO"/>
    <s v="Cristopher Imar Vera Barrantes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7326 C.S. I-3 INDEPENDENCIA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7326 C.S. I-3 INDEPENDENCIA"/>
    <s v="Cristopher Imar Vera Barrantes"/>
    <n v="0"/>
    <n v="0"/>
    <m/>
    <n v="0"/>
    <n v="0"/>
    <n v="3"/>
    <s v="Marz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1 P.S. I-1 ACHUAL LIMON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7325 C.S. I-3 LA NATIVIDAD"/>
    <s v="Tatiana Karol Reategui Ramirez"/>
    <n v="0"/>
    <n v="0"/>
    <m/>
    <n v="0"/>
    <n v="0"/>
    <n v="4"/>
    <s v="Abril"/>
  </r>
  <r>
    <x v="34"/>
    <x v="34"/>
    <s v="AO.S1.01.11"/>
    <s v="Acciones de Soporte a la Gestión a nivel de UDR"/>
    <s v="AO.S1.01.11 (b)"/>
    <s v="Supervisión y asistencia técnica en acciones de soporte a IPRESS"/>
    <s v="0000007325 C.S. I-3 LA NATIVIDAD"/>
    <s v="Cristopher Imar Vera Barrantes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5"/>
    <s v="Mayo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4 C.S. I-3 LOMA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4 C.S. I-3 LOMA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8 C.S. I-3 CARRETERA KM 1.5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8 C.S. I-3 CARRETERA KM 1.5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9 P.S. I-1 AA.HH. 30 DE AGOSTO KM. 17"/>
    <s v="Tatiana Karol Reategui Ramir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32 C.S. I-3 GRAU KM.40"/>
    <s v="Tatiana Karol Reategui Ramir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232 C.S. I-3 GRAU KM.40"/>
    <s v="Cristopher Imar Vera Barrantes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6"/>
    <s v="Junio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193 C.S. I-4 LAGUNAS y 0000000202 C.S. I-3 SANTA CRUZ"/>
    <s v="Cristopher Imar Vera Barrantes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193 C.S. I-4 LAGUNAS y 0000000202 C.S. I-3 SANTA CRUZ"/>
    <s v="Tatiana Karol Reategui Ramirez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212 C.S. I-4 PAMPA HERMOZA DE YURIMAGUAS"/>
    <s v="Tatiana Karol Reategui Ramirez"/>
    <n v="0"/>
    <n v="0"/>
    <m/>
    <n v="0"/>
    <n v="0"/>
    <n v="7"/>
    <s v="Julio"/>
  </r>
  <r>
    <x v="34"/>
    <x v="34"/>
    <s v="AO.S1.01.11"/>
    <s v="Acciones de Soporte a la Gestión a nivel de UDR"/>
    <s v="AO.S1.01.11 (b)"/>
    <s v="Supervisión y asistencia técnica en acciones de soporte a IPRESS"/>
    <s v="0000000212 C.S. I-4 PAMPA HERMOZA DE YURIMAGUAS"/>
    <s v="Cristopher Imar Vera Barrantes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193 C.S. I-4 LAGUN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7"/>
    <s v="Juli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8"/>
    <s v="Agosto"/>
  </r>
  <r>
    <x v="34"/>
    <x v="34"/>
    <s v="AO.M1.02.02"/>
    <s v="Acciones de Afiliación."/>
    <s v="AO.M1.02.02 (d)"/>
    <s v="Supervisión y asistencia técnica en materia de afiliaciones"/>
    <s v="0000000222 C.S. I-3 MUNICHIS DE YURIMAGUAS"/>
    <s v="Tatiana Karol Reategui Ramirez"/>
    <n v="0"/>
    <n v="0"/>
    <m/>
    <n v="0"/>
    <n v="0"/>
    <n v="8"/>
    <s v="Agosto"/>
  </r>
  <r>
    <x v="34"/>
    <x v="34"/>
    <s v="AO.S1.01.11"/>
    <s v="Acciones de Soporte a la Gestión a nivel de UDR"/>
    <s v="AO.S1.01.11 (b)"/>
    <s v="Supervisión y asistencia técnica en acciones de soporte a IPRESS"/>
    <s v="0000000222 C.S. I-3 MUNICHIS DE YURIMAGUAS"/>
    <s v="Cristopher Imar Vera Barrantes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9"/>
    <s v="Setiembre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9"/>
    <s v="Setiembre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9"/>
    <s v="Setiembre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IPRESS DE SAN LORENZO"/>
    <s v="Por contratar"/>
    <n v="1.9"/>
    <n v="563"/>
    <m/>
    <n v="608"/>
    <n v="1171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6687 P.S. I-1 BARRANCA"/>
    <s v="Por contratar"/>
    <n v="0"/>
    <n v="0"/>
    <m/>
    <n v="0"/>
    <n v="0"/>
    <n v="10"/>
    <s v="Octubre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10"/>
    <s v="Octubre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10"/>
    <s v="Octubre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1"/>
    <s v="Noviembre"/>
  </r>
  <r>
    <x v="34"/>
    <x v="34"/>
    <s v="AO.S1.01.11"/>
    <s v="Acciones de Soporte a la Gestión a nivel de UDR"/>
    <s v="AO.S1.01.11 (b)"/>
    <s v="Supervisión y asistencia técnica en acciones de soporte a IPRESS"/>
    <s v="0000027540 CENTRO DE SALUD MENTAL COMUNITARIO - YURIMAGUAS"/>
    <s v="Cristopher Imar Vera Barrantes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2"/>
    <s v="Diciembre"/>
  </r>
  <r>
    <x v="35"/>
    <x v="35"/>
    <s v="AO.S1.01.10"/>
    <s v="Acciones de Soporte a la Gestión a nivel de GMR"/>
    <s v="AO.S1.01.10 (b)"/>
    <s v=" Supervisión y asistencia técnica en acciones de soporte a UDR"/>
    <s v="Abancay"/>
    <s v="Walter Bedriñana Carrasco"/>
    <n v="4"/>
    <n v="280"/>
    <m/>
    <n v="1280"/>
    <n v="1560"/>
    <n v="3"/>
    <s v="Marz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ndahuaylas "/>
    <s v="Eduardo Polidoro Pinatte Villegas"/>
    <n v="3"/>
    <n v="180"/>
    <m/>
    <n v="960"/>
    <n v="1140"/>
    <n v="5"/>
    <s v="Mayo"/>
  </r>
  <r>
    <x v="35"/>
    <x v="35"/>
    <s v="AO.S1.01.10"/>
    <s v="Acciones de Soporte a la Gestión a nivel de GMR"/>
    <s v="AO.S1.01.10 (b)"/>
    <s v=" Supervisión y asistencia técnica en acciones de soporte a UDR"/>
    <s v="Abancay"/>
    <s v="Mark Llamocca Anyosa "/>
    <n v="4"/>
    <n v="280"/>
    <m/>
    <n v="1280"/>
    <n v="1560"/>
    <n v="5"/>
    <s v="May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ndahuaylas "/>
    <s v="Mark Llamocca Anyosa "/>
    <n v="3"/>
    <n v="180"/>
    <m/>
    <n v="960"/>
    <n v="1140"/>
    <n v="6"/>
    <s v="Junio"/>
  </r>
  <r>
    <x v="35"/>
    <x v="35"/>
    <s v="AO.S1.01.10"/>
    <s v="Acciones de Soporte a la Gestión a nivel de GMR"/>
    <s v="AO.S1.01.10 (b)"/>
    <s v=" Supervisión y asistencia técnica en acciones de soporte a UDR"/>
    <s v="Abancay"/>
    <s v="Tecnico de informatica "/>
    <n v="3.5"/>
    <n v="276"/>
    <m/>
    <n v="1094"/>
    <n v="1370"/>
    <n v="6"/>
    <s v="Juni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bancay"/>
    <s v="Mark Llamocca Anyosa "/>
    <n v="4"/>
    <n v="280"/>
    <m/>
    <n v="1280"/>
    <n v="1560"/>
    <n v="7"/>
    <s v="Julio"/>
  </r>
  <r>
    <x v="35"/>
    <x v="35"/>
    <s v="AO.M1.05.04"/>
    <s v="Asistencia Técnica, Monitoreo y Supervisión en Cobertura Prestacional."/>
    <s v="AO.M1.05.04 (a)"/>
    <s v="Supervisión, monitoreo y asistencia en cobertura prestacional"/>
    <s v="Andahuaylas "/>
    <s v="Profesional de Supervision Prestacional"/>
    <n v="3"/>
    <n v="180"/>
    <m/>
    <n v="960"/>
    <n v="1140"/>
    <n v="7"/>
    <s v="Julio"/>
  </r>
  <r>
    <x v="35"/>
    <x v="35"/>
    <s v="AO.S1.01.10"/>
    <s v="Acciones de Soporte a la Gestión a nivel de GMR"/>
    <s v="AO.S1.01.10 (b)"/>
    <s v=" Supervisión y asistencia técnica en acciones de soporte a UDR"/>
    <s v="Ica"/>
    <s v="Walter Bedriñana Carrasco"/>
    <n v="4"/>
    <n v="180"/>
    <m/>
    <n v="1280"/>
    <n v="1460"/>
    <n v="7"/>
    <s v="Juli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bancay"/>
    <s v="Eduardo Polidoro Pinatte Villegas"/>
    <n v="4"/>
    <n v="280"/>
    <m/>
    <n v="1280"/>
    <n v="1560"/>
    <n v="8"/>
    <s v="Agosto"/>
  </r>
  <r>
    <x v="35"/>
    <x v="35"/>
    <s v="AO.S1.01.10"/>
    <s v="Acciones de Soporte a la Gestión a nivel de GMR"/>
    <s v="AO.S1.01.10 (b)"/>
    <s v=" Supervisión y asistencia técnica en acciones de soporte a UDR"/>
    <s v="Andahuaylas "/>
    <s v="Mark Llamocca Anyosa "/>
    <n v="3"/>
    <n v="180"/>
    <m/>
    <n v="960"/>
    <n v="1140"/>
    <n v="8"/>
    <s v="Agosto"/>
  </r>
  <r>
    <x v="35"/>
    <x v="35"/>
    <s v="AO.M1.05.04"/>
    <s v="Asistencia Técnica, Monitoreo y Supervisión en Cobertura Prestacional."/>
    <s v="AO.M1.05.04 (a)"/>
    <s v="Supervisión, monitoreo y asistencia en cobertura prestacional"/>
    <s v="Abancay"/>
    <s v="Profesional de Supervision Prestacional"/>
    <n v="4"/>
    <n v="280"/>
    <m/>
    <n v="1280"/>
    <n v="1560"/>
    <n v="9"/>
    <s v="Setiembre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Ica"/>
    <s v="Mark Llamocca Anyosa "/>
    <n v="4"/>
    <n v="180"/>
    <m/>
    <n v="1280"/>
    <n v="1460"/>
    <n v="9"/>
    <s v="Setiembre"/>
  </r>
  <r>
    <x v="35"/>
    <x v="35"/>
    <s v="AO.S1.01.10"/>
    <s v="Acciones de Soporte a la Gestión a nivel de GMR"/>
    <s v="AO.S1.01.10 (b)"/>
    <s v=" Supervisión y asistencia técnica en acciones de soporte a UDR"/>
    <s v="Andahuaylas "/>
    <s v="Walter Bedriñana Carrasco"/>
    <n v="3"/>
    <n v="180"/>
    <m/>
    <n v="960"/>
    <n v="1140"/>
    <n v="9"/>
    <s v="Setiembre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Ica"/>
    <s v="Eduardo Polidoro Pinatte Villegas"/>
    <n v="4"/>
    <n v="180"/>
    <m/>
    <n v="1280"/>
    <n v="1460"/>
    <n v="10"/>
    <s v="Octubre"/>
  </r>
  <r>
    <x v="35"/>
    <x v="35"/>
    <s v="AO.M1.05.04"/>
    <s v="Asistencia Técnica, Monitoreo y Supervisión en Cobertura Prestacional."/>
    <s v="AO.M1.05.04 (a)"/>
    <s v="Supervisión, monitoreo y asistencia en cobertura prestacional"/>
    <s v="Ica"/>
    <s v="Profesional de Supervision Prestacional"/>
    <n v="4"/>
    <n v="180"/>
    <m/>
    <n v="1280"/>
    <n v="1460"/>
    <n v="10"/>
    <s v="Octubre"/>
  </r>
  <r>
    <x v="35"/>
    <x v="35"/>
    <s v="AO.S1.01.10"/>
    <s v="Acciones de Soporte a la Gestión a nivel de GMR"/>
    <s v="AO.S1.01.10 (b)"/>
    <s v=" Supervisión y asistencia técnica en acciones de soporte a UDR"/>
    <s v="Ica"/>
    <s v="Mark Llamocca Anyosa "/>
    <n v="4"/>
    <n v="180"/>
    <m/>
    <n v="1280"/>
    <n v="146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Jeus Nazareno "/>
    <s v="MC CAS 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Regional Ayacucho"/>
    <s v="MC CAS 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4"/>
    <s v="Abril"/>
  </r>
  <r>
    <x v="36"/>
    <x v="36"/>
    <s v="AO.M1.02.02"/>
    <s v="Acciones de Afiliación."/>
    <s v="AO.M1.02.02 (d)"/>
    <s v="Supervisión y asistencia técnica en materia de afiliaciones"/>
    <s v="CS Vilcas Huaman y CS Vischongo"/>
    <s v="Lissie Arquiñego Garcia"/>
    <n v="4"/>
    <n v="120"/>
    <m/>
    <n v="1280"/>
    <n v="140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5"/>
    <s v="Mayo"/>
  </r>
  <r>
    <x v="36"/>
    <x v="36"/>
    <s v="AO.M1.02.02"/>
    <s v="Acciones de Afiliación."/>
    <s v="AO.M1.02.02 (d)"/>
    <s v="Supervisión y asistencia técnica en materia de afiliaciones"/>
    <s v="CS Querobamba y CS Pomabamba"/>
    <s v="Lissie Arquiñego Garcia"/>
    <n v="4"/>
    <n v="120"/>
    <m/>
    <n v="1280"/>
    <n v="140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C.S Huancasancos  y  C.S. Pomabamba"/>
    <s v="MC CAS "/>
    <n v="3"/>
    <n v="160"/>
    <m/>
    <n v="960"/>
    <n v="1120"/>
    <n v="6"/>
    <s v="Junio"/>
  </r>
  <r>
    <x v="36"/>
    <x v="36"/>
    <s v="AO.M1.02.02"/>
    <s v="Acciones de Afiliación."/>
    <s v="AO.M1.02.02 (d)"/>
    <s v="Supervisión y asistencia técnica en materia de afiliaciones"/>
    <s v="CS San Jose de Secce CS  Nueva Jerusalen"/>
    <s v="Lissie Arquiñego Garcia"/>
    <n v="3"/>
    <n v="220"/>
    <m/>
    <n v="960"/>
    <n v="11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Hospital Cangallo y  C.S. Pampacangallo"/>
    <s v="MC CAS "/>
    <n v="3"/>
    <n v="160"/>
    <m/>
    <n v="960"/>
    <n v="1120"/>
    <n v="7"/>
    <s v="Julio"/>
  </r>
  <r>
    <x v="36"/>
    <x v="36"/>
    <s v="AO.M1.02.02"/>
    <s v="Acciones de Afiliación."/>
    <s v="AO.M1.02.02 (d)"/>
    <s v="Supervisión y asistencia técnica en materia de afiliaciones"/>
    <s v="CS Huamanguiila y CS Luricocha"/>
    <s v="Lissie Arquiñego Garcia"/>
    <n v="3"/>
    <n v="120"/>
    <m/>
    <n v="960"/>
    <n v="1080"/>
    <n v="7"/>
    <s v="Julio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8"/>
    <s v="Agost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Huanta y C.S Luricocha"/>
    <s v="MC CAS "/>
    <n v="3"/>
    <n v="160"/>
    <m/>
    <n v="960"/>
    <n v="1120"/>
    <n v="8"/>
    <s v="Agosto"/>
  </r>
  <r>
    <x v="36"/>
    <x v="36"/>
    <s v="AO.M1.02.02"/>
    <s v="Acciones de Afiliación."/>
    <s v="AO.M1.02.02 (d)"/>
    <s v="Supervisión y asistencia técnica en materia de afiliaciones"/>
    <s v="CS Llochegua y CS Machente"/>
    <s v="Lissie Arquiñego Garcia"/>
    <n v="4"/>
    <n v="220"/>
    <m/>
    <n v="1280"/>
    <n v="150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9"/>
    <s v="Setiembre"/>
  </r>
  <r>
    <x v="36"/>
    <x v="36"/>
    <s v="AO.M1.05.05"/>
    <s v="Ejecución de Control Técnico a las Prestaciones."/>
    <s v="AO.M1.05.05 (d)"/>
    <s v="Ejecutar acciones correspondientes al Proceso de Control Presencial Posterior"/>
    <s v="Hospital San Miguel y CS Tambo"/>
    <s v="MC CAS "/>
    <n v="3"/>
    <n v="160"/>
    <m/>
    <n v="960"/>
    <n v="112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11"/>
    <s v="Noviembre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11"/>
    <s v="Noviembre"/>
  </r>
  <r>
    <x v="36"/>
    <x v="36"/>
    <s v="AO.S1.01.11"/>
    <s v="Acciones de Soporte a la Gestión a nivel de UDR"/>
    <s v="AO.S1.01.11 (b)"/>
    <s v="Supervisión y asistencia técnica en acciones de soporte a IPRESS"/>
    <s v="varios"/>
    <s v="varios"/>
    <n v="4"/>
    <n v="0"/>
    <m/>
    <n v="1428"/>
    <n v="1428"/>
    <n v="12"/>
    <s v="Diciembre"/>
  </r>
  <r>
    <x v="37"/>
    <x v="37"/>
    <s v="AO.M1.06.04"/>
    <s v="Supervisión Financiera a Unidades Ejecutoras-UE."/>
    <s v="AO.M1.06.04 (g)"/>
    <s v="Monitoreo de los expedientes BES "/>
    <s v="Centro de Salud Lambrama"/>
    <s v="Santiago Alegria Merma"/>
    <n v="1"/>
    <n v="110"/>
    <m/>
    <n v="320"/>
    <n v="430"/>
    <n v="3"/>
    <s v="Marzo"/>
  </r>
  <r>
    <x v="37"/>
    <x v="37"/>
    <s v="AO.M1.02.02"/>
    <s v="Acciones de Afiliación."/>
    <s v="AO.M1.02.02 (b)"/>
    <s v="Acciones de afiliación y acreditación de asegurados "/>
    <s v="RED DE SALUD AYMARAES"/>
    <s v="Marco Antonio Salas Cuaresma"/>
    <n v="2"/>
    <n v="160"/>
    <m/>
    <n v="640"/>
    <n v="800"/>
    <n v="3"/>
    <s v="Marzo"/>
  </r>
  <r>
    <x v="37"/>
    <x v="37"/>
    <s v="AO.M1.02.02"/>
    <s v="Acciones de Afiliación."/>
    <s v="AO.M1.02.02 (d)"/>
    <s v="Supervisión y asistencia técnica en materia de afiliaciones"/>
    <s v="Hospital Chalhuanca"/>
    <s v="Noemi Sauñe Merma"/>
    <n v="2"/>
    <n v="160"/>
    <m/>
    <n v="640"/>
    <n v="800"/>
    <n v="3"/>
    <s v="Marzo"/>
  </r>
  <r>
    <x v="37"/>
    <x v="37"/>
    <s v="AO.M1.05.05"/>
    <s v="Ejecución de Control Técnico a las Prestaciones."/>
    <s v="AO.M1.05.05 (a)"/>
    <s v="Supervisar y monitorear respecto al acceso a servicios de salud"/>
    <s v="Hospital Chalhuanca"/>
    <s v="Yessenia espinoza Monzon"/>
    <n v="2"/>
    <n v="160"/>
    <m/>
    <n v="640"/>
    <n v="800"/>
    <n v="3"/>
    <s v="Marzo"/>
  </r>
  <r>
    <x v="37"/>
    <x v="37"/>
    <s v="AO.M1.06.04"/>
    <s v="Supervisión Financiera a Unidades Ejecutoras-UE."/>
    <s v="AO.M1.06.04 (g)"/>
    <s v="Monitoreo de los expedientes BES "/>
    <s v="Centro de salud Huancarama"/>
    <s v="Santiago Alegria Merma"/>
    <n v="1"/>
    <n v="100"/>
    <m/>
    <n v="320"/>
    <n v="420"/>
    <n v="4"/>
    <s v="Abril"/>
  </r>
  <r>
    <x v="37"/>
    <x v="37"/>
    <s v="AO.M1.02.02"/>
    <s v="Acciones de Afiliación."/>
    <s v="AO.M1.02.02 (d)"/>
    <s v="Supervisión y asistencia técnica en materia de afiliaciones"/>
    <s v="Centro de Salud  Santa Rosa"/>
    <s v="Noemi Sauñe Merma"/>
    <n v="1"/>
    <n v="150"/>
    <m/>
    <n v="320"/>
    <n v="47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Curahuasi / Centro de Salud Mental Comunitario / P.S. Pisonaypata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Bacas/ P.S. Occoruro y P.S. San Luis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a)"/>
    <s v="Supervisar y monitorear respecto al acceso a servicios de salud"/>
    <s v="Centro de salud Huancarama"/>
    <s v="Yessenia espinoza Monzon"/>
    <n v="1"/>
    <n v="100"/>
    <m/>
    <n v="320"/>
    <n v="420"/>
    <n v="4"/>
    <s v="Abril"/>
  </r>
  <r>
    <x v="37"/>
    <x v="37"/>
    <s v="AO.M1.06.04"/>
    <s v="Supervisión Financiera a Unidades Ejecutoras-UE."/>
    <s v="AO.M1.06.04 (g)"/>
    <s v="Monitoreo de los expedientes BES "/>
    <s v="Hospital Chalhuanca"/>
    <s v="Santiago Alegria Merma"/>
    <n v="2"/>
    <n v="160"/>
    <m/>
    <n v="640"/>
    <n v="80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Huancarama /Centro de Salud Pacobamba"/>
    <s v="Luz Eliana Coavoy Arapa"/>
    <n v="1"/>
    <n v="150"/>
    <m/>
    <n v="320"/>
    <n v="47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Los Angeles / P.S. Sotapa / P.S. Karhuakahua"/>
    <s v="Luz Eliana Coavoy Arapa"/>
    <n v="2"/>
    <n v="150"/>
    <m/>
    <n v="640"/>
    <n v="790"/>
    <n v="5"/>
    <s v="Mayo"/>
  </r>
  <r>
    <x v="37"/>
    <x v="37"/>
    <s v="AO.M1.05.05"/>
    <s v="Ejecución de Control Técnico a las Prestaciones."/>
    <s v="AO.M1.05.05 (a)"/>
    <s v="Supervisar y monitorear respecto al acceso a servicios de salud"/>
    <s v="C.S Casinchihua"/>
    <s v="Yessenia espinoza Monzon"/>
    <n v="1"/>
    <n v="120"/>
    <m/>
    <n v="320"/>
    <n v="440"/>
    <n v="5"/>
    <s v="Mayo"/>
  </r>
  <r>
    <x v="37"/>
    <x v="37"/>
    <s v="AO.M1.06.04"/>
    <s v="Supervisión Financiera a Unidades Ejecutoras-UE."/>
    <s v="AO.M1.06.04 (b)"/>
    <s v="Supervisión Financiera Presencial a las Unidades Ejecutoras-UE"/>
    <s v="RED DE SALUD GRAU"/>
    <s v="Renato Sauñe Riveros"/>
    <n v="3"/>
    <n v="190"/>
    <m/>
    <n v="960"/>
    <n v="1150"/>
    <n v="6"/>
    <s v="Junio"/>
  </r>
  <r>
    <x v="37"/>
    <x v="37"/>
    <s v="AO.M1.06.04"/>
    <s v="Supervisión Financiera a Unidades Ejecutoras-UE."/>
    <s v="AO.M1.06.04 (g)"/>
    <s v="Monitoreo de los expedientes BES "/>
    <s v="Centro de Salud San Camilo de Lelis /Vilcabamba"/>
    <s v="Santiago Alegria Merma"/>
    <n v="2"/>
    <n v="298"/>
    <m/>
    <n v="640"/>
    <n v="938"/>
    <n v="6"/>
    <s v="Junio"/>
  </r>
  <r>
    <x v="37"/>
    <x v="37"/>
    <s v="AO.M1.02.02"/>
    <s v="Acciones de Afiliación."/>
    <s v="AO.M1.02.02 (d)"/>
    <s v="Supervisión y asistencia técnica en materia de afiliaciones"/>
    <s v="Centro de Salud Curahuasi"/>
    <s v="Noemi Sauñe Merma"/>
    <n v="1"/>
    <n v="100"/>
    <m/>
    <n v="320"/>
    <n v="420"/>
    <n v="6"/>
    <s v="Junio"/>
  </r>
  <r>
    <x v="37"/>
    <x v="37"/>
    <s v="AO.M1.05.05"/>
    <s v="Ejecución de Control Técnico a las Prestaciones."/>
    <s v="AO.M1.05.05 (a)"/>
    <s v="Supervisar y monitorear respecto al acceso a servicios de salud"/>
    <s v="C.S Santa Rosa"/>
    <s v="Yessenia espinoza Monzon"/>
    <n v="1"/>
    <n v="120"/>
    <m/>
    <n v="320"/>
    <n v="440"/>
    <n v="6"/>
    <s v="Junio"/>
  </r>
  <r>
    <x v="37"/>
    <x v="37"/>
    <s v="AO.M1.06.04"/>
    <s v="Supervisión Financiera a Unidades Ejecutoras-UE."/>
    <s v="AO.M1.06.04 (g)"/>
    <s v="Monitoreo de los expedientes BES "/>
    <s v="Centro de Salud Antabamba"/>
    <s v="Santiago Alegria Merma"/>
    <n v="2"/>
    <n v="170"/>
    <m/>
    <n v="640"/>
    <n v="810"/>
    <n v="7"/>
    <s v="Julio"/>
  </r>
  <r>
    <x v="37"/>
    <x v="37"/>
    <s v="AO.M1.02.02"/>
    <s v="Acciones de Afiliación."/>
    <s v="AO.M1.02.02 (d)"/>
    <s v="Supervisión y asistencia técnica en materia de afiliaciones"/>
    <s v="Centro de Salud Antabamba"/>
    <s v="Noemi Sauñe Merma"/>
    <n v="2"/>
    <n v="170"/>
    <m/>
    <n v="640"/>
    <n v="810"/>
    <n v="7"/>
    <s v="Juli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San Camilo de Lelis"/>
    <s v="Luz Eliana Coavoy Arapa"/>
    <n v="2"/>
    <n v="190"/>
    <m/>
    <n v="640"/>
    <n v="830"/>
    <n v="7"/>
    <s v="Julio"/>
  </r>
  <r>
    <x v="37"/>
    <x v="37"/>
    <s v="AO.M1.05.05"/>
    <s v="Ejecución de Control Técnico a las Prestaciones."/>
    <s v="AO.M1.05.05 (a)"/>
    <s v="Supervisar y monitorear respecto al acceso a servicios de salud"/>
    <s v="Centro de Salud Curahuasi"/>
    <s v="Yessenia espinoza Monzon"/>
    <n v="1"/>
    <n v="100"/>
    <m/>
    <n v="320"/>
    <n v="420"/>
    <n v="7"/>
    <s v="Julio"/>
  </r>
  <r>
    <x v="37"/>
    <x v="37"/>
    <s v="AO.M1.06.04"/>
    <s v="Supervisión Financiera a Unidades Ejecutoras-UE."/>
    <s v="AO.M1.06.04 (b)"/>
    <s v="Supervisión Financiera Presencial a las Unidades Ejecutoras-UE"/>
    <s v="RED DE SALUD COTABAMBAS"/>
    <s v="Vladimir Aguilar Flores"/>
    <n v="5"/>
    <n v="260"/>
    <m/>
    <n v="1600"/>
    <n v="1860"/>
    <n v="8"/>
    <s v="Agosto"/>
  </r>
  <r>
    <x v="37"/>
    <x v="37"/>
    <s v="AO.M1.06.04"/>
    <s v="Supervisión Financiera a Unidades Ejecutoras-UE."/>
    <s v="AO.M1.06.04 (b)"/>
    <s v="Supervisión Financiera Presencial a las Unidades Ejecutoras-UE"/>
    <s v="RED DE SALUD AYMARAES"/>
    <s v="Renato Sauñe Riveros"/>
    <n v="3"/>
    <n v="160"/>
    <m/>
    <n v="960"/>
    <n v="1120"/>
    <n v="8"/>
    <s v="Agosto"/>
  </r>
  <r>
    <x v="37"/>
    <x v="37"/>
    <s v="AO.M1.06.04"/>
    <s v="Supervisión Financiera a Unidades Ejecutoras-UE."/>
    <s v="AO.M1.06.04 (g)"/>
    <s v="Monitoreo de los expedientes BES "/>
    <s v="Hospital de Tambobamba"/>
    <s v="Santiago Alegria Merma"/>
    <n v="3"/>
    <n v="260"/>
    <m/>
    <n v="960"/>
    <n v="1220"/>
    <n v="8"/>
    <s v="Agosto"/>
  </r>
  <r>
    <x v="37"/>
    <x v="37"/>
    <s v="AO.M1.02.02"/>
    <s v="Acciones de Afiliación."/>
    <s v="AO.M1.02.02 (b)"/>
    <s v="Acciones de afiliación y acreditación de asegurados "/>
    <s v="RED DE SALUD ANTABAMBA"/>
    <s v="Marco Antonio Salas Cuaresma"/>
    <n v="3"/>
    <n v="170"/>
    <m/>
    <n v="960"/>
    <n v="1130"/>
    <n v="8"/>
    <s v="Agosto"/>
  </r>
  <r>
    <x v="37"/>
    <x v="37"/>
    <s v="AO.M1.02.02"/>
    <s v="Acciones de Afiliación."/>
    <s v="AO.M1.02.02 (d)"/>
    <s v="Supervisión y asistencia técnica en materia de afiliaciones"/>
    <s v="Hospital de Tambobamba"/>
    <s v="Noemi Sauñe Merma"/>
    <n v="3"/>
    <n v="260"/>
    <m/>
    <n v="960"/>
    <n v="1220"/>
    <n v="8"/>
    <s v="Agost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Antabamba"/>
    <s v="Luz Eliana Coavoy Arapa"/>
    <n v="2"/>
    <n v="170"/>
    <m/>
    <n v="640"/>
    <n v="810"/>
    <n v="8"/>
    <s v="Agosto"/>
  </r>
  <r>
    <x v="37"/>
    <x v="37"/>
    <s v="AO.M1.05.05"/>
    <s v="Ejecución de Control Técnico a las Prestaciones."/>
    <s v="AO.M1.05.05 (a)"/>
    <s v="Supervisar y monitorear respecto al acceso a servicios de salud"/>
    <s v="Centro de Salud Antabamba"/>
    <s v="Yessenia espinoza Monzon"/>
    <n v="2"/>
    <n v="170"/>
    <m/>
    <n v="640"/>
    <n v="810"/>
    <n v="8"/>
    <s v="Agosto"/>
  </r>
  <r>
    <x v="37"/>
    <x v="37"/>
    <s v="AO.M1.06.04"/>
    <s v="Supervisión Financiera a Unidades Ejecutoras-UE."/>
    <s v="AO.M1.06.04 (g)"/>
    <s v="Monitoreo de los expedientes BES "/>
    <s v="Centro de Salud  Santa Rosa"/>
    <s v="Santiago Alegria Merma"/>
    <n v="1"/>
    <n v="110"/>
    <m/>
    <n v="320"/>
    <n v="430"/>
    <n v="9"/>
    <s v="Setiembre"/>
  </r>
  <r>
    <x v="37"/>
    <x v="37"/>
    <s v="AO.M1.02.02"/>
    <s v="Acciones de Afiliación."/>
    <s v="AO.M1.02.02 (b)"/>
    <s v="Acciones de afiliación y acreditación de asegurados "/>
    <s v="RED DE SALUD COTABAMBAS"/>
    <s v="Marco Antonio Salas Cuaresma"/>
    <n v="3"/>
    <n v="260"/>
    <m/>
    <n v="960"/>
    <n v="1220"/>
    <n v="9"/>
    <s v="Setiembre"/>
  </r>
  <r>
    <x v="37"/>
    <x v="37"/>
    <s v="AO.M1.02.02"/>
    <s v="Acciones de Afiliación."/>
    <s v="AO.M1.02.02 (d)"/>
    <s v="Supervisión y asistencia técnica en materia de afiliaciones"/>
    <s v="Centro de Salud San Camilo de Lelis"/>
    <s v="Noemi Sauñe Merma"/>
    <n v="3"/>
    <n v="190"/>
    <m/>
    <n v="960"/>
    <n v="1150"/>
    <n v="9"/>
    <s v="Setiem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de Tambobamba"/>
    <s v="Luz Eliana Coavoy Arapa"/>
    <n v="3"/>
    <n v="260"/>
    <m/>
    <n v="960"/>
    <n v="1220"/>
    <n v="9"/>
    <s v="Setiembre"/>
  </r>
  <r>
    <x v="37"/>
    <x v="37"/>
    <s v="AO.M1.05.05"/>
    <s v="Ejecución de Control Técnico a las Prestaciones."/>
    <s v="AO.M1.05.05 (a)"/>
    <s v="Supervisar y monitorear respecto al acceso a servicios de salud"/>
    <s v="Hospital de Tambobamba"/>
    <s v="Yessenia espinoza Monzon"/>
    <n v="3"/>
    <n v="260"/>
    <m/>
    <n v="960"/>
    <n v="1220"/>
    <n v="9"/>
    <s v="Setiembre"/>
  </r>
  <r>
    <x v="37"/>
    <x v="37"/>
    <s v="AO.M1.06.04"/>
    <s v="Supervisión Financiera a Unidades Ejecutoras-UE."/>
    <s v="AO.M1.06.04 (b)"/>
    <s v="Supervisión Financiera Presencial a las Unidades Ejecutoras-UE"/>
    <s v="RED DE SALUD ANTABAMBA"/>
    <s v="Vladimir Aguilar Flores"/>
    <n v="3"/>
    <n v="170"/>
    <m/>
    <n v="960"/>
    <n v="1130"/>
    <n v="10"/>
    <s v="Octubre"/>
  </r>
  <r>
    <x v="37"/>
    <x v="37"/>
    <s v="AO.M1.02.02"/>
    <s v="Acciones de Afiliación."/>
    <s v="AO.M1.02.02 (d)"/>
    <s v="Supervisión y asistencia técnica en materia de afiliaciones"/>
    <s v="Centro de Salud Lambrama"/>
    <s v="Noemi Sauñe Merma"/>
    <n v="2"/>
    <n v="110"/>
    <m/>
    <n v="640"/>
    <n v="75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Lambrama"/>
    <s v="Luz Eliana Coavoy Arapa"/>
    <n v="1"/>
    <n v="110"/>
    <m/>
    <n v="320"/>
    <n v="430"/>
    <n v="10"/>
    <s v="Octubre"/>
  </r>
  <r>
    <x v="37"/>
    <x v="37"/>
    <s v="AO.M1.05.05"/>
    <s v="Ejecución de Control Técnico a las Prestaciones."/>
    <s v="AO.M1.05.05 (a)"/>
    <s v="Supervisar y monitorear respecto al acceso a servicios de salud"/>
    <s v="Centro de Salud Lambrama"/>
    <s v="Yessenia espinoza Monzon"/>
    <n v="1"/>
    <n v="110"/>
    <m/>
    <n v="320"/>
    <n v="430"/>
    <n v="10"/>
    <s v="Octubre"/>
  </r>
  <r>
    <x v="37"/>
    <x v="37"/>
    <s v="AO.M1.06.04"/>
    <s v="Supervisión Financiera a Unidades Ejecutoras-UE."/>
    <s v="AO.M1.06.04 (g)"/>
    <s v="Monitoreo de los expedientes BES "/>
    <s v="Centro de Salud Curahuasi"/>
    <s v="Santiago Alegria Merma"/>
    <n v="1"/>
    <n v="100"/>
    <m/>
    <n v="320"/>
    <n v="420"/>
    <n v="11"/>
    <s v="Noviembre"/>
  </r>
  <r>
    <x v="37"/>
    <x v="37"/>
    <s v="AO.M1.02.02"/>
    <s v="Acciones de Afiliación."/>
    <s v="AO.M1.02.02 (b)"/>
    <s v="Acciones de afiliación y acreditación de asegurados "/>
    <s v="RED DE SALUD GRAU"/>
    <s v="Marco Antonio Salas Cuaresma"/>
    <n v="3"/>
    <n v="190"/>
    <m/>
    <n v="960"/>
    <n v="1150"/>
    <n v="11"/>
    <s v="Noviembre"/>
  </r>
  <r>
    <x v="37"/>
    <x v="37"/>
    <s v="AO.M1.02.02"/>
    <s v="Acciones de Afiliación."/>
    <s v="AO.M1.02.02 (d)"/>
    <s v="Supervisión y asistencia técnica en materia de afiliaciones"/>
    <s v="Centro de salud Huancarama"/>
    <s v="Noemi Sauñe Merma"/>
    <n v="2"/>
    <n v="100"/>
    <m/>
    <n v="640"/>
    <n v="74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entro de Salud San Camilo de Lelis"/>
    <s v="Yessenia espinoza Monzon"/>
    <n v="3"/>
    <n v="190"/>
    <m/>
    <n v="960"/>
    <n v="115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.S Cotaruse"/>
    <s v="Yessenia espinoza Monzon"/>
    <n v="2"/>
    <n v="200"/>
    <m/>
    <n v="640"/>
    <n v="840"/>
    <n v="12"/>
    <s v="Diciembre"/>
  </r>
  <r>
    <x v="38"/>
    <x v="38"/>
    <s v="AO.M1.04.01"/>
    <s v="Acciones de promocion y proteccion de derechos"/>
    <s v="AO.M1.04.01 (f)"/>
    <s v="Gestión de aliados estratégicos "/>
    <s v="URIPA"/>
    <s v="Serv. Al Asegurad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C.S. Kishuará"/>
    <s v="Sup. Médic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2"/>
    <s v="Febrero"/>
  </r>
  <r>
    <x v="38"/>
    <x v="38"/>
    <s v="AO.M1.04.01"/>
    <s v="Acciones de promocion y proteccion de derechos"/>
    <s v="AO.M1.04.01 (f)"/>
    <s v="Gestión de aliados estratégicos "/>
    <s v="KISHUARA"/>
    <s v="Serv. Al Asegurado"/>
    <n v="1"/>
    <n v="40"/>
    <m/>
    <n v="320"/>
    <n v="360"/>
    <n v="3"/>
    <s v="Marzo"/>
  </r>
  <r>
    <x v="38"/>
    <x v="38"/>
    <s v="AO.S1.01.11"/>
    <s v="Acciones de Soporte a la Gestión a nivel de UDR"/>
    <s v="AO.S1.01.11 (b)"/>
    <s v="Supervisión y asistencia técnica en acciones de soporte a IPRESS"/>
    <s v="CHINCHEROS"/>
    <s v="Direccion"/>
    <n v="3"/>
    <n v="120"/>
    <m/>
    <n v="960"/>
    <n v="1080"/>
    <n v="4"/>
    <s v="Abril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PAMPACHIRI"/>
    <s v="SERV. AL ASEGURADO"/>
    <n v="1"/>
    <n v="60"/>
    <m/>
    <n v="320"/>
    <n v="380"/>
    <n v="4"/>
    <s v="Abril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0"/>
    <m/>
    <n v="320"/>
    <n v="320"/>
    <n v="4"/>
    <s v="Abril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CHINCHEROS"/>
    <s v="SERV. AL ASEGURADO"/>
    <n v="1"/>
    <n v="40"/>
    <m/>
    <n v="320"/>
    <n v="360"/>
    <n v="5"/>
    <s v="Mayo"/>
  </r>
  <r>
    <x v="38"/>
    <x v="38"/>
    <s v="AO.M1.05.05"/>
    <s v="Ejecución de Control Técnico a las Prestaciones."/>
    <s v="AO.M1.05.05 (d)"/>
    <s v="Ejecutar acciones correspondientes al Proceso de Control Presencial Posterior"/>
    <s v="C.S. Ranracancha"/>
    <s v="SUP. MÉDICO"/>
    <n v="1"/>
    <n v="0"/>
    <m/>
    <n v="320"/>
    <n v="320"/>
    <n v="5"/>
    <s v="May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20"/>
    <m/>
    <n v="320"/>
    <n v="34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NCARAY"/>
    <s v="SERV. AL ASEGURADO"/>
    <n v="1"/>
    <n v="30"/>
    <m/>
    <n v="320"/>
    <n v="35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C.S. Huancaray "/>
    <s v="SUP. MÉDICO"/>
    <n v="1"/>
    <n v="40"/>
    <m/>
    <n v="320"/>
    <n v="36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6"/>
    <s v="Junio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2"/>
    <n v="80"/>
    <m/>
    <n v="640"/>
    <n v="720"/>
    <n v="6"/>
    <s v="Juni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CCANA"/>
    <s v="SERV. AL ASEGURADO"/>
    <n v="1"/>
    <n v="60"/>
    <m/>
    <n v="320"/>
    <n v="38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C.S. Uripa"/>
    <s v="SUP. MÉDICO"/>
    <n v="1"/>
    <n v="40"/>
    <m/>
    <n v="320"/>
    <n v="360"/>
    <n v="6"/>
    <s v="Juni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6"/>
    <s v="Juni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ANDARAPA"/>
    <s v="SERV. AL ASEGURADO"/>
    <n v="1"/>
    <n v="30"/>
    <m/>
    <n v="320"/>
    <n v="35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C.S. Huaccana"/>
    <s v="SUP. MÉDICO"/>
    <n v="1"/>
    <n v="60"/>
    <m/>
    <n v="320"/>
    <n v="38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8"/>
    <s v="Agost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RANRACANCHA"/>
    <s v="SERV. AL ASEGURAD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C.S. Rocchacc"/>
    <s v="SUP. MÉDIC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9"/>
    <s v="Setiem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COBAMBA"/>
    <s v="SERV. AL ASEGURADO"/>
    <n v="1"/>
    <n v="40"/>
    <m/>
    <n v="320"/>
    <n v="36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C.S. Ongoy"/>
    <s v="SUP. MÉDICO"/>
    <n v="1"/>
    <n v="60"/>
    <m/>
    <n v="320"/>
    <n v="38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0"/>
    <s v="Octubre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11"/>
    <s v="Noviem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NGOY"/>
    <s v="SERV. AL ASEGURADO"/>
    <n v="1"/>
    <n v="60"/>
    <m/>
    <n v="320"/>
    <n v="38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C.S. Andarapa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b)"/>
    <s v="Gestión con actores locales para fortalecer la contención preventiva"/>
    <m/>
    <s v="Direccion"/>
    <n v="1"/>
    <n v="0"/>
    <m/>
    <n v="62"/>
    <n v="62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2"/>
    <s v="Diciembre"/>
  </r>
  <r>
    <x v="39"/>
    <x v="39"/>
    <s v="AO.S1.01.11"/>
    <s v="Acciones de Soporte a la Gestión a nivel de UDR"/>
    <s v="AO.S1.01.11 (c)"/>
    <s v="Otras Acciones de Soporte"/>
    <s v="Pisco"/>
    <s v="direccion"/>
    <n v="1.4"/>
    <n v="25"/>
    <m/>
    <n v="373.33"/>
    <n v="398.33"/>
    <n v="3"/>
    <s v="Marz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Yanina Rojas Chauca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GESTOR IPRESS"/>
    <n v="1.4"/>
    <n v="35"/>
    <m/>
    <n v="373.33"/>
    <n v="408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PROFESIONAL DE ATENCIÓN AL ASEGURADO"/>
    <n v="1.4"/>
    <n v="35"/>
    <m/>
    <n v="373.33"/>
    <n v="408.33"/>
    <n v="3"/>
    <s v="Marz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Veronica Paucar Castillo"/>
    <n v="1.4"/>
    <n v="25"/>
    <m/>
    <n v="373.33"/>
    <n v="39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Yanina Rojas Chauca"/>
    <n v="1.4"/>
    <n v="30"/>
    <m/>
    <n v="373.33"/>
    <n v="403.33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4.5"/>
    <n v="40"/>
    <m/>
    <n v="1600"/>
    <n v="1640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4"/>
    <s v="Abril"/>
  </r>
  <r>
    <x v="39"/>
    <x v="39"/>
    <s v="AO.M1.02.02"/>
    <s v="Acciones de Afiliación."/>
    <s v="AO.M1.02.02 (d)"/>
    <s v="Supervisión y asistencia técnica en materia de afiliaciones"/>
    <s v="PALPA"/>
    <s v="GESTOR IPRESS"/>
    <n v="1.4"/>
    <n v="30"/>
    <m/>
    <n v="373.33"/>
    <n v="403.33"/>
    <n v="4"/>
    <s v="Abril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5"/>
    <s v="May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80"/>
    <m/>
    <n v="373.33"/>
    <n v="453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NASCA"/>
    <s v="ADRIANA PEÑA PEÑA"/>
    <n v="4.5"/>
    <n v="50"/>
    <m/>
    <n v="1600"/>
    <n v="1650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4.5"/>
    <n v="30"/>
    <m/>
    <n v="1600"/>
    <n v="1630"/>
    <n v="5"/>
    <s v="Mayo"/>
  </r>
  <r>
    <x v="39"/>
    <x v="39"/>
    <s v="AO.M1.02.02"/>
    <s v="Acciones de Afiliación."/>
    <s v="AO.M1.02.02 (d)"/>
    <s v="Supervisión y asistencia técnica en materia de afiliaciones"/>
    <s v="PISCO"/>
    <s v="PROFESIONAL DE ATENCIÓN AL ASEGURADO"/>
    <n v="1.4"/>
    <n v="25"/>
    <m/>
    <n v="373.33"/>
    <n v="398.33"/>
    <n v="5"/>
    <s v="Mayo"/>
  </r>
  <r>
    <x v="39"/>
    <x v="39"/>
    <s v="AO.S1.01.11"/>
    <s v="Acciones de Soporte a la Gestión a nivel de UDR"/>
    <s v="AO.S1.01.11 (c)"/>
    <s v="Otras Acciones de Soporte"/>
    <s v="Palpa"/>
    <s v="direccion"/>
    <n v="1.4"/>
    <n v="30"/>
    <m/>
    <n v="373.33"/>
    <n v="403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6"/>
    <s v="Junio"/>
  </r>
  <r>
    <x v="39"/>
    <x v="39"/>
    <s v="AO.M1.05.05"/>
    <s v="Ejecución de Control Técnico a las Prestaciones."/>
    <s v="AO.M1.05.05 (a)"/>
    <s v="Supervisar y monitorear respecto al acceso a servicios de salud"/>
    <s v="PISCO"/>
    <s v="MC Yanina Rojas Chauca"/>
    <n v="0.9"/>
    <n v="25"/>
    <m/>
    <n v="120"/>
    <n v="145"/>
    <n v="6"/>
    <s v="Junio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6"/>
    <s v="Junio"/>
  </r>
  <r>
    <x v="39"/>
    <x v="39"/>
    <s v="AO.M1.02.02"/>
    <s v="Acciones de Afiliación."/>
    <s v="AO.M1.02.02 (d)"/>
    <s v="Supervisión y asistencia técnica en materia de afiliaciones"/>
    <s v="PALPA"/>
    <s v="PROFESIONAL DE ATENCIÓN AL ASEGURADO"/>
    <n v="1.4"/>
    <n v="30"/>
    <m/>
    <n v="373.33"/>
    <n v="403.33"/>
    <n v="6"/>
    <s v="Juni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7"/>
    <s v="Julio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Veronica Paucar Castillo"/>
    <n v="1.4"/>
    <n v="25"/>
    <m/>
    <n v="373.33"/>
    <n v="398.33"/>
    <n v="7"/>
    <s v="Julio"/>
  </r>
  <r>
    <x v="39"/>
    <x v="39"/>
    <s v="AO.M1.05.05"/>
    <s v="Ejecución de Control Técnico a las Prestaciones."/>
    <s v="AO.M1.05.05 (b)"/>
    <s v="Gestión con actores locales para fortalecer la contención preventiva"/>
    <s v="PALPA"/>
    <s v="MC Yanina Rojas Chauca"/>
    <n v="0.9"/>
    <n v="30"/>
    <m/>
    <n v="120"/>
    <n v="150"/>
    <n v="7"/>
    <s v="Julio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7"/>
    <s v="Julio"/>
  </r>
  <r>
    <x v="39"/>
    <x v="39"/>
    <s v="AO.M1.02.02"/>
    <s v="Acciones de Afiliación."/>
    <s v="AO.M1.02.02 (d)"/>
    <s v="Supervisión y asistencia técnica en materia de afiliaciones"/>
    <s v="PISCO"/>
    <s v="GESTOR IPRESS"/>
    <n v="1.4"/>
    <n v="25"/>
    <m/>
    <n v="373.33"/>
    <n v="398.33"/>
    <n v="7"/>
    <s v="Julio"/>
  </r>
  <r>
    <x v="39"/>
    <x v="39"/>
    <s v="AO.M1.02.02"/>
    <s v="Acciones de Afiliación."/>
    <s v="AO.M1.02.02 (d)"/>
    <s v="Supervisión y asistencia técnica en materia de afiliaciones"/>
    <s v="NAZCA"/>
    <s v="PROFESIONAL DE ATENCIÓN AL ASEGURADO"/>
    <n v="1.4"/>
    <n v="50"/>
    <m/>
    <n v="373.33"/>
    <n v="423.33"/>
    <n v="7"/>
    <s v="Juli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50"/>
    <m/>
    <n v="373.33"/>
    <n v="423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1.4"/>
    <n v="30"/>
    <m/>
    <n v="373.33"/>
    <n v="403.33"/>
    <n v="8"/>
    <s v="Agosto"/>
  </r>
  <r>
    <x v="39"/>
    <x v="39"/>
    <s v="AO.M1.05.05"/>
    <s v="Ejecución de Control Técnico a las Prestaciones."/>
    <s v="AO.M1.05.05 (a)"/>
    <s v="Supervisar y monitorear respecto al acceso a servicios de salud"/>
    <s v="NASCA"/>
    <s v="MC Yanina Rojas Chauca"/>
    <n v="0.9"/>
    <n v="50"/>
    <m/>
    <n v="120"/>
    <n v="170"/>
    <n v="8"/>
    <s v="Agosto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5"/>
    <n v="35"/>
    <m/>
    <n v="1600"/>
    <n v="1635"/>
    <n v="8"/>
    <s v="Agost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80"/>
    <m/>
    <n v="373.33"/>
    <n v="453.33"/>
    <n v="9"/>
    <s v="Setiembre"/>
  </r>
  <r>
    <x v="39"/>
    <x v="39"/>
    <s v="AO.M1.05.05"/>
    <s v="Ejecución de Control Técnico a las Prestaciones."/>
    <s v="AO.M1.05.05 (b)"/>
    <s v="Gestión con actores locales para fortalecer la contención preventiva"/>
    <s v="CHINCHA"/>
    <s v="MC Yanina Rojas Chauca"/>
    <n v="0.9"/>
    <n v="35"/>
    <m/>
    <n v="120"/>
    <n v="155"/>
    <n v="9"/>
    <s v="Setiembre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5"/>
    <n v="30"/>
    <m/>
    <n v="1600"/>
    <n v="1630"/>
    <n v="9"/>
    <s v="Setiembre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25"/>
    <m/>
    <n v="120"/>
    <n v="145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0"/>
    <m/>
    <n v="120"/>
    <n v="15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50"/>
    <m/>
    <n v="120"/>
    <n v="17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5"/>
    <m/>
    <n v="120"/>
    <n v="155"/>
    <n v="12"/>
    <s v="Diciembre"/>
  </r>
  <r>
    <x v="39"/>
    <x v="39"/>
    <s v="AO.S1.01.11"/>
    <s v="Acciones de Soporte a la Gestión a nivel de UDR"/>
    <s v="AO.S1.01.11 (b)"/>
    <s v="Supervisión y asistencia técnica en acciones de soporte a IPRESS"/>
    <s v="varios"/>
    <s v="varios"/>
    <n v="10"/>
    <n v="0"/>
    <m/>
    <n v="5315.81"/>
    <n v="5315.81"/>
    <n v="12"/>
    <s v="Dic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Esther Huaman"/>
    <n v="3"/>
    <n v="220"/>
    <m/>
    <n v="960"/>
    <n v="1180"/>
    <n v="2"/>
    <s v="Febrer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3"/>
    <s v="Marz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Custodio Vargas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Keyla Laos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Elizabeth Leon"/>
    <n v="4"/>
    <n v="220"/>
    <m/>
    <n v="1280"/>
    <n v="150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Esther Huaman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Custodio Vargas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Santa"/>
    <s v="Walter Alvarez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Ancash"/>
    <s v="Walter Alvarez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Elizabeth Leon"/>
    <n v="3"/>
    <n v="220"/>
    <m/>
    <n v="960"/>
    <n v="1180"/>
    <n v="6"/>
    <s v="Juni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7"/>
    <s v="Jul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Keyla Laos"/>
    <n v="3"/>
    <n v="220"/>
    <m/>
    <n v="960"/>
    <n v="1180"/>
    <n v="7"/>
    <s v="Juli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Huacho"/>
    <s v="Elizabeth Leon"/>
    <n v="3"/>
    <n v="189"/>
    <m/>
    <n v="960"/>
    <n v="1149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10"/>
    <s v="Octubre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Keyla Laos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Esther Huaman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10"/>
    <s v="Octubre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11"/>
    <s v="Noviembre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11"/>
    <s v="Nov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Custodio Vargas"/>
    <n v="3"/>
    <n v="220"/>
    <m/>
    <n v="960"/>
    <n v="1180"/>
    <n v="11"/>
    <s v="Nov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3"/>
    <s v="Marzo"/>
  </r>
  <r>
    <x v="41"/>
    <x v="41"/>
    <s v="AO.M1.02.02"/>
    <s v="Acciones de Afiliación."/>
    <s v="AO.M1.02.02 (d)"/>
    <s v="Supervisión y asistencia técnica en materia de afiliaciones"/>
    <s v="Ipress Huaylas"/>
    <s v="Jimmy Rosales Ramirez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Chacas"/>
    <s v="Danilo Dominguez Espinoza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Acochaca"/>
    <s v="Cecilia García Tapia"/>
    <n v="2"/>
    <n v="80"/>
    <m/>
    <n v="640"/>
    <n v="720"/>
    <n v="5"/>
    <s v="Mayo"/>
  </r>
  <r>
    <x v="41"/>
    <x v="41"/>
    <s v="AO.M1.06.04"/>
    <s v="Supervisión Financiera a Unidades Ejecutoras-UE."/>
    <s v="AO.M1.06.04 (b)"/>
    <s v="Supervisión Financiera Presencial a las Unidades Ejecutoras-UE"/>
    <s v="Pomabamba"/>
    <s v="Gina Rodríguez Morales"/>
    <n v="4"/>
    <n v="80"/>
    <m/>
    <n v="1280"/>
    <n v="1360"/>
    <n v="5"/>
    <s v="May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Huari"/>
    <s v="Medico prestacional"/>
    <n v="3"/>
    <n v="80"/>
    <m/>
    <n v="960"/>
    <n v="1040"/>
    <n v="5"/>
    <s v="Mayo"/>
  </r>
  <r>
    <x v="41"/>
    <x v="41"/>
    <s v="AO.M1.02.02"/>
    <s v="Acciones de Afiliación."/>
    <s v="AO.M1.02.02 (d)"/>
    <s v="Supervisión y asistencia técnica en materia de afiliaciones"/>
    <s v="Ipress Huallanca"/>
    <s v="Danilo Dominguez Espinoza"/>
    <n v="2"/>
    <n v="80"/>
    <m/>
    <n v="640"/>
    <n v="720"/>
    <n v="6"/>
    <s v="Junio"/>
  </r>
  <r>
    <x v="41"/>
    <x v="41"/>
    <s v="AO.M1.06.04"/>
    <s v="Supervisión Financiera a Unidades Ejecutoras-UE."/>
    <s v="AO.M1.06.04 (b)"/>
    <s v="Supervisión Financiera Presencial a las Unidades Ejecutoras-UE"/>
    <s v="Huari"/>
    <s v="Esmeralda Meza Melgarejo"/>
    <n v="4"/>
    <n v="80"/>
    <m/>
    <n v="1280"/>
    <n v="1360"/>
    <n v="6"/>
    <s v="Juni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Chavin"/>
    <s v="Medico prestacional"/>
    <n v="3"/>
    <n v="80"/>
    <m/>
    <n v="960"/>
    <n v="1040"/>
    <n v="6"/>
    <s v="Junio"/>
  </r>
  <r>
    <x v="41"/>
    <x v="41"/>
    <s v="AO.S1.01.11"/>
    <s v="Acciones de Soporte a la Gestión a nivel de UDR"/>
    <s v="AO.S1.01.11 (b)"/>
    <s v="Supervisión y asistencia técnica en acciones de soporte a IPRESS"/>
    <s v="Hospital de Apoyo Huari"/>
    <s v="Director UDR"/>
    <n v="3"/>
    <n v="80"/>
    <m/>
    <n v="960"/>
    <n v="1040"/>
    <n v="6"/>
    <s v="Junio"/>
  </r>
  <r>
    <x v="41"/>
    <x v="41"/>
    <s v="AO.M1.02.02"/>
    <s v="Acciones de Afiliación."/>
    <s v="AO.M1.02.02 (d)"/>
    <s v="Supervisión y asistencia técnica en materia de afiliaciones"/>
    <s v="Ipress Chavin"/>
    <s v="Jimmy Rosales Ramirez"/>
    <n v="2"/>
    <n v="80"/>
    <m/>
    <n v="640"/>
    <n v="720"/>
    <n v="7"/>
    <s v="Julio"/>
  </r>
  <r>
    <x v="41"/>
    <x v="41"/>
    <s v="AO.M1.06.04"/>
    <s v="Supervisión Financiera a Unidades Ejecutoras-UE."/>
    <s v="AO.M1.06.04 (b)"/>
    <s v="Supervisión Financiera Presencial a las Unidades Ejecutoras-UE"/>
    <s v="Caraz"/>
    <s v="Gina Rodríguez Morales"/>
    <n v="3"/>
    <n v="80"/>
    <m/>
    <n v="960"/>
    <n v="1040"/>
    <n v="7"/>
    <s v="Juli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Pomabamba"/>
    <s v="Medico prestacional"/>
    <n v="4"/>
    <n v="80"/>
    <m/>
    <n v="1280"/>
    <n v="1360"/>
    <n v="7"/>
    <s v="Julio"/>
  </r>
  <r>
    <x v="41"/>
    <x v="41"/>
    <s v="AO.S1.01.11"/>
    <s v="Acciones de Soporte a la Gestión a nivel de UDR"/>
    <s v="AO.S1.01.11 (b)"/>
    <s v="Supervisión y asistencia técnica en acciones de soporte a IPRESS"/>
    <s v="Hospital de Apoyo Pomabamba"/>
    <s v="Director UDR"/>
    <n v="4"/>
    <n v="80"/>
    <m/>
    <n v="1280"/>
    <n v="1360"/>
    <n v="7"/>
    <s v="Julio"/>
  </r>
  <r>
    <x v="41"/>
    <x v="41"/>
    <s v="AO.M1.02.02"/>
    <s v="Acciones de Afiliación."/>
    <s v="AO.M1.02.02 (d)"/>
    <s v="Supervisión y asistencia técnica en materia de afiliaciones"/>
    <s v="Ipress Huari"/>
    <s v="Danilo Dominguez Espinoza"/>
    <n v="2"/>
    <n v="80"/>
    <m/>
    <n v="640"/>
    <n v="720"/>
    <n v="8"/>
    <s v="Agosto"/>
  </r>
  <r>
    <x v="41"/>
    <x v="41"/>
    <s v="AO.M1.02.02"/>
    <s v="Acciones de Afiliación."/>
    <s v="AO.M1.02.02 (d)"/>
    <s v="Supervisión y asistencia técnica en materia de afiliaciones"/>
    <s v="Ipress Pomabamba"/>
    <s v="Cecilia García Tapia"/>
    <n v="3"/>
    <n v="80"/>
    <m/>
    <n v="960"/>
    <n v="1040"/>
    <n v="8"/>
    <s v="Agosto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iscobamba"/>
    <s v="Medico prestacional"/>
    <n v="3"/>
    <n v="80"/>
    <m/>
    <n v="960"/>
    <n v="104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arobamba Viejo"/>
    <s v="Medico prestacional"/>
    <n v="3"/>
    <n v="80"/>
    <m/>
    <n v="960"/>
    <n v="1040"/>
    <n v="8"/>
    <s v="Agosto"/>
  </r>
  <r>
    <x v="41"/>
    <x v="41"/>
    <s v="AO.S1.01.11"/>
    <s v="Acciones de Soporte a la Gestión a nivel de UDR"/>
    <s v="AO.S1.01.11 (b)"/>
    <s v="Supervisión y asistencia técnica en acciones de soporte a IPRESS"/>
    <s v="Hospital de Apoyo Sihuas"/>
    <s v="Director UDR"/>
    <n v="4"/>
    <n v="80"/>
    <m/>
    <n v="1280"/>
    <n v="1360"/>
    <n v="8"/>
    <s v="Agosto"/>
  </r>
  <r>
    <x v="41"/>
    <x v="41"/>
    <s v="AO.M1.02.02"/>
    <s v="Acciones de Afiliación."/>
    <s v="AO.M1.02.02 (d)"/>
    <s v="Supervisión y asistencia técnica en materia de afiliaciones"/>
    <s v="Ipress Sihuas"/>
    <s v="Danilo Dominguez Espinoza"/>
    <n v="3"/>
    <n v="80"/>
    <m/>
    <n v="960"/>
    <n v="1040"/>
    <n v="9"/>
    <s v="Setiembre"/>
  </r>
  <r>
    <x v="41"/>
    <x v="41"/>
    <s v="AO.M1.02.02"/>
    <s v="Acciones de Afiliación."/>
    <s v="AO.M1.02.02 (d)"/>
    <s v="Supervisión y asistencia técnica en materia de afiliaciones"/>
    <s v="Ipress San Luis"/>
    <s v="Jimmy Rosales Ramirez"/>
    <n v="2"/>
    <n v="80"/>
    <m/>
    <n v="640"/>
    <n v="72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Caraz"/>
    <s v="Esmeralda Meza Melgarejo"/>
    <n v="3"/>
    <n v="80"/>
    <m/>
    <n v="960"/>
    <n v="104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9"/>
    <s v="Setiembre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Sihuas"/>
    <s v="Medico prestacional"/>
    <n v="4"/>
    <n v="80"/>
    <m/>
    <n v="1280"/>
    <n v="1360"/>
    <n v="9"/>
    <s v="Setiembre"/>
  </r>
  <r>
    <x v="41"/>
    <x v="41"/>
    <s v="AO.M1.02.02"/>
    <s v="Acciones de Afiliación."/>
    <s v="AO.M1.02.02 (d)"/>
    <s v="Supervisión y asistencia técnica en materia de afiliaciones"/>
    <s v="Ipress San Nicolas"/>
    <s v="Danilo Dominguez Espinoza"/>
    <n v="2"/>
    <n v="80"/>
    <m/>
    <n v="640"/>
    <n v="720"/>
    <n v="10"/>
    <s v="Octubre"/>
  </r>
  <r>
    <x v="41"/>
    <x v="41"/>
    <s v="AO.M1.02.02"/>
    <s v="Acciones de Afiliación."/>
    <s v="AO.M1.02.02 (d)"/>
    <s v="Supervisión y asistencia técnica en materia de afiliaciones"/>
    <s v="Ipress Yanama"/>
    <s v="Jimmy Rosales Ramirez"/>
    <n v="2"/>
    <n v="80"/>
    <m/>
    <n v="640"/>
    <n v="720"/>
    <n v="10"/>
    <s v="Octubre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10"/>
    <s v="Octubre"/>
  </r>
  <r>
    <x v="41"/>
    <x v="41"/>
    <s v="AO.M1.02.02"/>
    <s v="Acciones de Afiliación."/>
    <s v="AO.M1.02.02 (d)"/>
    <s v="Supervisión y asistencia técnica en materia de afiliaciones"/>
    <s v="Ipress Huata"/>
    <s v="Cecilia García Tapia"/>
    <n v="2"/>
    <n v="80"/>
    <m/>
    <n v="640"/>
    <n v="720"/>
    <n v="11"/>
    <s v="Noviembre"/>
  </r>
  <r>
    <x v="41"/>
    <x v="41"/>
    <s v="AO.M1.02.02"/>
    <s v="Acciones de Afiliación."/>
    <s v="AO.M1.02.02 (d)"/>
    <s v="Supervisión y asistencia técnica en materia de afiliaciones"/>
    <s v="Ipress Shupluy"/>
    <s v="Jimmy Rosales Ramirez"/>
    <n v="2"/>
    <n v="312"/>
    <m/>
    <n v="640"/>
    <n v="952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"/>
    <s v="En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"/>
    <s v="Enero"/>
  </r>
  <r>
    <x v="42"/>
    <x v="42"/>
    <s v="AO.M1.02.02"/>
    <s v="Acciones de Afiliación."/>
    <s v="AO.M1.02.02 (d)"/>
    <s v="Supervisión y asistencia técnica en materia de afiliaciones"/>
    <s v="Chimbote (c.s. Miraflores Alto)"/>
    <s v="Rosslyn Cortijo Herrera"/>
    <n v="1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Huarmey"/>
    <s v="Ing. Omar Espinoza Ortiz"/>
    <n v="1"/>
    <n v="40"/>
    <m/>
    <n v="160"/>
    <n v="20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CLAS SANTA"/>
    <s v="Ing. Omar Espinoza Ortiz"/>
    <n v="0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FLORIDA"/>
    <s v="Ing. Omar Espinoza Ortiz"/>
    <n v="0"/>
    <n v="0"/>
    <m/>
    <n v="0"/>
    <n v="0"/>
    <n v="1"/>
    <s v="Enero"/>
  </r>
  <r>
    <x v="42"/>
    <x v="42"/>
    <s v="AO.M1.02.02"/>
    <s v="Acciones de Afiliación."/>
    <s v="AO.M1.02.02 (d)"/>
    <s v="Supervisión y asistencia técnica en materia de afiliaciones"/>
    <s v="Nvo. Chimbote (c.s. Yugoslavia)"/>
    <s v="Rosslyn Cortijo Herrera"/>
    <n v="1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asma"/>
    <s v="Ing. Omar Espinoza Ortiz"/>
    <n v="1"/>
    <n v="20"/>
    <m/>
    <n v="160"/>
    <n v="18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H.A. LA CALE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P.S. SANTA ANA COS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ENTRO DE SALUD MORO"/>
    <s v="Ing. Omar Espinoza Ortiz"/>
    <n v="0"/>
    <n v="0"/>
    <m/>
    <n v="0"/>
    <n v="0"/>
    <n v="2"/>
    <s v="Febr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3"/>
    <s v="Marz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3"/>
    <s v="Marzo"/>
  </r>
  <r>
    <x v="42"/>
    <x v="42"/>
    <s v="AO.M1.02.02"/>
    <s v="Acciones de Afiliación."/>
    <s v="AO.M1.02.02 (d)"/>
    <s v="Supervisión y asistencia técnica en materia de afiliaciones"/>
    <s v="Yaután (c.s. Yaután)"/>
    <s v="Rosslyn Cortijo Herrera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Yaután (c.s. Yaután)"/>
    <s v="Ing. Omar Espinoza Ortiz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C.S. PROGRESO"/>
    <s v="Ing. Omar Espinoza Ortiz"/>
    <n v="0"/>
    <n v="0"/>
    <m/>
    <n v="0"/>
    <n v="0"/>
    <n v="3"/>
    <s v="Marzo"/>
  </r>
  <r>
    <x v="42"/>
    <x v="42"/>
    <s v="AO.M1.02.02"/>
    <s v="Acciones de Afiliación."/>
    <s v="AO.M1.02.02 (d)"/>
    <s v="Supervisión y asistencia técnica en materia de afiliaciones"/>
    <s v="Coishco (c.s. Coishco)"/>
    <s v="Rosslyn Cortijo Herrera"/>
    <n v="1"/>
    <n v="0"/>
    <m/>
    <n v="0"/>
    <n v="0"/>
    <n v="4"/>
    <s v="Abril"/>
  </r>
  <r>
    <x v="42"/>
    <x v="42"/>
    <s v="AO.S1.01.11"/>
    <s v="Acciones de Soporte a la Gestión a nivel de UDR"/>
    <s v="AO.S1.01.11 (b)"/>
    <s v="Supervisión y asistencia técnica en acciones de soporte a IPRESS"/>
    <s v="H.A. ELEAZAR GUZMAN BARRON"/>
    <s v="Ing. Omar Espinoza Ortiz"/>
    <n v="0"/>
    <n v="0"/>
    <m/>
    <n v="0"/>
    <n v="0"/>
    <n v="4"/>
    <s v="Abril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5"/>
    <s v="May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5"/>
    <s v="Mayo"/>
  </r>
  <r>
    <x v="42"/>
    <x v="42"/>
    <s v="AO.M1.02.02"/>
    <s v="Acciones de Afiliación."/>
    <s v="AO.M1.02.02 (d)"/>
    <s v="Supervisión y asistencia técnica en materia de afiliaciones"/>
    <s v="Buena Vista (c.s. Buena Vista Alta)"/>
    <s v="Rosslyn Cortijo Herrera"/>
    <n v="1"/>
    <n v="40"/>
    <m/>
    <n v="160"/>
    <n v="20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C.S. YUGOSLAVIA"/>
    <s v="Ing. Omar Espinoza Ortiz"/>
    <n v="0"/>
    <n v="0"/>
    <m/>
    <n v="0"/>
    <n v="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PUESTO DE SALUD VILLA MARIA"/>
    <s v="Ing. Omar Espinoza Ortiz"/>
    <n v="0"/>
    <n v="0"/>
    <m/>
    <n v="0"/>
    <n v="0"/>
    <n v="5"/>
    <s v="Mayo"/>
  </r>
  <r>
    <x v="42"/>
    <x v="42"/>
    <s v="AO.M1.02.02"/>
    <s v="Acciones de Afiliación."/>
    <s v="AO.M1.02.02 (d)"/>
    <s v="Supervisión y asistencia técnica en materia de afiliaciones"/>
    <s v="Moro (c.s. Moro)"/>
    <s v="Rosslyn Cortijo Herrera"/>
    <n v="1"/>
    <n v="0"/>
    <m/>
    <n v="0"/>
    <n v="0"/>
    <n v="6"/>
    <s v="Jun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2"/>
    <s v="Febrer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2"/>
    <s v="Febrer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3"/>
    <s v="Marz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3"/>
    <s v="Marzo"/>
  </r>
  <r>
    <x v="43"/>
    <x v="43"/>
    <s v="AO.S1.01.11"/>
    <s v="Acciones de Soporte a la Gestión a nivel de UDR"/>
    <s v="AO.S1.01.11 (b)"/>
    <s v="Supervisión y asistencia técnica en acciones de soporte a IPRESS"/>
    <s v="6 IPRESS del Callao"/>
    <s v="Técnico de Informática"/>
    <n v="6"/>
    <n v="0"/>
    <m/>
    <n v="0"/>
    <n v="0"/>
    <n v="3"/>
    <s v="Marz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4"/>
    <s v="Abril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4"/>
    <s v="Abril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4"/>
    <s v="Abril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4"/>
    <s v="Abril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5"/>
    <s v="May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5"/>
    <s v="Mayo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5"/>
    <s v="May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5"/>
    <s v="May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6"/>
    <s v="Jun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6"/>
    <s v="Junio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6"/>
    <s v="Jun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6"/>
    <s v="Jun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7"/>
    <s v="Jul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7"/>
    <s v="Julio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7"/>
    <s v="Jul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7"/>
    <s v="Jul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8"/>
    <s v="Agost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8"/>
    <s v="Agosto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8"/>
    <s v="Agost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8"/>
    <s v="Agost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9"/>
    <s v="Set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9"/>
    <s v="Set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9"/>
    <s v="Set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0"/>
    <s v="Octu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0"/>
    <s v="Octubre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10"/>
    <s v="Octu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0"/>
    <s v="Octu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1"/>
    <s v="Nov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1"/>
    <s v="Noviembre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11"/>
    <s v="Nov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2"/>
    <s v="Dic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2"/>
    <s v="Diciembre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12"/>
    <s v="Dic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2"/>
    <s v="Diciembre"/>
  </r>
  <r>
    <x v="44"/>
    <x v="44"/>
    <s v="AO.M1.05.05"/>
    <s v="Ejecución de Control Técnico a las Prestaciones."/>
    <s v="AO.M1.05.05 (d)"/>
    <s v="Ejecutar acciones correspondientes al Proceso de Control Presencial Posterior"/>
    <s v="CHACARILLA DE OTER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MAGDALENA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MIGUEL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HUACA PANDO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 BAJ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SURQUILLO"/>
    <s v="JOSE ALBERTO ALVARADO TABOADA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LINCE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GABRIELA YESSENIA CABRERA URETA"/>
    <n v="2"/>
    <n v="0"/>
    <m/>
    <n v="0"/>
    <n v="0"/>
    <n v="1"/>
    <s v="Ener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JOSE ALBERTO ALVARADO TABOAD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SALLY CATHERINE GUERRERO BROSSARD"/>
    <n v="5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SALLY CATHERINE GUERRERO BROSSARD"/>
    <n v="5"/>
    <n v="0"/>
    <m/>
    <n v="0"/>
    <n v="0"/>
    <n v="2"/>
    <s v="Febrer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2"/>
    <s v="Febrer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JOSE ALBERTO ALVARADO TABOADA"/>
    <n v="2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ALFONSO JAVIER CHANG JARA"/>
    <n v="1"/>
    <n v="0"/>
    <m/>
    <n v="0"/>
    <n v="0"/>
    <n v="3"/>
    <s v="Marz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3"/>
    <s v="Marz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ATANACIO DE PEDREGAL"/>
    <s v="SALLY CATHERINE GUERRERO BROSSARD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FERNANDO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ZARATE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DANIEL ALCIDES CARRION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HILARION"/>
    <s v="GABRIELA YESSENIA CABRERA URET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NIEVES MANUEL ALVARADO PEREZ"/>
    <n v="2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FE DE TOTORITA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JOSE ALBERTO ALVARADO TABOADA"/>
    <n v="4"/>
    <n v="0"/>
    <m/>
    <n v="0"/>
    <n v="0"/>
    <n v="4"/>
    <s v="Abril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SALLY CATHERINE GUERRERO BROSSARD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GABRIELA YESSENIA CABRERA URETA"/>
    <n v="5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AZCARRUNZ ALTO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CAJA DE AGUA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ALFONSO JAVIER CHANG JARA"/>
    <n v="2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SALLY CATHERINE GUERRERO BROSSARD"/>
    <n v="5"/>
    <n v="0"/>
    <m/>
    <n v="0"/>
    <n v="0"/>
    <n v="5"/>
    <s v="May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5"/>
    <s v="May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6"/>
    <s v="Jun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6"/>
    <s v="Juni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6"/>
    <s v="Junio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JOSE ALBERTO ALVARADO TABOADA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TODOS LOS SANTOS SAN BORJA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SANTA ROSA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NIEVES MANUEL ALVARADO PEREZ"/>
    <n v="5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LUIS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CRUZ DE MIRAFLORES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ISIDRO"/>
    <s v="NIEVES MANUEL ALVARADO PEREZ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GABRIELA YESSENIA CABRERA URETA"/>
    <n v="5"/>
    <n v="0"/>
    <m/>
    <n v="0"/>
    <n v="0"/>
    <n v="7"/>
    <s v="Jul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SALLY CATHERINE GUERRERO BROSSARD"/>
    <n v="5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SAN JUAN MASIAS"/>
    <s v="SALLY CATHERINE GUERRERO BROSSARD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VILLA VICTORIA PORVENIR"/>
    <s v="JOSE ALBERTO ALVARADO TABOADA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NIEVES MANUEL ALVARADO PEREZ"/>
    <n v="4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NIEVES MANUEL ALVARADO PEREZ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GANIMED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DALLA MILAGROSA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PUESTO DE SALUD PROYECTOS ESPECIAL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ALFONSO JAVIER CHANG JARA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RISOF ROLLAND SOLIS CONDOR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JAIME ZUBIET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SEBASTIAN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BREÑ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CHACRA COLORAD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ALFONSO JAVIER CHANG JARA"/>
    <n v="5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GABRIELA YESSENIA CABRERA URETA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NTAL COMUNITARIO HONORIO DELGADO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RISOF ROLLAND SOLIS CONDOR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SALLY CATHERINE GUERRERO BROSSARD"/>
    <n v="4"/>
    <n v="0"/>
    <m/>
    <n v="0"/>
    <n v="0"/>
    <n v="11"/>
    <s v="Nov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1"/>
    <s v="Noviembre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12"/>
    <s v="Dic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MATAZANGO"/>
    <s v="Euler Ccoillo Mez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SALAMANCA"/>
    <s v="Katerine Rosario Rivera Dueñas 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 MOLINA"/>
    <s v="Katerine Rosario Rivera Dueñas 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Nievería del Paraíso"/>
    <s v="Personal del área de atención al asegurado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Santa Anit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Ancieta Baj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Huascar"/>
    <s v="Personal del área de atención al asegurado"/>
    <n v="1"/>
    <n v="0"/>
    <m/>
    <n v="0"/>
    <n v="0"/>
    <n v="1"/>
    <s v="En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3"/>
    <n v="0"/>
    <m/>
    <n v="0"/>
    <n v="0"/>
    <n v="1"/>
    <s v="Ener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ATE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TA ANITA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Katerine Rosario Rivera Dueñas "/>
    <n v="2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CHANCAS DE ANDAHUAYLAS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MICAELA BASTIDAS"/>
    <s v="Katerine Rosario Rivera Dueñas 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CARLOS"/>
    <s v="Katerine Rosario Rivera Dueñas 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Huaycan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Chosica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C.S El Bosque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P.S. La Fraternidad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. San Carlos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 Teresa de Calcuta"/>
    <s v="Personal del área de atención al asegurado"/>
    <n v="1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2"/>
    <s v="Febrer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Nacional Hipólito Unanue"/>
    <s v="Raúl Bazán Herrer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Emergencia Ate Vitarte"/>
    <s v="Raúl Bazán Herrer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FERNANDO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BETHANIA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Euler Ccoillo Meza"/>
    <n v="2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MUS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GUSTAVO LANATT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TAMBO VIEJO"/>
    <s v="Katerine Rosario Rivera Dueñas "/>
    <n v="1"/>
    <n v="0"/>
    <m/>
    <n v="0"/>
    <n v="0"/>
    <n v="3"/>
    <s v="Marzo"/>
  </r>
  <r>
    <x v="45"/>
    <x v="45"/>
    <s v="AO.M1.02.02"/>
    <s v="Acciones de Afiliación."/>
    <s v="AO.M1.02.02 (c)"/>
    <s v="Asistencia técnica a operadores del módulo de afiliación en IPRESS"/>
    <s v="Hospital de Vitarte"/>
    <s v="Personal del área de atención al asegurado"/>
    <n v="1"/>
    <n v="0"/>
    <m/>
    <n v="0"/>
    <n v="0"/>
    <n v="3"/>
    <s v="Marzo"/>
  </r>
  <r>
    <x v="45"/>
    <x v="45"/>
    <s v="AO.M1.02.02"/>
    <s v="Acciones de Afiliación."/>
    <s v="AO.M1.02.02 (d)"/>
    <s v="Supervisión y asistencia técnica en materia de afiliaciones"/>
    <s v="P.S. Alto Perú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C.S. Magdalena Sofía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P.S. Tupac Amaru"/>
    <s v="Personal del área de atención al asegurado"/>
    <n v="1"/>
    <n v="0"/>
    <m/>
    <n v="0"/>
    <n v="0"/>
    <n v="3"/>
    <s v="Marzo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3"/>
    <s v="Marz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3"/>
    <s v="Marzo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3"/>
    <s v="Marzo"/>
  </r>
  <r>
    <x v="45"/>
    <x v="45"/>
    <s v="AO.S1.01.11"/>
    <s v="Acciones de Soporte a la Gestión a nivel de UDR"/>
    <s v="AO.S1.01.11 (b)"/>
    <s v="Supervisión y asistencia técnica en acciones de soporte a IPRESS"/>
    <s v="Hospital Hermilio Valdizan"/>
    <s v="Raúl Bazán Herrer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COLCA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PRIMAVERA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FRATERNIDAD NIÑO JESUS ZONA X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ROSA DE HUAYCAN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Katerine Rosario Rivera Dueñas "/>
    <n v="2"/>
    <n v="0"/>
    <m/>
    <n v="0"/>
    <n v="0"/>
    <n v="4"/>
    <s v="Abril"/>
  </r>
  <r>
    <x v="45"/>
    <x v="45"/>
    <s v="AO.M1.02.02"/>
    <s v="Acciones de Afiliación."/>
    <s v="AO.M1.02.02 (c)"/>
    <s v="Asistencia técnica a operadores del módulo de afiliación en IPRESS"/>
    <s v="Hospital Hipólito Unanue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San Fernando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Miguel Grau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 Manylsa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. San Antonio"/>
    <s v="Personal del área de atención al asegurado"/>
    <n v="1"/>
    <n v="0"/>
    <m/>
    <n v="0"/>
    <n v="0"/>
    <n v="4"/>
    <s v="Abril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4"/>
    <s v="Abril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4"/>
    <s v="Abril"/>
  </r>
  <r>
    <x v="45"/>
    <x v="45"/>
    <s v="AO.S1.01.11"/>
    <s v="Acciones de Soporte a la Gestión a nivel de UDR"/>
    <s v="AO.S1.01.11 (b)"/>
    <s v="Supervisión y asistencia técnica en acciones de soporte a IPRESS"/>
    <s v="Hospital Jose Agurto Tello de Chosica"/>
    <s v="Raúl Bazán Herrer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VIÑA SAN FRANCISCO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Euler Ccoillo Meza"/>
    <n v="2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ISIMA VIRGEN DE LA CRUZ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SAR LOPEZ SILVA"/>
    <s v="Katerine Rosario Rivera Dueñas "/>
    <n v="1"/>
    <n v="0"/>
    <m/>
    <n v="0"/>
    <n v="0"/>
    <n v="5"/>
    <s v="Mayo"/>
  </r>
  <r>
    <x v="45"/>
    <x v="45"/>
    <s v="AO.M1.02.02"/>
    <s v="Acciones de Afiliación."/>
    <s v="AO.M1.02.02 (c)"/>
    <s v="Asistencia técnica a operadores del módulo de afiliación en IPRESS"/>
    <s v="Hospital Hermilio Valdizan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C.S. San Antonio de Pedregal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P.S. Amauta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P.S. Ate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C.S.Nueva Gales"/>
    <s v="Personal del área de atención al asegurado"/>
    <n v="1"/>
    <n v="0"/>
    <m/>
    <n v="0"/>
    <n v="0"/>
    <n v="5"/>
    <s v="Mayo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5"/>
    <s v="Mayo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5"/>
    <s v="Mayo"/>
  </r>
  <r>
    <x v="45"/>
    <x v="45"/>
    <s v="AO.S1.01.11"/>
    <s v="Acciones de Soporte a la Gestión a nivel de UDR"/>
    <s v="AO.S1.01.11 (b)"/>
    <s v="Supervisión y asistencia técnica en acciones de soporte a IPRESS"/>
    <s v="Hospital Huaycan"/>
    <s v="Raúl Bazán Herrer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MIGUEL GRAU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Katerine Rosario Rivera Dueñas "/>
    <n v="2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SAN ANTONIO DE PEDREGAL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Katerine Rosario Rivera Dueñas 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CIENEGUILLA"/>
    <s v="Euler Ccoillo Meza"/>
    <n v="1"/>
    <n v="0"/>
    <m/>
    <n v="0"/>
    <n v="0"/>
    <n v="6"/>
    <s v="Junio"/>
  </r>
  <r>
    <x v="45"/>
    <x v="45"/>
    <s v="AO.M1.02.02"/>
    <s v="Acciones de Afiliación."/>
    <s v="AO.M1.02.02 (d)"/>
    <s v="Supervisión y asistencia técnica en materia de afiliaciones"/>
    <s v="C.S. Fortalez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C.S. Alfa y Omeg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P.S. Colca"/>
    <s v="Personal del área de atención al asegurado"/>
    <n v="1"/>
    <n v="0"/>
    <m/>
    <n v="0"/>
    <n v="0"/>
    <n v="6"/>
    <s v="Junio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6"/>
    <s v="Junio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6"/>
    <s v="Junio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6"/>
    <s v="Junio"/>
  </r>
  <r>
    <x v="45"/>
    <x v="45"/>
    <s v="AO.S1.01.11"/>
    <s v="Acciones de Soporte a la Gestión a nivel de UDR"/>
    <s v="AO.S1.01.11 (b)"/>
    <s v="Supervisión y asistencia técnica en acciones de soporte a IPRESS"/>
    <s v="C.S. Chosica"/>
    <s v="Raúl Bazán Herrer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JICAMARCA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PORTADA DEL SOL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CHACRASANA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Euler Ccoillo Meza"/>
    <n v="2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Jicamarca"/>
    <s v="Personal del área de atención al asegurado"/>
    <n v="1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Villa Mercedes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Salamanca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Nicolas de Pierola"/>
    <s v="Personal del área de atención al asegurado"/>
    <n v="1"/>
    <n v="0"/>
    <m/>
    <n v="0"/>
    <n v="0"/>
    <n v="7"/>
    <s v="Juli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7"/>
    <s v="Juli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7"/>
    <s v="Julio"/>
  </r>
  <r>
    <x v="45"/>
    <x v="45"/>
    <s v="AO.S1.01.11"/>
    <s v="Acciones de Soporte a la Gestión a nivel de UDR"/>
    <s v="AO.S1.01.11 (b)"/>
    <s v="Supervisión y asistencia técnica en acciones de soporte a IPRESS"/>
    <s v="C.S. Lopez Silva"/>
    <s v="Raúl Bazán Herrer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TRES DE OCTUBRE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ALTO PERU"/>
    <s v="Katerine Rosario Rivera Dueñas 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Katerine Rosario Rivera Dueñas "/>
    <n v="2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VILLA MERCEDES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ANITA"/>
    <s v="Katerine Rosario Rivera Dueñas 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C.S. El Agustino"/>
    <s v="Personal del área de atención al asegurado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P.S. Casa Huerta La Campiña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P.S. Villa del Sol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C.S. Santa María de Huchipa"/>
    <s v="Personal del área de atención al asegurado"/>
    <n v="1"/>
    <n v="0"/>
    <m/>
    <n v="0"/>
    <n v="0"/>
    <n v="8"/>
    <s v="Agost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8"/>
    <s v="Agost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8"/>
    <s v="Agosto"/>
  </r>
  <r>
    <x v="45"/>
    <x v="45"/>
    <s v="AO.S1.01.11"/>
    <s v="Acciones de Soporte a la Gestión a nivel de UDR"/>
    <s v="AO.S1.01.11 (b)"/>
    <s v="Supervisión y asistencia técnica en acciones de soporte a IPRESS"/>
    <s v="C.S. Salamanca"/>
    <s v="Raúl Bazán Herrer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OOPERATIVA UNIVERSAL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ALFA Y OMEG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UZ DE ESPERANZA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METROPOLITAN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Euler Ccoillo Meza"/>
    <n v="2"/>
    <n v="0"/>
    <m/>
    <n v="0"/>
    <n v="0"/>
    <n v="9"/>
    <s v="Setiembre"/>
  </r>
  <r>
    <x v="45"/>
    <x v="45"/>
    <s v="AO.M1.02.02"/>
    <s v="Acciones de Afiliación."/>
    <s v="AO.M1.02.02 (d)"/>
    <s v="Supervisión y asistencia técnica en materia de afiliaciones"/>
    <s v="C.S. Catalina Huanca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P.S. Virgen del Rosario Carapongo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C.S. Chosica"/>
    <s v="Personal del área de atención al asegurado"/>
    <n v="1"/>
    <n v="0"/>
    <m/>
    <n v="0"/>
    <n v="0"/>
    <n v="9"/>
    <s v="Setiembre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9"/>
    <s v="Setiembre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9"/>
    <s v="Setiembre"/>
  </r>
  <r>
    <x v="45"/>
    <x v="45"/>
    <s v="AO.S1.01.11"/>
    <s v="Acciones de Soporte a la Gestión a nivel de UDR"/>
    <s v="AO.S1.01.11 (b)"/>
    <s v="Supervisión y asistencia técnica en acciones de soporte a IPRESS"/>
    <s v="C.S. Ate"/>
    <s v="Raúl Bazán Herrer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FORTALEZA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SAN ANTONIO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S COLINAS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Katerine Rosario Rivera Dueñas "/>
    <n v="2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Micaela Bastidas"/>
    <s v="Personal del área de atención al asegurado"/>
    <n v="1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Tambo Viejo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Musa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Bethania"/>
    <s v="Personal del área de atención al asegurado"/>
    <n v="1"/>
    <n v="0"/>
    <m/>
    <n v="0"/>
    <n v="0"/>
    <n v="10"/>
    <s v="Octubre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10"/>
    <s v="Octubre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10"/>
    <s v="Octubre"/>
  </r>
  <r>
    <x v="45"/>
    <x v="45"/>
    <s v="AO.S1.01.11"/>
    <s v="Acciones de Soporte a la Gestión a nivel de UDR"/>
    <s v="AO.S1.01.11 (b)"/>
    <s v="Supervisión y asistencia técnica en acciones de soporte a IPRESS"/>
    <s v="C.M.I. Jicamarca"/>
    <s v="Raúl Bazán Herrer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ASA HUERTA LA CAMPIÑ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GDALENA SOFIA"/>
    <s v="Katerine Rosario Rivera Dueñas 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UAYCAN DE CIENEGUILL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Euler Ccoillo Meza"/>
    <n v="2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Euler Ccoillo Meza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La Molina"/>
    <s v="Personal del área de atención al asegurado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Horacio Zevallos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C.S. Viña Alta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P.S. Huascata"/>
    <s v="Personal del área de atención al asegurado"/>
    <n v="1"/>
    <n v="0"/>
    <m/>
    <n v="0"/>
    <n v="0"/>
    <n v="11"/>
    <s v="Noviembre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11"/>
    <s v="Nov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1"/>
    <s v="Noviembre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11"/>
    <s v="Noviembre"/>
  </r>
  <r>
    <x v="45"/>
    <x v="45"/>
    <s v="AO.S1.01.11"/>
    <s v="Acciones de Soporte a la Gestión a nivel de UDR"/>
    <s v="AO.S1.01.11 (b)"/>
    <s v="Supervisión y asistencia técnica en acciones de soporte a IPRESS"/>
    <s v="C.M.I. Tambo Viejo"/>
    <s v="Raúl Bazán Herrer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ANYLSA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AMAUT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RIA DE HUACHIP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ROGRESO"/>
    <s v="Katerine Rosario Rivera Dueñas "/>
    <n v="1"/>
    <n v="0"/>
    <m/>
    <n v="0"/>
    <n v="0"/>
    <n v="12"/>
    <s v="Diciembre"/>
  </r>
  <r>
    <x v="45"/>
    <x v="45"/>
    <s v="AO.M1.02.02"/>
    <s v="Acciones de Afiliación."/>
    <s v="AO.M1.02.02 (d)"/>
    <s v="Supervisión y asistencia técnica en materia de afiliaciones"/>
    <s v="C.S. Morón"/>
    <s v="Personal del área de atención al asegurado"/>
    <n v="1"/>
    <n v="0"/>
    <m/>
    <n v="0"/>
    <n v="0"/>
    <n v="12"/>
    <s v="Diciembre"/>
  </r>
  <r>
    <x v="45"/>
    <x v="45"/>
    <s v="AO.M1.04.01"/>
    <s v="Acciones de promocion y proteccion de derechos"/>
    <s v="AO.M1.04.01 (a)"/>
    <s v="Evaluar la gratuidad de la atención al asegurado "/>
    <s v="C.S. Gustavo Lanatta"/>
    <s v="Personal del área de atención al asegurado"/>
    <n v="1"/>
    <n v="0"/>
    <m/>
    <n v="0"/>
    <n v="0"/>
    <n v="12"/>
    <s v="Diciembre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12"/>
    <s v="Diciembre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12"/>
    <s v="Dic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2"/>
    <s v="Diciembre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12"/>
    <s v="Diciembre"/>
  </r>
  <r>
    <x v="45"/>
    <x v="45"/>
    <s v="AO.S1.01.11"/>
    <s v="Acciones de Soporte a la Gestión a nivel de UDR"/>
    <s v="AO.S1.01.11 (b)"/>
    <s v="Supervisión y asistencia técnica en acciones de soporte a IPRESS"/>
    <s v="C.S. Musa"/>
    <s v="Raúl Bazán Herrera"/>
    <n v="1"/>
    <n v="0"/>
    <m/>
    <n v="0"/>
    <n v="0"/>
    <n v="12"/>
    <s v="Diciembre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1"/>
    <s v="Enero"/>
  </r>
  <r>
    <x v="46"/>
    <x v="46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"/>
    <s v="Enrique Miguel Villegas"/>
    <n v="1"/>
    <n v="0"/>
    <m/>
    <n v="0"/>
    <n v="0"/>
    <n v="1"/>
    <s v="Enero"/>
  </r>
  <r>
    <x v="46"/>
    <x v="46"/>
    <s v="AO.M1.05.04"/>
    <s v="Asistencia Técnica, Monitoreo y Supervisión en Cobertura Prestacional."/>
    <s v="AO.M1.05.04 (b)"/>
    <s v="Supervisión y monitoreo de la evaluación de prestaciones administrativas no tarifadas"/>
    <s v="LIMA"/>
    <s v="Yenny Carita"/>
    <n v="1"/>
    <n v="0"/>
    <m/>
    <n v="0"/>
    <n v="0"/>
    <n v="1"/>
    <s v="En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"/>
    <s v="En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2"/>
    <s v="Febrer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2"/>
    <s v="Febr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2"/>
    <s v="Febr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3"/>
    <s v="Marz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3"/>
    <s v="Marzo"/>
  </r>
  <r>
    <x v="46"/>
    <x v="46"/>
    <s v="AO.M1.02.02"/>
    <s v="Acciones de Afiliación."/>
    <s v="AO.M1.02.02 (c)"/>
    <s v="Asistencia técnica a operadores del módulo de afiliación en IPRESS"/>
    <s v="Lima"/>
    <s v="Enrique Miguel Villegas"/>
    <n v="1"/>
    <n v="0"/>
    <m/>
    <n v="0"/>
    <n v="0"/>
    <n v="3"/>
    <s v="Marz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3"/>
    <s v="Marz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4"/>
    <s v="Abril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4"/>
    <s v="Abril"/>
  </r>
  <r>
    <x v="46"/>
    <x v="46"/>
    <s v="AO.M1.02.02"/>
    <s v="Acciones de Afiliación."/>
    <s v="AO.M1.02.02 (d)"/>
    <s v="Supervisión y asistencia técnica en materia de afiliaciones"/>
    <s v="Lima"/>
    <s v="Enrique Miguel Villegas"/>
    <n v="1"/>
    <n v="0"/>
    <m/>
    <n v="0"/>
    <n v="0"/>
    <n v="4"/>
    <s v="Abril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4"/>
    <s v="Abril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5"/>
    <s v="May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5"/>
    <s v="Mayo"/>
  </r>
  <r>
    <x v="46"/>
    <x v="46"/>
    <s v="AO.M1.04.01"/>
    <s v="Acciones de promocion y proteccion de derechos"/>
    <s v="AO.M1.04.01 (a)"/>
    <s v="Evaluar la gratuidad de la atención al asegurado "/>
    <s v="Lima"/>
    <s v="William Sequeiros Huamani"/>
    <n v="1"/>
    <n v="0"/>
    <m/>
    <n v="0"/>
    <n v="0"/>
    <n v="5"/>
    <s v="May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5"/>
    <s v="May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6"/>
    <s v="Jun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7"/>
    <s v="Julio"/>
  </r>
  <r>
    <x v="46"/>
    <x v="46"/>
    <s v="AO.M1.04.01"/>
    <s v="Acciones de promocion y proteccion de derechos"/>
    <s v="AO.M1.04.01 (e)"/>
    <s v="Evaluar las acciones de intervención de los Gestores SIS en IPRESS "/>
    <s v="Lima"/>
    <s v="Enrique Miguel Villegas"/>
    <n v="1"/>
    <n v="0"/>
    <m/>
    <n v="0"/>
    <n v="0"/>
    <n v="7"/>
    <s v="Jul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7"/>
    <s v="Jul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8"/>
    <s v="Agost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8"/>
    <s v="Agost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9"/>
    <s v="Set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9"/>
    <s v="Setiem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0"/>
    <s v="Octu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0"/>
    <s v="Octu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1"/>
    <s v="Nov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1"/>
    <s v="Noviembre"/>
  </r>
  <r>
    <x v="46"/>
    <x v="46"/>
    <s v="AO.M1.04.06"/>
    <s v="Conduccion y control de los canales de atencion del SIS"/>
    <s v="AO.M1.04.06 (e)"/>
    <s v="Evaluar la percepción del usuario en los canales de atención de su jurisdicción"/>
    <s v="Lima"/>
    <s v="Enrique Miguel Villegas"/>
    <n v="1"/>
    <n v="0"/>
    <m/>
    <n v="0"/>
    <n v="0"/>
    <n v="12"/>
    <s v="Dic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2"/>
    <s v="Diciembre"/>
  </r>
  <r>
    <x v="47"/>
    <x v="47"/>
    <s v="AO.M1.05.05"/>
    <s v="Ejecución de Control Técnico a las Prestaciones."/>
    <s v="AO.M1.05.05 (b)"/>
    <s v="Gestión con actores locales para fortalecer la contención preventiva"/>
    <s v="Hospital Huacho-Huara Oyon"/>
    <s v="MARCO ANTONIO PEREZ CAST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RAMOS LARREA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NUEVO IMPERI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BAUTISTA HUARAL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CS BASE HUAR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CHANCAY"/>
    <s v="DRA JOAN GOMEZ ESCUDERO"/>
    <n v="2"/>
    <n v="80"/>
    <m/>
    <n v="640"/>
    <n v="720"/>
    <n v="2"/>
    <s v="Febrero"/>
  </r>
  <r>
    <x v="47"/>
    <x v="47"/>
    <s v="AO.M1.02.02"/>
    <s v="Acciones de Afiliación."/>
    <s v="AO.M1.02.02 (c)"/>
    <s v="Asistencia técnica a operadores del módulo de afiliación en IPRESS"/>
    <s v="Hospital Huacho-Huara Oyon"/>
    <s v="Carmen Maria del Pilar Melendez Garcia"/>
    <n v="1"/>
    <n v="60"/>
    <m/>
    <n v="320"/>
    <n v="380"/>
    <n v="2"/>
    <s v="Febrero"/>
  </r>
  <r>
    <x v="47"/>
    <x v="47"/>
    <s v="AO.M1.02.02"/>
    <s v="Acciones de Afiliación."/>
    <s v="AO.M1.02.02 (d)"/>
    <s v="Supervisión y asistencia técnica en materia de afiliaciones"/>
    <s v="C.S. Mala  y  C.S. Chilca"/>
    <s v="Carmen Maria del Pilar Melendez Garcia"/>
    <n v="2"/>
    <n v="50"/>
    <m/>
    <n v="640"/>
    <n v="690"/>
    <n v="2"/>
    <s v="Febrero"/>
  </r>
  <r>
    <x v="47"/>
    <x v="47"/>
    <s v="AO.M1.05.05"/>
    <s v="Ejecución de Control Técnico a las Prestaciones."/>
    <s v="AO.M1.05.05 (b)"/>
    <s v="Gestión con actores locales para fortalecer la contención preventiva"/>
    <s v="Hospital Barranca -Cajatambo SBS"/>
    <s v="MARCO ANTONIO PEREZ CASTRO"/>
    <n v="2"/>
    <n v="100"/>
    <m/>
    <n v="640"/>
    <n v="740"/>
    <n v="3"/>
    <s v="Marzo"/>
  </r>
  <r>
    <x v="47"/>
    <x v="47"/>
    <s v="AO.M1.05.05"/>
    <s v="Ejecución de Control Técnico a las Prestaciones."/>
    <s v="AO.M1.05.05 (b)"/>
    <s v="Gestión con actores locales para fortalecer la contención preventiva"/>
    <s v="DIRESA Lima"/>
    <s v="MARCO ANTONIO PEREZ CAST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SEÑOR DE LOS MILAGROS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ERRO AZUL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L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HILC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APILLA DE ASI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ROSARIO DE ASIA"/>
    <s v="DRA JOAN GOMEZ ESCUDERO"/>
    <n v="1"/>
    <n v="60"/>
    <m/>
    <n v="320"/>
    <n v="38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3"/>
    <n v="100"/>
    <m/>
    <n v="960"/>
    <n v="106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5"/>
    <n v="100"/>
    <m/>
    <n v="1600"/>
    <n v="1700"/>
    <n v="3"/>
    <s v="Marzo"/>
  </r>
  <r>
    <x v="47"/>
    <x v="47"/>
    <s v="AO.M1.02.02"/>
    <s v="Acciones de Afiliación."/>
    <s v="AO.M1.02.02 (c)"/>
    <s v="Asistencia técnica a operadores del módulo de afiliación en IPRESS"/>
    <s v="Hospital Barranca -Cajatambo SBS"/>
    <s v="Carmen Maria del Pilar Melendez Garcia"/>
    <n v="2"/>
    <n v="100"/>
    <m/>
    <n v="640"/>
    <n v="740"/>
    <n v="3"/>
    <s v="Marzo"/>
  </r>
  <r>
    <x v="47"/>
    <x v="47"/>
    <s v="AO.M1.02.02"/>
    <s v="Acciones de Afiliación."/>
    <s v="AO.M1.02.02 (d)"/>
    <s v="Supervisión y asistencia técnica en materia de afiliaciones"/>
    <s v="C.S. Quepepampa y C.S. La Querencia"/>
    <s v="Carmen Maria del Pilar Melendez Garcia"/>
    <n v="2"/>
    <n v="30"/>
    <m/>
    <n v="640"/>
    <n v="670"/>
    <n v="3"/>
    <s v="Marzo"/>
  </r>
  <r>
    <x v="47"/>
    <x v="47"/>
    <s v="AO.M1.04.01"/>
    <s v="Acciones de promocion y proteccion de derechos"/>
    <s v="AO.M1.04.01 (g)"/>
    <s v="Acciones de promoción "/>
    <s v="Hospital Huacho"/>
    <s v="Carmen Maria del Pilar Melendez Garcia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ZO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UAURA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LAS PEDRO CANEVARO GARAY DE CHANCAYLLO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PERALVILLO"/>
    <s v="DRA JOAN GOMEZ ESCUDERO"/>
    <n v="1"/>
    <n v="80"/>
    <m/>
    <n v="320"/>
    <n v="40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5"/>
    <n v="80"/>
    <m/>
    <n v="1600"/>
    <n v="168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5"/>
    <n v="80"/>
    <m/>
    <n v="1600"/>
    <n v="1680"/>
    <n v="4"/>
    <s v="Abril"/>
  </r>
  <r>
    <x v="47"/>
    <x v="47"/>
    <s v="AO.M1.02.02"/>
    <s v="Acciones de Afiliación."/>
    <s v="AO.M1.02.02 (d)"/>
    <s v="Supervisión y asistencia técnica en materia de afiliaciones"/>
    <s v="C.S. Paramonga  Y C.S. Puerto Supe"/>
    <s v="Carmen Maria del Pilar Melendez Garcia"/>
    <n v="2"/>
    <n v="100"/>
    <m/>
    <n v="640"/>
    <n v="740"/>
    <n v="4"/>
    <s v="Abril"/>
  </r>
  <r>
    <x v="47"/>
    <x v="47"/>
    <s v="AO.M1.04.01"/>
    <s v="Acciones de promocion y proteccion de derechos"/>
    <s v="AO.M1.04.01 (g)"/>
    <s v="Acciones de promoción "/>
    <s v="Red de Salud Chilca -Mala"/>
    <s v="Carmen Maria del Pilar Melendez Garcia"/>
    <n v="1"/>
    <n v="50"/>
    <m/>
    <n v="320"/>
    <n v="37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VICENTE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LUIS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2"/>
    <n v="80"/>
    <m/>
    <n v="640"/>
    <n v="72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VEGUETA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Hospital Rezola"/>
    <s v="MARCO ANTONIO PEREZ CASTRO"/>
    <n v="2"/>
    <n v="80"/>
    <m/>
    <n v="640"/>
    <n v="7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1"/>
    <n v="80"/>
    <m/>
    <n v="320"/>
    <n v="40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SANTA CRUZ DE FLORES"/>
    <s v="DRA JOAN GOMEZ ESCUDERO"/>
    <n v="1"/>
    <n v="60"/>
    <m/>
    <n v="320"/>
    <n v="38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BUJAMA"/>
    <s v="DRA JOAN GOMEZ ESCUDERO"/>
    <n v="1"/>
    <n v="60"/>
    <m/>
    <n v="320"/>
    <n v="38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5"/>
    <n v="100"/>
    <m/>
    <n v="1600"/>
    <n v="170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5"/>
    <n v="60"/>
    <m/>
    <n v="1600"/>
    <n v="1660"/>
    <n v="5"/>
    <s v="Mayo"/>
  </r>
  <r>
    <x v="47"/>
    <x v="47"/>
    <s v="AO.M1.02.02"/>
    <s v="Acciones de Afiliación."/>
    <s v="AO.M1.02.02 (d)"/>
    <s v="Supervisión y asistencia técnica en materia de afiliaciones"/>
    <s v="Hospital Rezola"/>
    <s v="Carmen Maria del Pilar Melendez Garcia"/>
    <n v="2"/>
    <n v="70"/>
    <m/>
    <n v="640"/>
    <n v="710"/>
    <n v="5"/>
    <s v="Mayo"/>
  </r>
  <r>
    <x v="47"/>
    <x v="47"/>
    <s v="AO.M1.04.01"/>
    <s v="Acciones de promocion y proteccion de derechos"/>
    <s v="AO.M1.04.01 (g)"/>
    <s v="Acciones de promoción "/>
    <s v="Hospital Huaral"/>
    <s v="Carmen Maria del Pilar Melendez Garcia"/>
    <n v="2"/>
    <n v="30"/>
    <m/>
    <n v="640"/>
    <n v="67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UALMAY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Red de salud  Chilca Mala"/>
    <s v="MARCO ANTONIO PEREZ CAST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LUNAHUANA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CARAN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RAMONGA"/>
    <s v="DRA JOAN GOMEZ ESCUDERO"/>
    <n v="1"/>
    <n v="100"/>
    <m/>
    <n v="320"/>
    <n v="42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6"/>
    <s v="Junio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5"/>
    <n v="60"/>
    <m/>
    <n v="1600"/>
    <n v="1660"/>
    <n v="6"/>
    <s v="Junio"/>
  </r>
  <r>
    <x v="47"/>
    <x v="47"/>
    <s v="AO.M1.02.02"/>
    <s v="Acciones de Afiliación."/>
    <s v="AO.M1.02.02 (c)"/>
    <s v="Asistencia técnica a operadores del módulo de afiliación en IPRESS"/>
    <s v="Red de salud  Chilca Mala"/>
    <s v="Carmen Maria del Pilar Melendez Garcia"/>
    <n v="1"/>
    <n v="50"/>
    <m/>
    <n v="320"/>
    <n v="370"/>
    <n v="6"/>
    <s v="Junio"/>
  </r>
  <r>
    <x v="47"/>
    <x v="47"/>
    <s v="AO.M1.02.02"/>
    <s v="Acciones de Afiliación."/>
    <s v="AO.M1.02.02 (d)"/>
    <s v="Supervisión y asistencia técnica en materia de afiliaciones"/>
    <s v="C.S. Canta"/>
    <s v="Carmen Maria del Pilar Melendez Garcia"/>
    <n v="2"/>
    <n v="0"/>
    <m/>
    <n v="640"/>
    <n v="640"/>
    <n v="6"/>
    <s v="Junio"/>
  </r>
  <r>
    <x v="47"/>
    <x v="47"/>
    <s v="AO.M1.04.01"/>
    <s v="Acciones de promocion y proteccion de derechos"/>
    <s v="AO.M1.04.01 (g)"/>
    <s v="Acciones de promoción "/>
    <s v="Red de Salud Cañete -Yauyos"/>
    <s v="Carmen Maria del Pilar Melendez Garcia"/>
    <n v="2"/>
    <n v="70"/>
    <m/>
    <n v="640"/>
    <n v="710"/>
    <n v="6"/>
    <s v="Junio"/>
  </r>
  <r>
    <x v="47"/>
    <x v="47"/>
    <s v="AO.M1.02.02"/>
    <s v="Acciones de Afiliación."/>
    <s v="AO.M1.02.02 (d)"/>
    <s v="Supervisión y asistencia técnica en materia de afiliaciones"/>
    <s v="C.S. El Valle - C.S. Pedro Lopez Guillen -Huarochiri"/>
    <s v="Carmen Maria del Pilar Melendez Garcia"/>
    <n v="2"/>
    <n v="0"/>
    <m/>
    <n v="640"/>
    <n v="6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Red de Salud Huarochiri"/>
    <s v="MARCO ANTONIO PEREZ CAST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BAJ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ALT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2"/>
    <n v="60"/>
    <m/>
    <n v="640"/>
    <n v="7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RICARDO PALMA"/>
    <s v="DRA JOAN GOMEZ ESCUDERO"/>
    <n v="1"/>
    <n v="60"/>
    <m/>
    <n v="320"/>
    <n v="3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5"/>
    <n v="80"/>
    <m/>
    <n v="1600"/>
    <n v="16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5"/>
    <n v="60"/>
    <m/>
    <n v="1600"/>
    <n v="1660"/>
    <n v="7"/>
    <s v="Julio"/>
  </r>
  <r>
    <x v="47"/>
    <x v="47"/>
    <s v="AO.M1.02.02"/>
    <s v="Acciones de Afiliación."/>
    <s v="AO.M1.02.02 (c)"/>
    <s v="Asistencia técnica a operadores del módulo de afiliación en IPRESS"/>
    <s v="Red de Salud Huarochiri"/>
    <s v="Carmen Maria del Pilar Melendez Garcia"/>
    <n v="1"/>
    <n v="0"/>
    <m/>
    <n v="320"/>
    <n v="320"/>
    <n v="7"/>
    <s v="Julio"/>
  </r>
  <r>
    <x v="47"/>
    <x v="47"/>
    <s v="AO.M1.04.01"/>
    <s v="Acciones de promocion y proteccion de derechos"/>
    <s v="AO.M1.04.01 (g)"/>
    <s v="Acciones de promoción "/>
    <s v="Hospital Barranca -Cajatambo SBS"/>
    <s v="Carmen Maria del Pilar Melendez Garcia"/>
    <n v="2"/>
    <n v="100"/>
    <m/>
    <n v="640"/>
    <n v="7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Hospital Huaral"/>
    <s v="MARCO ANTONIO PEREZ CASTRO"/>
    <n v="1"/>
    <n v="50"/>
    <m/>
    <n v="320"/>
    <n v="37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HUARAL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LA QUERENCIA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EL TREBOL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CHANCAY Y SBS &quot;Dr. HIDALGO ATOCHE LÓPEZ&quot;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PASAMAYO"/>
    <s v="DRA JOAN GOMEZ ESCUDERO"/>
    <n v="1"/>
    <n v="80"/>
    <m/>
    <n v="320"/>
    <n v="40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4"/>
    <n v="100"/>
    <m/>
    <n v="1280"/>
    <n v="138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4"/>
    <n v="100"/>
    <m/>
    <n v="1280"/>
    <n v="138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cho-Huara Oyon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Barranca -Cajatambo SBS"/>
    <s v="Carmen Maria del Pilar Melendez Garcia"/>
    <n v="1"/>
    <n v="100"/>
    <m/>
    <n v="320"/>
    <n v="42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ñete -Yauyos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Rezo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Chancay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 Chilca Ma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ral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Huarochiri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nta"/>
    <s v="Carmen Maria del Pilar Melendez Garcia"/>
    <n v="1"/>
    <n v="60"/>
    <m/>
    <n v="320"/>
    <n v="380"/>
    <n v="8"/>
    <s v="Agosto"/>
  </r>
  <r>
    <x v="47"/>
    <x v="47"/>
    <s v="AO.M1.02.02"/>
    <s v="Acciones de Afiliación."/>
    <s v="AO.M1.02.02 (c)"/>
    <s v="Asistencia técnica a operadores del módulo de afiliación en IPRESS"/>
    <s v="Hospital Rezola"/>
    <s v="Carmen Maria del Pilar Melendez Garcia"/>
    <n v="1"/>
    <n v="70"/>
    <m/>
    <n v="320"/>
    <n v="390"/>
    <n v="8"/>
    <s v="Agosto"/>
  </r>
  <r>
    <x v="47"/>
    <x v="47"/>
    <s v="AO.M1.02.02"/>
    <s v="Acciones de Afiliación."/>
    <s v="AO.M1.02.02 (d)"/>
    <s v="Supervisión y asistencia técnica en materia de afiliaciones"/>
    <s v="Hospital Chancay  y Hospital Huaral"/>
    <s v="Carmen Maria del Pilar Melendez Garcia"/>
    <n v="2"/>
    <n v="50"/>
    <m/>
    <n v="640"/>
    <n v="690"/>
    <n v="8"/>
    <s v="Agosto"/>
  </r>
  <r>
    <x v="47"/>
    <x v="47"/>
    <s v="AO.M1.04.01"/>
    <s v="Acciones de promocion y proteccion de derechos"/>
    <s v="AO.M1.04.01 (g)"/>
    <s v="Acciones de promoción "/>
    <s v="Hospital de Supe"/>
    <s v="Carmen Maria del Pilar Melendez Garcia"/>
    <n v="2"/>
    <n v="100"/>
    <m/>
    <n v="640"/>
    <n v="74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DE MATUCANA"/>
    <s v="DRA JOAN GOMEZ ESCUDERO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 BARTOLOME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TA EULALIA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b)"/>
    <s v="Gestión con actores locales para fortalecer la contención preventiva"/>
    <s v="Red de Salud Cañete -Yauyos"/>
    <s v="MARCO ANTONIO PEREZ CASTRO"/>
    <n v="1"/>
    <n v="60"/>
    <m/>
    <n v="320"/>
    <n v="380"/>
    <n v="9"/>
    <s v="Setiembre"/>
  </r>
  <r>
    <x v="47"/>
    <x v="47"/>
    <s v="AO.M1.02.02"/>
    <s v="Acciones de Afiliación."/>
    <s v="AO.M1.02.02 (c)"/>
    <s v="Asistencia técnica a operadores del módulo de afiliación en IPRESS"/>
    <s v="Red de Salud Cañete -Yauyos"/>
    <s v="Carmen Maria del Pilar Melendez Garcia"/>
    <n v="2"/>
    <n v="70"/>
    <m/>
    <n v="640"/>
    <n v="71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DOMINGO MANDAMIENTO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CHURIN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YAN"/>
    <s v="DRA JOAN GOMEZ ESCUDERO"/>
    <n v="1"/>
    <n v="100"/>
    <m/>
    <n v="320"/>
    <n v="42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4"/>
    <n v="80"/>
    <m/>
    <n v="1280"/>
    <n v="136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4"/>
    <n v="80"/>
    <m/>
    <n v="1280"/>
    <n v="1360"/>
    <n v="9"/>
    <s v="Setiembre"/>
  </r>
  <r>
    <x v="47"/>
    <x v="47"/>
    <s v="AO.M1.02.02"/>
    <s v="Acciones de Afiliación."/>
    <s v="AO.M1.02.02 (c)"/>
    <s v="Asistencia técnica a operadores del módulo de afiliación en IPRESS"/>
    <s v="Hospital Huacho -Huaura-oyon"/>
    <s v="Carmen Maria del Pilar Melendez Garcia"/>
    <n v="1"/>
    <n v="60"/>
    <m/>
    <n v="320"/>
    <n v="380"/>
    <n v="9"/>
    <s v="Setiembre"/>
  </r>
  <r>
    <x v="47"/>
    <x v="47"/>
    <s v="AO.M1.02.02"/>
    <s v="Acciones de Afiliación."/>
    <s v="AO.M1.02.02 (d)"/>
    <s v="Supervisión y asistencia técnica en materia de afiliaciones"/>
    <s v="C.S. Ricardo Palma"/>
    <s v="Carmen Maria del Pilar Melendez Garcia"/>
    <n v="1"/>
    <n v="0"/>
    <m/>
    <n v="320"/>
    <n v="320"/>
    <n v="9"/>
    <s v="Setiembre"/>
  </r>
  <r>
    <x v="47"/>
    <x v="47"/>
    <s v="AO.M1.04.01"/>
    <s v="Acciones de promocion y proteccion de derechos"/>
    <s v="AO.M1.04.01 (g)"/>
    <s v="Acciones de promoción "/>
    <s v="Red de Salud Chilca  Mala "/>
    <s v="Carmen Maria del Pilar Melendez Garcia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ATIVILC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RIMAVER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ANTA MARI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MANZANARES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OCORRO"/>
    <s v="DRA JOAN GOMEZ ESCUDERO"/>
    <n v="1"/>
    <n v="100"/>
    <m/>
    <n v="320"/>
    <n v="42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4"/>
    <n v="100"/>
    <m/>
    <n v="1280"/>
    <n v="138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4"/>
    <n v="60"/>
    <m/>
    <n v="1280"/>
    <n v="1340"/>
    <n v="10"/>
    <s v="Octubre"/>
  </r>
  <r>
    <x v="47"/>
    <x v="47"/>
    <s v="AO.M1.02.02"/>
    <s v="Acciones de Afiliación."/>
    <s v="AO.M1.02.02 (d)"/>
    <s v="Supervisión y asistencia técnica en materia de afiliaciones"/>
    <s v="Hospital Huacho   Y C.S. Hualmay"/>
    <s v="Carmen Maria del Pilar Melendez Garcia"/>
    <n v="2"/>
    <n v="60"/>
    <m/>
    <n v="640"/>
    <n v="700"/>
    <n v="10"/>
    <s v="Octubre"/>
  </r>
  <r>
    <x v="47"/>
    <x v="47"/>
    <s v="AO.M1.04.01"/>
    <s v="Acciones de promocion y proteccion de derechos"/>
    <s v="AO.M1.04.01 (g)"/>
    <s v="Acciones de promoción "/>
    <s v="Red de Salud  Cañete Yauyos"/>
    <s v="Carmen Maria del Pilar Melendez Garcia"/>
    <n v="2"/>
    <n v="70"/>
    <m/>
    <n v="640"/>
    <n v="710"/>
    <n v="10"/>
    <s v="Octubre"/>
  </r>
  <r>
    <x v="47"/>
    <x v="47"/>
    <s v="AO.M1.05.05"/>
    <s v="Ejecución de Control Técnico a las Prestaciones."/>
    <s v="AO.M1.05.05 (b)"/>
    <s v="Gestión con actores locales para fortalecer la contención preventiva"/>
    <s v="Hospital de Chancay "/>
    <s v="MARCO ANTONIO PEREZ CASTRO"/>
    <n v="1"/>
    <n v="50"/>
    <m/>
    <n v="320"/>
    <n v="37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IMPERIAL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QUILMANA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ORCO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PAMPA LIBRE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ERRO CULEBRA"/>
    <s v="DRA JOAN GOMEZ ESCUDERO"/>
    <n v="1"/>
    <n v="80"/>
    <m/>
    <n v="320"/>
    <n v="40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4"/>
    <n v="60"/>
    <m/>
    <n v="1280"/>
    <n v="134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4"/>
    <n v="80"/>
    <m/>
    <n v="1280"/>
    <n v="1360"/>
    <n v="11"/>
    <s v="Noviembre"/>
  </r>
  <r>
    <x v="47"/>
    <x v="47"/>
    <s v="AO.M1.02.02"/>
    <s v="Acciones de Afiliación."/>
    <s v="AO.M1.02.02 (c)"/>
    <s v="Asistencia técnica a operadores del módulo de afiliación en IPRESS"/>
    <s v="Hospital Huaral SBS"/>
    <s v="Carmen Maria del Pilar Melendez Garcia"/>
    <n v="1"/>
    <n v="30"/>
    <m/>
    <n v="320"/>
    <n v="350"/>
    <n v="11"/>
    <s v="Noviembre"/>
  </r>
  <r>
    <x v="47"/>
    <x v="47"/>
    <s v="AO.M1.02.02"/>
    <s v="Acciones de Afiliación."/>
    <s v="AO.M1.02.02 (d)"/>
    <s v="Supervisión y asistencia técnica en materia de afiliaciones"/>
    <s v="C.S. Imperial y  C.S. San Vicente"/>
    <s v="Carmen Maria del Pilar Melendez Garcia"/>
    <n v="2"/>
    <n v="70"/>
    <m/>
    <n v="640"/>
    <n v="710"/>
    <n v="11"/>
    <s v="Noviembre"/>
  </r>
  <r>
    <x v="47"/>
    <x v="47"/>
    <s v="AO.M1.04.01"/>
    <s v="Acciones de promocion y proteccion de derechos"/>
    <s v="AO.M1.04.01 (g)"/>
    <s v="Acciones de promoción "/>
    <s v="Hospital de Chancay "/>
    <s v="Carmen Maria del Pilar Melendez Garcia"/>
    <n v="1"/>
    <n v="50"/>
    <m/>
    <n v="640"/>
    <n v="69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4"/>
    <n v="60"/>
    <m/>
    <n v="1280"/>
    <n v="1340"/>
    <n v="12"/>
    <s v="Diciembre"/>
  </r>
  <r>
    <x v="47"/>
    <x v="47"/>
    <s v="AO.S1.01.11"/>
    <s v="Acciones de Soporte a la Gestión a nivel de UDR"/>
    <s v="AO.S1.01.11 (b)"/>
    <s v="Supervisión y asistencia técnica en acciones de soporte a IPRESS"/>
    <s v="varios"/>
    <s v="varios"/>
    <n v="5"/>
    <n v="4405"/>
    <m/>
    <n v="4405"/>
    <n v="881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"/>
    <s v="En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"/>
    <s v="Enero"/>
  </r>
  <r>
    <x v="48"/>
    <x v="48"/>
    <s v="AO.M1.04.01"/>
    <s v="Acciones de promocion y proteccion de derechos"/>
    <s v="AO.M1.04.01 (a)"/>
    <s v="Evaluar la gratuidad de la atención al asegurado "/>
    <s v="Lima"/>
    <s v="Marian Contreras "/>
    <n v="4"/>
    <n v="0"/>
    <m/>
    <n v="0"/>
    <n v="0"/>
    <n v="1"/>
    <s v="En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"/>
    <s v="Ener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2"/>
    <s v="Febr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2"/>
    <s v="Febr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2"/>
    <s v="Febrer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2"/>
    <s v="Febr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3"/>
    <s v="Marz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3"/>
    <s v="Marz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3"/>
    <s v="Marz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3"/>
    <s v="Marz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3"/>
    <s v="Marz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3"/>
    <s v="Marz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4"/>
    <s v="Abril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4"/>
    <s v="Abril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4"/>
    <s v="Abril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4"/>
    <s v="Abril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5"/>
    <s v="May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5"/>
    <s v="May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5"/>
    <s v="May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6"/>
    <s v="Jun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6"/>
    <s v="Jun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6"/>
    <s v="Juni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6"/>
    <s v="Juni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6"/>
    <s v="Juni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6"/>
    <s v="Juni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7"/>
    <s v="Jul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7"/>
    <s v="Jul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7"/>
    <s v="Jul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7"/>
    <s v="Jul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8"/>
    <s v="Agost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8"/>
    <s v="Agost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8"/>
    <s v="Agost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8"/>
    <s v="Agost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9"/>
    <s v="Set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9"/>
    <s v="Set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9"/>
    <s v="Set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9"/>
    <s v="Set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9"/>
    <s v="Set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9"/>
    <s v="Set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0"/>
    <s v="Octu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0"/>
    <s v="Octu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0"/>
    <s v="Octu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1"/>
    <s v="Nov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1"/>
    <s v="Nov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1"/>
    <s v="Nov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2"/>
    <s v="Dic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2"/>
    <s v="Dic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2"/>
    <s v="Dic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2"/>
    <s v="Dic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12"/>
    <s v="Dic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12"/>
    <s v="Diciembre"/>
  </r>
  <r>
    <x v="49"/>
    <x v="49"/>
    <s v="AO.E1.02.01"/>
    <s v="Gestionar el riesgo de desastres para la entidad"/>
    <s v="AO.E1.02.01 (c)"/>
    <s v="Seguimiento y control de la Gestión de Riesgos de Desastres"/>
    <s v="LIMA- ICA- LIMA"/>
    <s v="Kevin Chavez Salvatierra"/>
    <n v="2"/>
    <n v="150"/>
    <m/>
    <n v="640"/>
    <n v="790"/>
    <n v="1"/>
    <s v="Enero"/>
  </r>
  <r>
    <x v="49"/>
    <x v="49"/>
    <s v="AO.E1.02.01"/>
    <s v="Gestionar el riesgo de desastres para la entidad"/>
    <s v="AO.E1.02.01 (c)"/>
    <s v="Seguimiento y control de la Gestión de Riesgos de Desastres"/>
    <s v="LIMA- HUANCAVELICA-   LIMA"/>
    <s v="Kevin Chavez Salvatierra"/>
    <n v="3"/>
    <n v="200"/>
    <m/>
    <n v="960"/>
    <n v="1160"/>
    <n v="2"/>
    <s v="Febrero"/>
  </r>
  <r>
    <x v="49"/>
    <x v="49"/>
    <s v="AO.E1.02.01"/>
    <s v="Gestionar el riesgo de desastres para la entidad"/>
    <s v="AO.E1.02.01 (c)"/>
    <s v="Seguimiento y control de la Gestión de Riesgos de Desastres"/>
    <s v="LIMA- LORETO- LIMA"/>
    <s v="Kevin Chavez Salvatierra"/>
    <n v="2"/>
    <n v="100"/>
    <n v="800"/>
    <n v="640"/>
    <n v="1540"/>
    <n v="3"/>
    <s v="Marzo"/>
  </r>
  <r>
    <x v="49"/>
    <x v="49"/>
    <s v="AO.E1.02.01"/>
    <s v="Gestionar el riesgo de desastres para la entidad"/>
    <s v="AO.E1.02.01 (c)"/>
    <s v="Seguimiento y control de la Gestión de Riesgos de Desastres"/>
    <s v="LIMA- PUERTO MALDONADO- LIMA"/>
    <s v="Kevin Chavez Salvatierra"/>
    <n v="2"/>
    <n v="100"/>
    <n v="800"/>
    <n v="640"/>
    <n v="1540"/>
    <n v="4"/>
    <s v="Abril"/>
  </r>
  <r>
    <x v="49"/>
    <x v="49"/>
    <s v="AO.E1.02.01"/>
    <s v="Gestionar el riesgo de desastres para la entidad"/>
    <s v="AO.E1.02.01 (c)"/>
    <s v="Seguimiento y control de la Gestión de Riesgos de Desastres"/>
    <s v="LIMA- AYACUCHO- ANDAHUAYLAS- LIMA"/>
    <s v="Kevin Chavez Salvatierra"/>
    <n v="3"/>
    <n v="135"/>
    <n v="750"/>
    <n v="960"/>
    <n v="1845"/>
    <n v="5"/>
    <s v="Mayo"/>
  </r>
  <r>
    <x v="49"/>
    <x v="49"/>
    <s v="AO.E1.02.01"/>
    <s v="Gestionar el riesgo de desastres para la entidad"/>
    <s v="AO.E1.02.01 (c)"/>
    <s v="Seguimiento y control de la Gestión de Riesgos de Desastres"/>
    <s v="LIMA- CHICLAYO- CUTERVO- CHOTA - CHICLAYO- LIMA"/>
    <s v="Kevin Chavez Salvatierra"/>
    <n v="4"/>
    <n v="200"/>
    <n v="1200"/>
    <n v="1280"/>
    <n v="2680"/>
    <n v="6"/>
    <s v="Junio"/>
  </r>
  <r>
    <x v="49"/>
    <x v="49"/>
    <s v="AO.E1.02.01"/>
    <s v="Gestionar el riesgo de desastres para la entidad"/>
    <s v="AO.E1.02.01 (c)"/>
    <s v="Seguimiento y control de la Gestión de Riesgos de Desastres"/>
    <s v="LIMA- PUCALLPA- LIMA"/>
    <s v="Kevin Chavez Salvatierra"/>
    <n v="1"/>
    <n v="100"/>
    <n v="800"/>
    <n v="320"/>
    <n v="1220"/>
    <n v="7"/>
    <s v="Julio"/>
  </r>
  <r>
    <x v="49"/>
    <x v="49"/>
    <s v="AO.E1.02.01"/>
    <s v="Gestionar el riesgo de desastres para la entidad"/>
    <s v="AO.E1.02.01 (c)"/>
    <s v="Seguimiento y control de la Gestión de Riesgos de Desastres"/>
    <s v="LIMA- CHACHAPOYAS-BAGUA- CHICLAYO - LIMA"/>
    <s v="Kevin Chavez Salvatierra"/>
    <n v="4"/>
    <n v="200"/>
    <n v="900"/>
    <n v="1280"/>
    <n v="2380"/>
    <n v="8"/>
    <s v="Agosto"/>
  </r>
  <r>
    <x v="49"/>
    <x v="49"/>
    <s v="AO.E1.02.01"/>
    <s v="Gestionar el riesgo de desastres para la entidad"/>
    <s v="AO.E1.02.01 (c)"/>
    <s v="Seguimiento y control de la Gestión de Riesgos de Desastres"/>
    <s v="LIMA- AREQUIPA- MOQUEGUA- TACNA- LIMA"/>
    <s v="Kevin Chavez Salvatierra"/>
    <n v="4"/>
    <n v="100"/>
    <n v="900"/>
    <n v="1280"/>
    <n v="2280"/>
    <n v="9"/>
    <s v="Setiembre"/>
  </r>
  <r>
    <x v="49"/>
    <x v="49"/>
    <s v="AO.E1.02.01"/>
    <s v="Gestionar el riesgo de desastres para la entidad"/>
    <s v="AO.E1.02.01 (c)"/>
    <s v="Seguimiento y control de la Gestión de Riesgos de Desastres"/>
    <s v="LIMA- PIURA- SULLANA- LIMA"/>
    <s v="Kevin Chavez Salvatierra"/>
    <n v="2"/>
    <n v="800"/>
    <n v="100"/>
    <n v="640"/>
    <n v="1540"/>
    <n v="10"/>
    <s v="Octubre"/>
  </r>
  <r>
    <x v="49"/>
    <x v="49"/>
    <s v="AO.E1.02.01"/>
    <s v="Gestionar el riesgo de desastres para la entidad"/>
    <s v="AO.E1.02.01 (c)"/>
    <s v="Seguimiento y control de la Gestión de Riesgos de Desastres"/>
    <s v="LIMA- SANTA- ANCASH- LIMA"/>
    <s v="Kevin Chavez Salvatierra"/>
    <n v="3"/>
    <n v="100"/>
    <n v="500"/>
    <n v="960"/>
    <n v="1560"/>
    <n v="11"/>
    <s v="Noviembre"/>
  </r>
  <r>
    <x v="50"/>
    <x v="50"/>
    <s v="AO.E2.01.02"/>
    <s v="Asesoramiento Técnico Especializado"/>
    <s v="AO.E2.01.02 (d)"/>
    <s v="Asistencia Técnica en Evaluación de planes"/>
    <s v="GMR NORTE (y sus UDRS)"/>
    <s v="Lic. Admi. Sabino Noa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NORTE (y sus UDRS)"/>
    <s v="Mg. Yoselin M. Briones Gutierrez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Mg. Ana Barrutia Barreto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Lic. Admi. Sabino Noa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Lic. Admi. Sabino Noa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Yoselin M. Briones Gutierrez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Ana Barrutia Barreto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Mg. Ana Barrutia Barreto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Lic. Admi. Sabino Noa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00"/>
    <n v="0"/>
    <n v="1920"/>
    <n v="2020"/>
    <n v="5"/>
    <s v="Mayo"/>
  </r>
  <r>
    <x v="50"/>
    <x v="50"/>
    <s v="AO.E2.01.02"/>
    <s v="Asesoramiento Técnico Especializado"/>
    <s v="AO.E2.01.02 (d)"/>
    <s v="Asistencia Técnica en Evaluación de planes"/>
    <s v="GMR CENTRO MEDIO (Lince)"/>
    <s v="Mg. Ana Barrutia Barreto"/>
    <n v="3"/>
    <n v="100"/>
    <n v="0"/>
    <n v="1920"/>
    <n v="2020"/>
    <n v="5"/>
    <s v="Mayo"/>
  </r>
  <r>
    <x v="51"/>
    <x v="51"/>
    <s v="AO.S4.01.01"/>
    <s v="Implementación del plan de comunicaciones IAFAS SIS 2024"/>
    <s v="AO.S4.01.01 (c)"/>
    <s v="Acciones de comunicación social"/>
    <s v="Tumbes"/>
    <s v="Pamela Sala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Sonia Ruiz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Yoel Reye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San Martin (Tarapoto)"/>
    <s v="Luz Roldan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Juan Carlos Mejí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Ivan Layz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Maria Rom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Yoel Reyes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Hilda Ch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Cajamarca (Bagua)"/>
    <s v="Juan Carlos Mejí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Milagros La Ros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Ivan Layz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Piura"/>
    <s v="Pamela Sala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Milagros La Rosa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Yoel Reye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Tacna/Moquegua"/>
    <s v="Juan Carlos Mejí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Rosa Rojas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Ivan Layz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Chimbote (Santa)"/>
    <s v="Hilda Ch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Maria Rom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Yoel Reyes"/>
    <n v="3"/>
    <n v="250"/>
    <n v="233"/>
    <n v="960"/>
    <n v="1443"/>
    <n v="10"/>
    <s v="Octubre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Miguel Angel Gutierrez Reyes"/>
    <n v="1"/>
    <m/>
    <n v="650"/>
    <n v="320"/>
    <n v="97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Javier Santisteban Romero"/>
    <n v="3"/>
    <m/>
    <n v="680"/>
    <n v="960"/>
    <n v="164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Luis Domingo Claros Cuadrado"/>
    <n v="2"/>
    <m/>
    <n v="680"/>
    <n v="640"/>
    <n v="1320"/>
    <n v="3"/>
    <s v="Marzo"/>
  </r>
  <r>
    <x v="52"/>
    <x v="52"/>
    <s v="AO.S5.01.01"/>
    <s v="Ejecutar el plan de gobierno digital"/>
    <s v="AO.S5.01.01 (f)"/>
    <s v="Brindar Asistencia Técnica en Tecnologías de la Información"/>
    <s v="UDR - DIRESA Cajamarca "/>
    <s v="Miguel Angel Gutierrez Reyes"/>
    <n v="1"/>
    <m/>
    <n v="650"/>
    <n v="320"/>
    <n v="97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Cajamarca "/>
    <s v="Luis Claros Cuadrado"/>
    <n v="1"/>
    <m/>
    <n v="692"/>
    <n v="320"/>
    <n v="1012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Miguel Angel Gutierrez Reyes"/>
    <n v="1"/>
    <m/>
    <n v="500"/>
    <n v="320"/>
    <n v="82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Javier Santisteban Romero"/>
    <n v="3"/>
    <m/>
    <n v="500"/>
    <n v="960"/>
    <n v="146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Lima Región"/>
    <s v="Personal de la OGTI "/>
    <n v="2"/>
    <n v="180"/>
    <m/>
    <n v="640"/>
    <n v="82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Miguel Angel Gutierrez Reyes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Javier Santisteban Romero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Luis Claros Cuadrado"/>
    <n v="3"/>
    <m/>
    <n v="736"/>
    <n v="960"/>
    <n v="1696"/>
    <n v="7"/>
    <s v="Julio"/>
  </r>
  <r>
    <x v="53"/>
    <x v="53"/>
    <s v="AO.S1.02.04"/>
    <s v="Gestión de servicios generales y conserjeria"/>
    <s v="AO.S1.02.04 (a)"/>
    <s v="Control y mantenimiento preventivo y correctivo de vehículos, mobiliario y equipos de oficina e infraestructura), así cómo la verificación de prestaciones de los Servicios básicos (agua potable, luz eléctrica y teléfono)."/>
    <s v="Ica"/>
    <s v="Jorge Terrones"/>
    <n v="3"/>
    <n v="160"/>
    <n v="0"/>
    <n v="960"/>
    <n v="1120"/>
    <n v="1"/>
    <s v="En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2349"/>
    <m/>
    <n v="22349"/>
    <n v="1"/>
    <s v="En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uzco"/>
    <s v="Jorge Terrones / Yuri Pinto"/>
    <n v="2"/>
    <m/>
    <n v="900"/>
    <n v="40"/>
    <n v="940"/>
    <n v="2"/>
    <s v="Febr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7509"/>
    <m/>
    <n v="27509"/>
    <n v="2"/>
    <s v="Febr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ajamarca"/>
    <s v="Jorge Terrones / Yuri Pinto"/>
    <n v="2"/>
    <m/>
    <n v="2500"/>
    <n v="860"/>
    <n v="3360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PUNO"/>
    <s v="PINTO LAURA YURI LADISLAO"/>
    <n v="2"/>
    <m/>
    <n v="850"/>
    <n v="640"/>
    <n v="14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AREQUIPA"/>
    <s v="CORDERO LAOS NADIA PAOLA"/>
    <n v="2"/>
    <m/>
    <n v="750"/>
    <n v="640"/>
    <n v="13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HICLAYO"/>
    <s v="CORDERO LAOS NADIA PAOLA"/>
    <n v="2"/>
    <m/>
    <n v="750"/>
    <n v="640"/>
    <n v="1390"/>
    <n v="4"/>
    <s v="Abril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5"/>
    <s v="May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6"/>
    <s v="Jun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7"/>
    <s v="Jul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8"/>
    <s v="Agost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9"/>
    <s v="Set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0"/>
    <s v="Octu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1"/>
    <s v="Nov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2"/>
    <s v="Diciembre"/>
  </r>
  <r>
    <x v="54"/>
    <x v="54"/>
    <s v="AO.S1.03.01"/>
    <s v="Planificación de Políticas de RRHH y Organización del Trabajo"/>
    <s v="AO.S1.03.01 (c)"/>
    <s v="Supervisión y Asistencia Tecnica a las GMRs y UDRs"/>
    <s v="UDR ICA"/>
    <s v="JORGE MENDOZA RODRIGUEZ"/>
    <n v="3"/>
    <n v="225"/>
    <m/>
    <n v="960"/>
    <n v="1185"/>
    <n v="1"/>
    <s v="Enero"/>
  </r>
  <r>
    <x v="54"/>
    <x v="54"/>
    <s v="AO.S1.03.01"/>
    <s v="Planificación de Políticas de RRHH y Organización del Trabajo"/>
    <s v="AO.S1.03.01 (c)"/>
    <s v="Supervisión y Asistencia Tecnica a las GMRs y UDRs"/>
    <s v="GMR NORTE"/>
    <s v="SERVIDORES UFGRH"/>
    <n v="2"/>
    <n v="75"/>
    <m/>
    <n v="320"/>
    <n v="395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38"/>
    <m/>
    <n v="640"/>
    <n v="778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5"/>
    <x v="55"/>
    <s v="AO.S1.05.02"/>
    <s v="Gestión de Control Previo"/>
    <s v="AO.S1.05.02 (e)"/>
    <s v="Controles inopinados sobre el uso de fondos  públicos en las GMR y UDRs "/>
    <s v="GMR NORTE, UDR LAMBAYEQUE y UDR LA LIBERTAD"/>
    <s v=" "/>
    <n v="3"/>
    <n v="70"/>
    <m/>
    <n v="960"/>
    <n v="103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SAN MARTIN y UDR YURIMAGUAS "/>
    <s v=" "/>
    <n v="2"/>
    <n v="80"/>
    <m/>
    <n v="640"/>
    <n v="72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ICA"/>
    <s v=" "/>
    <n v="1"/>
    <n v="150"/>
    <m/>
    <n v="320"/>
    <n v="470"/>
    <n v="3"/>
    <s v="Marzo"/>
  </r>
  <r>
    <x v="55"/>
    <x v="55"/>
    <s v="AO.S1.05.02"/>
    <s v="Gestión de Control Previo"/>
    <s v="AO.S1.05.02 (e)"/>
    <s v="Controles inopinados sobre el uso de fondos  públicos en las GMR y UDRs "/>
    <s v="UDR TUMBES, PIURA I y PIURA II SULLANA"/>
    <s v=" "/>
    <n v="3"/>
    <n v="150"/>
    <m/>
    <n v="960"/>
    <n v="1110"/>
    <n v="3"/>
    <s v="Marzo"/>
  </r>
  <r>
    <x v="55"/>
    <x v="55"/>
    <s v="AO.S1.05.02"/>
    <s v="Gestión de Control Previo"/>
    <s v="AO.S1.05.02 (e)"/>
    <s v="Controles inopinados sobre el uso de fondos  públicos en las GMR y UDRs "/>
    <s v="GMR ORIENTE, UDR LORETO y UDR YURIMAGUAS"/>
    <s v=" "/>
    <n v="3"/>
    <n v="80"/>
    <m/>
    <n v="960"/>
    <n v="1040"/>
    <n v="4"/>
    <s v="Abril"/>
  </r>
  <r>
    <x v="55"/>
    <x v="55"/>
    <s v="AO.S1.05.02"/>
    <s v="Gestión de Control Previo"/>
    <s v="AO.S1.05.02 (e)"/>
    <s v="Controles inopinados sobre el uso de fondos  públicos en las GMR y UDRs "/>
    <s v="GMR SUR MEDIO, UDR AYACUCHO y UDR APURIMAC II-ANDAHUAYLAS"/>
    <s v=" "/>
    <n v="3"/>
    <n v="140"/>
    <m/>
    <n v="960"/>
    <n v="1100"/>
    <n v="4"/>
    <s v="Abril"/>
  </r>
  <r>
    <x v="55"/>
    <x v="55"/>
    <s v="AO.S1.05.02"/>
    <s v="Gestión de Control Previo"/>
    <s v="AO.S1.05.02 (e)"/>
    <s v="Controles inopinados sobre el uso de fondos  públicos en las GMR y UDRs "/>
    <s v="UDR CAJ. I, UDR CAJ. II-CHOTA y UDR CAJ. III-CUTERVO"/>
    <s v=" "/>
    <n v="4"/>
    <n v="120"/>
    <m/>
    <n v="1280"/>
    <n v="1400"/>
    <n v="5"/>
    <s v="Mayo"/>
  </r>
  <r>
    <x v="55"/>
    <x v="55"/>
    <s v="AO.S1.05.02"/>
    <s v="Gestión de Control Previo"/>
    <s v="AO.S1.05.02 (e)"/>
    <s v="Controles inopinados sobre el uso de fondos  públicos en las GMR y UDRs "/>
    <s v="UDR MADRE DE DIOS"/>
    <s v=" "/>
    <n v="1"/>
    <n v="0"/>
    <m/>
    <n v="320"/>
    <n v="320"/>
    <n v="5"/>
    <s v="Mayo"/>
  </r>
  <r>
    <x v="55"/>
    <x v="55"/>
    <s v="AO.S1.05.02"/>
    <s v="Gestión de Control Previo"/>
    <s v="AO.S1.05.02 (e)"/>
    <s v="Controles inopinados sobre el uso de fondos  públicos en las GMR y UDRs "/>
    <s v="GMR SUR, UDR AREQUIPA, UDR MOQUEGUA y UDR TACNA"/>
    <s v=" "/>
    <n v="4"/>
    <n v="150"/>
    <m/>
    <n v="1280"/>
    <n v="1430"/>
    <n v="6"/>
    <s v="Junio"/>
  </r>
  <r>
    <x v="55"/>
    <x v="55"/>
    <s v="AO.S1.05.02"/>
    <s v="Gestión de Control Previo"/>
    <s v="AO.S1.05.02 (e)"/>
    <s v="Controles inopinados sobre el uso de fondos  públicos en las GMR y UDRs "/>
    <s v="UDR CUSCO y UDR ABANCAY"/>
    <s v=" "/>
    <n v="1"/>
    <n v="140"/>
    <m/>
    <n v="640"/>
    <n v="78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ANCASH y UDR SANTA"/>
    <s v=" "/>
    <n v="3"/>
    <n v="200"/>
    <m/>
    <n v="960"/>
    <n v="116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PUNO y UDR JULIACA"/>
    <s v=" "/>
    <n v="2"/>
    <n v="100"/>
    <m/>
    <n v="640"/>
    <n v="74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UCAYALI"/>
    <s v=" "/>
    <n v="1"/>
    <n v="0"/>
    <m/>
    <n v="320"/>
    <n v="320"/>
    <n v="9"/>
    <s v="Setiembre"/>
  </r>
  <r>
    <x v="55"/>
    <x v="55"/>
    <s v="AO.S1.05.02"/>
    <s v="Gestión de Control Previo"/>
    <s v="AO.S1.05.02 (e)"/>
    <s v="Controles inopinados sobre el uso de fondos  públicos en las GMR y UDRs "/>
    <s v="UDR JAEN, UDR BAGUA y UDR AMAZONAS"/>
    <s v=" "/>
    <n v="4"/>
    <n v="250"/>
    <m/>
    <n v="1280"/>
    <n v="1530"/>
    <n v="10"/>
    <s v="Octubre"/>
  </r>
  <r>
    <x v="55"/>
    <x v="55"/>
    <s v="AO.S1.05.02"/>
    <s v="Gestión de Control Previo"/>
    <s v="AO.S1.05.02 (e)"/>
    <s v="Controles inopinados sobre el uso de fondos  públicos en las GMR y UDRs "/>
    <s v="GMR CENTRO, UDR JUNIN y UDR HUANCAVELICA"/>
    <s v=" "/>
    <n v="3"/>
    <n v="150"/>
    <m/>
    <n v="960"/>
    <n v="1110"/>
    <n v="10"/>
    <s v="Octubre"/>
  </r>
  <r>
    <x v="55"/>
    <x v="55"/>
    <s v="AO.S1.05.02"/>
    <s v="Gestión de Control Previo"/>
    <s v="AO.S1.05.02 (e)"/>
    <s v="Controles inopinados sobre el uso de fondos  públicos en las GMR y UDRs "/>
    <s v="UDR HUANUCO y UDR PASCO"/>
    <s v=" "/>
    <n v="2"/>
    <n v="140"/>
    <m/>
    <n v="640"/>
    <n v="780"/>
    <n v="10"/>
    <s v="Octubre"/>
  </r>
  <r>
    <x v="55"/>
    <x v="55"/>
    <s v="AO.S1.05.02"/>
    <s v="Gestión de Control Previo"/>
    <s v="AO.S1.05.02 (e)"/>
    <s v="Controles inopinados sobre el uso de fondos  públicos en las GMR y UDRs "/>
    <s v="varios"/>
    <s v=" "/>
    <m/>
    <m/>
    <n v="3818.5"/>
    <n v="3818.5"/>
    <n v="7637"/>
    <n v="11"/>
    <s v="Noviembre"/>
  </r>
  <r>
    <x v="55"/>
    <x v="55"/>
    <s v="AO.S1.05.02"/>
    <s v="Gestión de Control Previo"/>
    <s v="AO.S1.05.02 (e)"/>
    <s v="Controles inopinados sobre el uso de fondos  públicos en las GMR y UDRs "/>
    <s v="varios"/>
    <s v=" "/>
    <n v="1"/>
    <m/>
    <m/>
    <n v="320"/>
    <n v="320"/>
    <n v="11"/>
    <s v="Noviembre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SAN MARTIN Y UDR YURIMAGUAS"/>
    <s v="Personal de UF Tesoreria "/>
    <s v="03"/>
    <n v="70"/>
    <m/>
    <n v="960"/>
    <n v="103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SAN MARTIN Y UDR YURIMAGUAS"/>
    <s v="Personal de UF Tesoreria "/>
    <s v="03"/>
    <n v="70"/>
    <m/>
    <n v="960"/>
    <n v="103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SUR, UDR AREQUIPA"/>
    <s v="Personal de UF Tesoreria "/>
    <s v="01"/>
    <n v="0"/>
    <m/>
    <n v="320"/>
    <n v="32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PIURA I y UDR TUMBES "/>
    <s v="Personal de UF Tesoreria "/>
    <s v="02"/>
    <n v="100"/>
    <m/>
    <n v="640"/>
    <n v="740"/>
    <n v="4"/>
    <s v="Abril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MOQUEGUA Y UDR TACNA"/>
    <s v="Personal de UF Tesoreria "/>
    <s v="02"/>
    <n v="100"/>
    <m/>
    <n v="640"/>
    <n v="740"/>
    <n v="5"/>
    <s v="May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ORIENTE Y UDR LORETO"/>
    <s v="Personal de UF Tesoreria "/>
    <s v="02"/>
    <n v="90"/>
    <m/>
    <n v="640"/>
    <n v="73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CUSCO"/>
    <s v="Personal de UF Tesoreria "/>
    <s v="01"/>
    <n v="0"/>
    <m/>
    <n v="320"/>
    <n v="32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ICA"/>
    <s v="Personal de UF Tesoreria "/>
    <s v="01"/>
    <n v="140"/>
    <m/>
    <n v="320"/>
    <n v="46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CAJAMARCA, UDR CHOTA"/>
    <s v="Personal de UF Tesoreria "/>
    <s v="02"/>
    <n v="70"/>
    <m/>
    <n v="640"/>
    <n v="710"/>
    <n v="6"/>
    <s v="Jun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NORTE, UDR LAMBAYEQUE"/>
    <s v="Personal de UF Tesoreria "/>
    <s v="02"/>
    <n v="80"/>
    <m/>
    <n v="640"/>
    <n v="720"/>
    <n v="7"/>
    <s v="Jul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SUR MEDIO Y UDR AYACUCHO"/>
    <s v="Personal de UF Tesoreria "/>
    <s v="01"/>
    <n v="20"/>
    <m/>
    <n v="320"/>
    <n v="340"/>
    <n v="7"/>
    <s v="Juli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MADRE DE DIOS"/>
    <s v="Personal de UF Tesoreria "/>
    <s v="02"/>
    <n v="0"/>
    <m/>
    <n v="640"/>
    <n v="640"/>
    <n v="8"/>
    <s v="Agost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GMR CENTRO, UDR JUNIN "/>
    <s v="Personal de UF Tesoreria "/>
    <s v="02"/>
    <n v="0"/>
    <m/>
    <n v="640"/>
    <n v="640"/>
    <n v="8"/>
    <s v="Agosto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SANTA Y UDR ANCASH"/>
    <s v="Personal de UF Tesoreria "/>
    <s v="02"/>
    <n v="120"/>
    <m/>
    <n v="640"/>
    <n v="760"/>
    <n v="9"/>
    <s v="Setiembre"/>
  </r>
  <r>
    <x v="56"/>
    <x v="56"/>
    <s v="AO.S1.04.01"/>
    <s v="Verificación y conciliación de los depósitos no identificados"/>
    <s v="AO.S1.04.01 (a)"/>
    <s v="Controles inopinados&quot;Supervisión y Orientación sobre la Gestión de Devoluciones de Viáticos y Abonos, en las GMR y UDRs No Identificados en la Cuenta RDR&quot; sobre el uso de fondos  públicos en las GMR y UDRs "/>
    <s v="UDR UCAYALI"/>
    <s v="Personal de UF Tesoreria "/>
    <s v="01"/>
    <n v="0"/>
    <m/>
    <n v="320"/>
    <n v="320"/>
    <n v="9"/>
    <s v="Setiembr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9">
  <r>
    <x v="0"/>
    <x v="0"/>
    <s v="AO.E1.01.01 "/>
    <s v="Conducción de la Política Institucional"/>
    <s v="AO.E1.01.01  (a)"/>
    <s v="Conducción y representación"/>
    <s v="Trujillo"/>
    <s v="WALTER VARGAS "/>
    <n v="3"/>
    <n v="0"/>
    <n v="0"/>
    <n v="960"/>
    <n v="960"/>
    <n v="3"/>
    <s v="Marzo"/>
  </r>
  <r>
    <x v="0"/>
    <x v="0"/>
    <s v="AO.E1.01.01 "/>
    <s v="Conducción de la Política Institucional"/>
    <s v="AO.E1.01.01  (a)"/>
    <s v="Conducción y representación"/>
    <s v="IQUITOS"/>
    <s v="WALTER VARGAS ROJAS"/>
    <s v="3d 10 h"/>
    <m/>
    <m/>
    <n v="1280"/>
    <n v="1280"/>
    <n v="3"/>
    <s v="Marzo"/>
  </r>
  <r>
    <x v="0"/>
    <x v="0"/>
    <s v="AO.E1.01.01 "/>
    <s v="Conducción de la Política Institucional"/>
    <s v="AO.E1.01.01  (a)"/>
    <s v="Conducción y representación"/>
    <s v="IQUITOS"/>
    <s v="FERNANDO HURTADO YGREDA"/>
    <s v="3d 10 h"/>
    <m/>
    <m/>
    <n v="1280"/>
    <n v="128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UDR Puno/UDR Juliaca"/>
    <s v="Ernesto Caballero / Wilder Quipuzco"/>
    <n v="4"/>
    <n v="198"/>
    <n v="1300"/>
    <n v="2560"/>
    <n v="4058"/>
    <n v="2"/>
    <s v="Febrero"/>
  </r>
  <r>
    <x v="1"/>
    <x v="1"/>
    <s v="AO.M1.01.01"/>
    <s v="Conducción y Control del Proceso de Afiliación al SIS"/>
    <s v="AO.M1.01.01 (c)"/>
    <s v="Supervisión y asistencia técnica a órganos desconcentrados"/>
    <s v="UDR Cusco"/>
    <s v="Zulma Anaya / Edwin Lezama"/>
    <n v="3"/>
    <n v="0"/>
    <n v="1300"/>
    <n v="1920"/>
    <n v="3220"/>
    <n v="3"/>
    <s v="Marzo"/>
  </r>
  <r>
    <x v="1"/>
    <x v="1"/>
    <s v="AO.M1.01.01"/>
    <s v="Conducción y Control del Proceso de Afiliación al SIS"/>
    <s v="AO.M1.01.01 (c)"/>
    <s v="Supervisión y asistencia técnica a órganos desconcentrados"/>
    <s v="GMR Sur/UDR Arequipa"/>
    <s v="Cristina Burgos /_x000a_Clarisa Villalobos 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ima Ciudad"/>
    <s v="Ernesto Caballero/Eddye Jimenez Sandoval"/>
    <n v="2"/>
    <n v="0"/>
    <n v="0"/>
    <n v="0"/>
    <n v="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La Libertad"/>
    <s v="Edwin Rojas / Wilder Quipuzco"/>
    <n v="3"/>
    <n v="0"/>
    <n v="1300"/>
    <n v="1920"/>
    <n v="3220"/>
    <n v="4"/>
    <s v="Abril"/>
  </r>
  <r>
    <x v="1"/>
    <x v="1"/>
    <s v="AO.M1.01.01"/>
    <s v="Conducción y Control del Proceso de Afiliación al SIS"/>
    <s v="AO.M1.01.01 (c)"/>
    <s v="Supervisión y asistencia técnica a órganos desconcentrados"/>
    <s v="UDR Tacna/Moquegua"/>
    <s v="Jorge Ramirez /Clarisa_x000a_Villalobos "/>
    <n v="4"/>
    <n v="200"/>
    <n v="1300"/>
    <n v="2560"/>
    <n v="406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Ica"/>
    <s v="Jose Chamán / Eddye Jimenez"/>
    <n v="3"/>
    <n v="400"/>
    <n v="0"/>
    <n v="1920"/>
    <n v="23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Tumbes"/>
    <s v="Lily Delgado / Wilder Quipuzco "/>
    <n v="3"/>
    <n v="0"/>
    <n v="1300"/>
    <n v="1920"/>
    <n v="3220"/>
    <n v="5"/>
    <s v="Mayo"/>
  </r>
  <r>
    <x v="1"/>
    <x v="1"/>
    <s v="AO.M1.01.01"/>
    <s v="Conducción y Control del Proceso de Afiliación al SIS"/>
    <s v="AO.M1.01.01 (c)"/>
    <s v="Supervisión y asistencia técnica a órganos desconcentrados"/>
    <s v="UDR Lima Sur"/>
    <s v="Alberto Serquén /Wilder Quipuzco Quiroz"/>
    <n v="2"/>
    <n v="0"/>
    <n v="0"/>
    <n v="0"/>
    <n v="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Amazonas"/>
    <s v="Cristina Burgos / Edwin Lezama "/>
    <n v="4"/>
    <n v="0"/>
    <n v="1500"/>
    <n v="2560"/>
    <n v="4060"/>
    <n v="6"/>
    <s v="Junio"/>
  </r>
  <r>
    <x v="1"/>
    <x v="1"/>
    <s v="AO.M1.01.01"/>
    <s v="Conducción y Control del Proceso de Afiliación al SIS"/>
    <s v="AO.M1.01.01 (c)"/>
    <s v="Supervisión y asistencia técnica a órganos desconcentrados"/>
    <s v="UDR Yurimaguas"/>
    <s v="Alberto Serquen / Clarisa Villalobos "/>
    <n v="4"/>
    <n v="0"/>
    <n v="1500"/>
    <n v="2560"/>
    <n v="406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Huancavelica"/>
    <s v="Jhanina Santillan / Eddye Jimenez"/>
    <n v="3"/>
    <n v="200"/>
    <n v="1300"/>
    <n v="1920"/>
    <n v="3420"/>
    <n v="7"/>
    <s v="Julio"/>
  </r>
  <r>
    <x v="1"/>
    <x v="1"/>
    <s v="AO.M1.01.01"/>
    <s v="Conducción y Control del Proceso de Afiliación al SIS"/>
    <s v="AO.M1.01.01 (c)"/>
    <s v="Supervisión y asistencia técnica a órganos desconcentrados"/>
    <s v="UDR Ucayali"/>
    <s v="Ernesto Caballero /Clarisa Villaloos "/>
    <n v="3"/>
    <n v="0"/>
    <n v="1500"/>
    <n v="1920"/>
    <n v="342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GMR Oriente/UDR Loreto"/>
    <s v="Edwin Rojas / Wilder Quipuzco "/>
    <n v="4"/>
    <n v="0"/>
    <n v="1500"/>
    <n v="2560"/>
    <n v="4060"/>
    <n v="8"/>
    <s v="Agosto"/>
  </r>
  <r>
    <x v="1"/>
    <x v="1"/>
    <s v="AO.M1.01.01"/>
    <s v="Conducción y Control del Proceso de Afiliación al SIS"/>
    <s v="AO.M1.01.01 (c)"/>
    <s v="Supervisión y asistencia técnica a órganos desconcentrados"/>
    <s v="UDR Pasco"/>
    <s v="Jose Chamán / Eddye Jimenez"/>
    <n v="3"/>
    <n v="0"/>
    <n v="1300"/>
    <n v="1920"/>
    <n v="322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Callao"/>
    <s v="José Chaman / Edwin Lezama Romero"/>
    <n v="2"/>
    <n v="0"/>
    <n v="0"/>
    <n v="0"/>
    <n v="0"/>
    <n v="9"/>
    <s v="Setiembre"/>
  </r>
  <r>
    <x v="1"/>
    <x v="1"/>
    <s v="AO.M1.01.01"/>
    <s v="Conducción y Control del Proceso de Afiliación al SIS"/>
    <s v="AO.M1.01.01 (c)"/>
    <s v="Supervisión y asistencia técnica a órganos desconcentrados"/>
    <s v="UDR Huánuco"/>
    <s v="Jhanina Santillan / Clarisa Villalobos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/UDR Junín"/>
    <s v="Adriana Crisanto / Eddye Jimenez "/>
    <n v="3"/>
    <n v="0"/>
    <n v="1300"/>
    <n v="1920"/>
    <n v="3220"/>
    <n v="10"/>
    <s v="Octubre"/>
  </r>
  <r>
    <x v="1"/>
    <x v="1"/>
    <s v="AO.M1.01.01"/>
    <s v="Conducción y Control del Proceso de Afiliación al SIS"/>
    <s v="AO.M1.01.01 (c)"/>
    <s v="Supervisión y asistencia técnica a órganos desconcentrados"/>
    <s v="GMR Centro Medio"/>
    <s v="Adriana Crisanto /Clarisa Villalobos Alva"/>
    <n v="2"/>
    <n v="0"/>
    <n v="0"/>
    <n v="0"/>
    <n v="0"/>
    <n v="11"/>
    <s v="Noviembre"/>
  </r>
  <r>
    <x v="1"/>
    <x v="1"/>
    <s v="AO.M1.01.01"/>
    <s v="Conducción y Control del Proceso de Afiliación al SIS"/>
    <s v="AO.M1.01.01 (c)"/>
    <s v="Supervisión y asistencia técnica a órganos desconcentrados"/>
    <s v="GMR Sur Medio/UDR Ayacucho"/>
    <s v="Lily Delgado /Edwin Lezama "/>
    <n v="3"/>
    <n v="0"/>
    <n v="1300"/>
    <n v="1920"/>
    <n v="3220"/>
    <n v="11"/>
    <s v="Noviembre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HUANUCO"/>
    <s v="Alex Quevedo Mar "/>
    <n v="3"/>
    <m/>
    <n v="720"/>
    <n v="960"/>
    <n v="1680"/>
    <n v="2"/>
    <s v="Febrer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Juan Palma Meneces"/>
    <n v="3"/>
    <m/>
    <n v="720"/>
    <n v="960"/>
    <n v="168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ICA"/>
    <s v="Patricia Quispe Huamán Karina Cuellar Durán"/>
    <n v="6"/>
    <n v="440"/>
    <m/>
    <n v="1920"/>
    <n v="2360"/>
    <n v="3"/>
    <s v="Marz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CAJAMARCA"/>
    <s v="Roberto Carlos Albarracin Celis"/>
    <n v="3"/>
    <n v="200"/>
    <n v="720"/>
    <n v="960"/>
    <n v="1880"/>
    <n v="3"/>
    <s v="Marzo"/>
  </r>
  <r>
    <x v="2"/>
    <x v="2"/>
    <s v="AO.M1.05.03"/>
    <s v="Conducción de acciones de control técnico"/>
    <s v="AO.M1.05.03 (g)"/>
    <s v="Supervisión y asistencia tecnica a organos desconcentrados del SIS, unidades ejecutoras e IPRESS."/>
    <s v="JUNIN"/>
    <s v="Creazy Fernandez Salcedo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A LIBERTAD"/>
    <s v="Roberto Albarracín Celis "/>
    <n v="3"/>
    <m/>
    <n v="720"/>
    <n v="960"/>
    <n v="168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MOQUEGUA"/>
    <s v=" "/>
    <n v="0"/>
    <n v="0"/>
    <n v="0"/>
    <n v="0"/>
    <n v="0"/>
    <n v="4"/>
    <s v="Abril"/>
  </r>
  <r>
    <x v="2"/>
    <x v="2"/>
    <s v="AO.M1.05.03"/>
    <s v="Conducción de acciones de control técnico"/>
    <s v="AO.M1.05.03"/>
    <s v="Supervisión y asistencia tecnica a organos desconcentrados del SIS, unidades ejecutoras e IPRESS."/>
    <s v="TACNA"/>
    <s v="Creazy Fernandez Salcedo"/>
    <n v="2"/>
    <m/>
    <n v="720"/>
    <n v="640"/>
    <n v="13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GUTIERREZ ZARAVIA YADIRA LIZ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TÍNEZ SARAVIA JAZMINA MILENKA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EVILLA OLAECHEA RONALD SEGISMUNDO"/>
    <n v="4"/>
    <n v="240"/>
    <m/>
    <n v="1280"/>
    <n v="15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TORRES ESTEBAN NATALY ROCIO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LAURA ZÁRATE JESSICA ROSSANA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REDES GADEA GRETTE DANESY "/>
    <n v="3"/>
    <n v="200"/>
    <m/>
    <n v="960"/>
    <n v="11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STILLO PERALTA MARYURIT ELIZABETH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BAN ROBLES ALBERTO DIONISIO"/>
    <n v="5"/>
    <n v="420"/>
    <m/>
    <n v="1600"/>
    <n v="202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LCAMORO ACEVEDO WILLIAM ANDERSO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YAY GONZÁLEZ LUIS ALBERTO 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UESCAS SANCHEZ PABLO RONAL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URGOS BUENDIA MARCELA DEL CARMEN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OTERO MORE JOHN DAVID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SAUCEDA TUME JOSE FRANK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COS BOCANEGRA VANESSA EDITH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ALVARADO DIAZ MELISSA BETZABE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IAZ DELGADO ELIZABETH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EATEGUI CERRON, Carlos Christian"/>
    <n v="2"/>
    <m/>
    <n v="420"/>
    <n v="640"/>
    <n v="106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DROGO TUESTA SIRIA AUGUSTA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UIZ HERRERA PEDRO HERBET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DRIGUEZ FLORES LIMBER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JUAREZ MAMANI  EDDY ALONSO 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ARREDA MEDINA REGIN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ALDIVIA PONCE LIZHETT YOHANN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ONTUFAR MERCADO, HURLEEY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ILCA ADRIAZOLA ALFREDO CLAUDIO 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RISTOBAL FLORES LIZBETH YOVANNA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ISIDRO MAMANI JESSICA NIEVES"/>
    <n v="4"/>
    <n v="80"/>
    <n v="420"/>
    <n v="1280"/>
    <n v="17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HOLGAD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ARRASCO TEJADA ADELA LOURDE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COLLAVINO CORNEJO JUAN CARLOS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IVEROS RIVEROS, SANDRA MARI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ZANABRIA AYCHO MONICA KRISTEL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DELGADO LEÓN RICARDO CESAR JOAO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VEGA MANSILLA LOURDES GUADALUPE"/>
    <n v="4"/>
    <m/>
    <n v="420"/>
    <n v="1280"/>
    <n v="17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MARK PONCIANO LLAMOCCA ANYOSA"/>
    <n v="3"/>
    <m/>
    <n v="420"/>
    <n v="960"/>
    <n v="138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LASENCIA CAMPOS JUAN ANDRES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ROJAS CHAUCA YANINA JESUS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PAUCAR CASTILLO VERONICA HILDA "/>
    <n v="3"/>
    <n v="240"/>
    <m/>
    <n v="960"/>
    <n v="1200"/>
    <n v="4"/>
    <s v="Abril"/>
  </r>
  <r>
    <x v="2"/>
    <x v="2"/>
    <s v="AO.M1.05.03"/>
    <s v="Conducción de acciones de control técnico"/>
    <s v="AO.M1.05.03 (h)"/>
    <s v="Fortalecimiento del equipo supervisor a nivel nacional"/>
    <s v="Lima"/>
    <s v="BREDIÑANA CARRASCO WALTER"/>
    <n v="4"/>
    <m/>
    <n v="420"/>
    <n v="1280"/>
    <n v="1700"/>
    <n v="4"/>
    <s v="Abril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LORETO"/>
    <s v="Wilder Carpio Montenegro "/>
    <n v="3"/>
    <m/>
    <n v="720"/>
    <n v="960"/>
    <n v="1680"/>
    <n v="5"/>
    <s v="Mayo"/>
  </r>
  <r>
    <x v="2"/>
    <x v="2"/>
    <s v="AO.M1.05.03"/>
    <s v="Conducción de acciones de control técnico"/>
    <s v="AO.M1.01.01 (c)"/>
    <s v="Supervisión y asistencia tecnica a organos desconcentrados del SIS, unidades ejecutoras e IPRESS."/>
    <s v="TUMBES"/>
    <s v="Patricia Quispe Huamán "/>
    <n v="3"/>
    <m/>
    <n v="720"/>
    <n v="960"/>
    <n v="1680"/>
    <n v="5"/>
    <s v="Mayo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Rosa Bocanegra Cámpos Sherly  Figueroa Maturrano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PUNO"/>
    <s v="Creazy Ferández Salcedo Lizet Aliaga Sihuas"/>
    <n v="6"/>
    <m/>
    <n v="1440"/>
    <n v="1920"/>
    <n v="3360"/>
    <n v="6"/>
    <s v="Junio"/>
  </r>
  <r>
    <x v="2"/>
    <x v="2"/>
    <s v="AO.M1.05.03"/>
    <s v="Conducción de acciones de control técnico"/>
    <s v="AO.M1.05.03"/>
    <s v="Supervisión y asistencia tecnica a organos desconcentrados del SIS, unidades ejecutoras e IPRESS."/>
    <s v="CUSCO"/>
    <s v="Karina Cuellar Durán Veronica Castro Dañobeytia"/>
    <n v="6"/>
    <m/>
    <n v="1440"/>
    <n v="1920"/>
    <n v="3360"/>
    <n v="7"/>
    <s v="Julio"/>
  </r>
  <r>
    <x v="2"/>
    <x v="2"/>
    <s v="AO.M1.05.03"/>
    <s v="Conducción de acciones de control técnico"/>
    <s v="AO.M1.05.03"/>
    <s v="Supervisión y asistencia tecnica a organos desconcentrados del SIS, unidades ejecutoras e IPRESS."/>
    <s v="PIURA"/>
    <s v="Patricia Quispe Huamán "/>
    <n v="3"/>
    <n v="65"/>
    <n v="720"/>
    <n v="960"/>
    <n v="1745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UCAYALI"/>
    <s v="Wilder Carpio Montenegro "/>
    <n v="3"/>
    <m/>
    <n v="720"/>
    <n v="960"/>
    <n v="1680"/>
    <n v="8"/>
    <s v="Agosto"/>
  </r>
  <r>
    <x v="2"/>
    <x v="2"/>
    <s v="AO.M1.05.03"/>
    <s v="Conducción de acciones de control técnico"/>
    <s v="AO.M1.05.03"/>
    <s v="Supervisión y asistencia tecnica a organos desconcentrados del SIS, unidades ejecutoras e IPRESS."/>
    <s v="AYACUCHO"/>
    <s v="Fernando Torres Salazar "/>
    <n v="3"/>
    <m/>
    <n v="720"/>
    <n v="960"/>
    <n v="168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IMA REGIÓN"/>
    <s v="Dulio Anco Pola "/>
    <n v="3"/>
    <m/>
    <m/>
    <n v="960"/>
    <n v="960"/>
    <n v="9"/>
    <s v="Set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LAMBAYEQUE"/>
    <s v="Alex Quevedo Mar "/>
    <n v="3"/>
    <m/>
    <n v="720"/>
    <n v="960"/>
    <n v="1680"/>
    <n v="10"/>
    <s v="Octubre"/>
  </r>
  <r>
    <x v="2"/>
    <x v="2"/>
    <s v="AO.M1.05.03"/>
    <s v="Conducción de acciones de control técnico"/>
    <s v="AO.M1.05.03"/>
    <s v="Supervisión y asistencia tecnica a organos desconcentrados del SIS, unidades ejecutoras e IPRESS."/>
    <s v="SAN MARTIN"/>
    <s v="Karina Cuellar Durán Sherly  Figueroa Maturrano"/>
    <n v="6"/>
    <m/>
    <n v="1440"/>
    <n v="1920"/>
    <n v="336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MAZONAS"/>
    <s v=" Alex Quevedo Mar"/>
    <n v="3"/>
    <m/>
    <n v="720"/>
    <n v="960"/>
    <n v="1680"/>
    <n v="11"/>
    <s v="Noviembre"/>
  </r>
  <r>
    <x v="2"/>
    <x v="2"/>
    <s v="AO.M1.05.03"/>
    <s v="Conducción de acciones de control técnico"/>
    <s v="AO.M1.05.03"/>
    <s v="Supervisión y asistencia tecnica a organos desconcentrados del SIS, unidades ejecutoras e IPRESS."/>
    <s v="AREQUIPA"/>
    <s v="Alex Quevedo Mar "/>
    <n v="3"/>
    <m/>
    <n v="720"/>
    <n v="960"/>
    <n v="1680"/>
    <n v="11"/>
    <s v="Noviembre"/>
  </r>
  <r>
    <x v="3"/>
    <x v="3"/>
    <s v="AO.M1.03.01"/>
    <s v="Administrar los Fondos de Aseguramiento en Salud"/>
    <s v="AO.M1.03.01 (e)"/>
    <s v="Capacitación y asistencia técnica "/>
    <s v="Ica"/>
    <s v="Raúl López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Ica"/>
    <s v="Hortencia Delgado"/>
    <n v="1"/>
    <n v="150"/>
    <n v="0"/>
    <n v="320"/>
    <n v="470"/>
    <n v="1"/>
    <s v="Ener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940"/>
    <n v="1600"/>
    <n v="254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Arequipa"/>
    <s v="Jean Huatuco"/>
    <n v="5"/>
    <n v="0"/>
    <n v="930"/>
    <n v="1600"/>
    <n v="253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Karlos Rubio"/>
    <n v="4"/>
    <n v="0"/>
    <n v="770"/>
    <n v="1280"/>
    <n v="2050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Yoe Arevalo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La Libertad"/>
    <s v="Virginia Salazar"/>
    <n v="4"/>
    <n v="0"/>
    <n v="775"/>
    <n v="1280"/>
    <n v="2055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Karlos Rubi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Ghandi Pined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Ucayali /Aguaytia "/>
    <s v="Victor Crisostomo"/>
    <n v="5"/>
    <n v="100"/>
    <n v="880"/>
    <n v="1600"/>
    <n v="258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Raúl López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Jean Huatuco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Ayacucho / Huanta"/>
    <s v="Wilmer Cotrina"/>
    <n v="5"/>
    <n v="200"/>
    <n v="800"/>
    <n v="1600"/>
    <n v="26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Diego Ernau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Yoe Arevalo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Cusco"/>
    <s v="Pedro Ruiz"/>
    <n v="5"/>
    <n v="0"/>
    <n v="800"/>
    <n v="1600"/>
    <n v="2400"/>
    <n v="2"/>
    <s v="Febrero"/>
  </r>
  <r>
    <x v="3"/>
    <x v="3"/>
    <s v="AO.M1.03.01"/>
    <s v="Administrar los Fondos de Aseguramiento en Salud"/>
    <s v="AO.M1.03.01 (e)"/>
    <s v="Capacitación y asistencia técnica "/>
    <s v="Lambayeque"/>
    <s v="Karlos Rubio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Wilmer Cotrina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Lambayeque"/>
    <s v="Yazmin Ramirez"/>
    <n v="3"/>
    <n v="0"/>
    <n v="700"/>
    <n v="960"/>
    <n v="166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Victor Crisostomo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Rocio Chavez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Cajamarca"/>
    <s v="Anabella Felix"/>
    <n v="4"/>
    <n v="0"/>
    <n v="660"/>
    <n v="1280"/>
    <n v="1940"/>
    <n v="3"/>
    <s v="Marzo"/>
  </r>
  <r>
    <x v="3"/>
    <x v="3"/>
    <s v="AO.M1.03.01"/>
    <s v="Administrar los Fondos de Aseguramiento en Salud"/>
    <s v="AO.M1.03.01 (e)"/>
    <s v="Capacitación y asistencia técnica "/>
    <s v="Huanuco"/>
    <s v="Diego Ernau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Yoe Arevalo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Huanuco"/>
    <s v="Cesar Sanchez"/>
    <n v="3"/>
    <n v="0"/>
    <n v="626"/>
    <n v="960"/>
    <n v="1586"/>
    <n v="3"/>
    <s v="Marzo"/>
  </r>
  <r>
    <x v="3"/>
    <x v="3"/>
    <s v="AO.M1.03.01"/>
    <s v="Administrar los Fondos de Aseguramiento en Salud"/>
    <s v="AO.M1.03.01 (e)"/>
    <s v="Capacitación y asistencia técnica "/>
    <s v="Ancash"/>
    <s v="Anabella Felix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Cristina Garcia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Ancash"/>
    <s v="Karlos Rubio"/>
    <n v="5"/>
    <n v="200"/>
    <n v="0"/>
    <n v="1600"/>
    <n v="1800"/>
    <n v="3"/>
    <s v="Marzo"/>
  </r>
  <r>
    <x v="3"/>
    <x v="3"/>
    <s v="AO.M1.03.01"/>
    <s v="Administrar los Fondos de Aseguramiento en Salud"/>
    <s v="AO.M1.03.01 (e)"/>
    <s v="Capacitación y asistencia técnica "/>
    <s v="Tacna"/>
    <s v="Marita Gonzales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Victor Crisostomo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Tacna"/>
    <s v="Pedro Ruiz"/>
    <n v="3"/>
    <n v="0"/>
    <n v="700"/>
    <n v="960"/>
    <n v="1660"/>
    <n v="4"/>
    <s v="Abril"/>
  </r>
  <r>
    <x v="3"/>
    <x v="3"/>
    <s v="AO.M1.03.01"/>
    <s v="Administrar los Fondos de Aseguramiento en Salud"/>
    <s v="AO.M1.03.01 (e)"/>
    <s v="Capacitación y asistencia técnica "/>
    <s v="Ica"/>
    <s v="Raúl López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Yoe Arevalo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Ica"/>
    <s v="Virginia Salazar"/>
    <n v="4"/>
    <n v="300"/>
    <n v="0"/>
    <n v="1280"/>
    <n v="1580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Anabella Felix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Victor Crisostomo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Lima Region"/>
    <s v="Cristina Garcia"/>
    <n v="4"/>
    <n v="125"/>
    <n v="0"/>
    <n v="1280"/>
    <n v="1405"/>
    <n v="4"/>
    <s v="Abril"/>
  </r>
  <r>
    <x v="3"/>
    <x v="3"/>
    <s v="AO.M1.03.01"/>
    <s v="Administrar los Fondos de Aseguramiento en Salud"/>
    <s v="AO.M1.03.01 (e)"/>
    <s v="Capacitación y asistencia técnica "/>
    <s v="Piura"/>
    <s v="Karlos Rubi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Rocio Chavez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Piura"/>
    <s v="Ghandi Pinedo"/>
    <n v="3"/>
    <n v="0"/>
    <n v="720"/>
    <n v="960"/>
    <n v="1680"/>
    <n v="4"/>
    <s v="Abril"/>
  </r>
  <r>
    <x v="3"/>
    <x v="3"/>
    <s v="AO.M1.03.01"/>
    <s v="Administrar los Fondos de Aseguramiento en Salud"/>
    <s v="AO.M1.03.01 (e)"/>
    <s v="Capacitación y asistencia técnica "/>
    <s v="Loreto"/>
    <s v="Diego Ernau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Yoe Areval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Loreto"/>
    <s v="Jean Huatuco"/>
    <n v="4"/>
    <n v="0"/>
    <n v="670"/>
    <n v="1280"/>
    <n v="1950"/>
    <n v="4"/>
    <s v="Abril"/>
  </r>
  <r>
    <x v="3"/>
    <x v="3"/>
    <s v="AO.M1.03.01"/>
    <s v="Administrar los Fondos de Aseguramiento en Salud"/>
    <s v="AO.M1.03.01 (e)"/>
    <s v="Capacitación y asistencia técnica "/>
    <s v="Madre de Dios"/>
    <s v="Marita Gonzales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Pedro Ruiz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Victor Crisostomo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Madre de Dios"/>
    <s v="Evelyn Pasache"/>
    <n v="5"/>
    <n v="150"/>
    <n v="710"/>
    <n v="1600"/>
    <n v="246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Karlos Rubi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Yoe Arevalo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Apurimac / Cusco"/>
    <s v="Maria Eugenia Rebatta"/>
    <n v="5"/>
    <n v="200"/>
    <n v="700"/>
    <n v="1600"/>
    <n v="250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Raúl López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Jean Huatuco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Wilmer Cotrin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Huancavelica /Ayacucho"/>
    <s v="Mercedes Cordova"/>
    <n v="5"/>
    <n v="200"/>
    <n v="650"/>
    <n v="1600"/>
    <n v="245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Diego Ernau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Yoe Arevalo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Amazonas / Tarapoto"/>
    <s v="Pedro Ruiz"/>
    <n v="5"/>
    <n v="200"/>
    <n v="800"/>
    <n v="1600"/>
    <n v="2600"/>
    <n v="5"/>
    <s v="Mayo"/>
  </r>
  <r>
    <x v="3"/>
    <x v="3"/>
    <s v="AO.M1.03.01"/>
    <s v="Administrar los Fondos de Aseguramiento en Salud"/>
    <s v="AO.M1.03.01 (e)"/>
    <s v="Capacitación y asistencia técnica "/>
    <s v="Tumbes"/>
    <s v="Pedro Rui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Rocio Chavez"/>
    <n v="5"/>
    <n v="0"/>
    <n v="740"/>
    <n v="1600"/>
    <n v="2340"/>
    <n v="5"/>
    <s v="Mayo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0"/>
    <n v="700"/>
    <n v="1600"/>
    <n v="230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Karlos Rubi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Victor Crisostom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Huanuco / Tingo maria"/>
    <s v="Ghandi Pinedo"/>
    <n v="5"/>
    <n v="170"/>
    <n v="700"/>
    <n v="1600"/>
    <n v="2470"/>
    <n v="5"/>
    <s v="May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Pedro Ruiz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150"/>
    <n v="710"/>
    <n v="1600"/>
    <n v="246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Diego Ernau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Ghandi Pined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Pedro Ruiz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San Martin /Juanjui"/>
    <s v="Victor Crisostomo"/>
    <n v="5"/>
    <n v="150"/>
    <n v="70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ctor Crisostomo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Virginia Salazar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Cajamarca /Chota"/>
    <s v="Marita Gonzales"/>
    <n v="5"/>
    <n v="200"/>
    <n v="700"/>
    <n v="1600"/>
    <n v="2500"/>
    <n v="6"/>
    <s v="Junio"/>
  </r>
  <r>
    <x v="3"/>
    <x v="3"/>
    <s v="AO.M1.03.01"/>
    <s v="Administrar los Fondos de Aseguramiento en Salud"/>
    <s v="AO.M1.03.01 (e)"/>
    <s v="Capacitación y asistencia técnica "/>
    <s v="Ica"/>
    <s v="Raúl López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Jean Huatuco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Wilmer Cotrina"/>
    <n v="5"/>
    <n v="150"/>
    <n v="0"/>
    <n v="1600"/>
    <n v="1750"/>
    <n v="6"/>
    <s v="Junio"/>
  </r>
  <r>
    <x v="3"/>
    <x v="3"/>
    <s v="AO.M1.03.01"/>
    <s v="Administrar los Fondos de Aseguramiento en Salud"/>
    <s v="AO.M1.03.01 (e)"/>
    <s v="Capacitación y asistencia técnica "/>
    <s v="Ica"/>
    <s v="Mercedes Cordova"/>
    <n v="5"/>
    <n v="155"/>
    <n v="0"/>
    <n v="1600"/>
    <n v="1755"/>
    <n v="6"/>
    <s v="Junio"/>
  </r>
  <r>
    <x v="3"/>
    <x v="3"/>
    <s v="AO.M1.03.01"/>
    <s v="Administrar los Fondos de Aseguramiento en Salud"/>
    <s v="AO.M1.03.01 (e)"/>
    <s v="Capacitación y asistencia técnica "/>
    <s v="Junin"/>
    <s v="Anabella Felix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Victor Crisostomo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Cristina Garcia"/>
    <n v="5"/>
    <n v="0"/>
    <n v="700"/>
    <n v="1600"/>
    <n v="2300"/>
    <n v="6"/>
    <s v="Junio"/>
  </r>
  <r>
    <x v="3"/>
    <x v="3"/>
    <s v="AO.M1.03.01"/>
    <s v="Administrar los Fondos de Aseguramiento en Salud"/>
    <s v="AO.M1.03.01 (e)"/>
    <s v="Capacitación y asistencia técnica "/>
    <s v="Junin"/>
    <s v="Pedro Ruiz"/>
    <n v="4"/>
    <n v="0"/>
    <n v="700"/>
    <n v="1280"/>
    <n v="198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Diego Ernau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Jean Huatuc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oe Arevalo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Cusco /La Convencion"/>
    <s v="Yazmin Ramirez"/>
    <n v="5"/>
    <n v="200"/>
    <n v="650"/>
    <n v="1600"/>
    <n v="2450"/>
    <n v="6"/>
    <s v="Jun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00"/>
    <n v="65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Marita Gonzales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Cristina Garcia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requipa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Raúl López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Mercedes Cordov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Jean Huatuco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Ancash / Huaraz"/>
    <s v="Wilmer Cotrina"/>
    <n v="5"/>
    <n v="180"/>
    <n v="770"/>
    <n v="1600"/>
    <n v="255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Diego Ernau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oe Arevalo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Pedro Rui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Yurimaguas / Tarapoto"/>
    <s v="Yazmin Ramirez"/>
    <n v="5"/>
    <n v="220"/>
    <n v="650"/>
    <n v="1600"/>
    <n v="247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Karlos Rubi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Rocío Chávez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La Libertad / Viru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Diego Ernau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Evelyn Pasache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rginia Salazar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Cajamarca / Cajabamba"/>
    <s v="Victor Crisostomo"/>
    <n v="5"/>
    <n v="150"/>
    <n v="700"/>
    <n v="1600"/>
    <n v="245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Diego Ernau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Evelyn Pasache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rginia Salazar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San Martin"/>
    <s v="Victor Crisostomo"/>
    <n v="5"/>
    <n v="0"/>
    <n v="700"/>
    <n v="1600"/>
    <n v="23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ctor Crisostomo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Virginia Salazar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Puno / Juliaca"/>
    <s v="Marita Gonzales"/>
    <n v="5"/>
    <n v="200"/>
    <n v="700"/>
    <n v="1600"/>
    <n v="2500"/>
    <n v="7"/>
    <s v="Julio"/>
  </r>
  <r>
    <x v="3"/>
    <x v="3"/>
    <s v="AO.M1.03.01"/>
    <s v="Administrar los Fondos de Aseguramiento en Salud"/>
    <s v="AO.M1.03.01 (e)"/>
    <s v="Capacitación y asistencia técnica "/>
    <s v="Lima Region"/>
    <s v="Anabella Felix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Marita Gonzales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Victor Crisostomo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Lima Region"/>
    <s v="Cristina Garcia"/>
    <n v="5"/>
    <n v="200"/>
    <n v="0"/>
    <n v="1600"/>
    <n v="18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Anabella Felix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ctor Crisostom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/ Satipo"/>
    <s v="Virginia Salazar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"/>
    <s v="Karlos Rubi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Yoe Areval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Jean Huatuco"/>
    <n v="5"/>
    <n v="0"/>
    <n v="700"/>
    <n v="1600"/>
    <n v="2300"/>
    <n v="8"/>
    <s v="Agosto"/>
  </r>
  <r>
    <x v="3"/>
    <x v="3"/>
    <s v="AO.M1.03.01"/>
    <s v="Administrar los Fondos de Aseguramiento en Salud"/>
    <s v="AO.M1.03.01 (e)"/>
    <s v="Capacitación y asistencia técnica "/>
    <s v="Junin"/>
    <s v="Mercedes Cordova"/>
    <n v="5"/>
    <n v="0"/>
    <n v="607"/>
    <n v="1600"/>
    <n v="2207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Karlos Rubio"/>
    <n v="5"/>
    <n v="181"/>
    <n v="700"/>
    <n v="1600"/>
    <n v="2481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Yoe Areval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Jean Huatuco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Pasco / Huanuco"/>
    <s v="Mercedes Cordova"/>
    <n v="5"/>
    <n v="180"/>
    <n v="700"/>
    <n v="1600"/>
    <n v="248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Karlos Rubi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Yoe Arevalo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Pedro Ruiz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Junin - Pasco"/>
    <s v="Mercedes Cordova"/>
    <n v="5"/>
    <n v="200"/>
    <n v="700"/>
    <n v="1600"/>
    <n v="2500"/>
    <n v="8"/>
    <s v="Agosto"/>
  </r>
  <r>
    <x v="3"/>
    <x v="3"/>
    <s v="AO.M1.03.01"/>
    <s v="Administrar los Fondos de Aseguramiento en Salud"/>
    <s v="AO.M1.03.01 (e)"/>
    <s v="Capacitación y asistencia técnica "/>
    <s v="Tacna"/>
    <s v="Victor Crisostomo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Virginia Salazar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acna"/>
    <s v="Marita Gonzales"/>
    <n v="5"/>
    <n v="0"/>
    <n v="800"/>
    <n v="1600"/>
    <n v="240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ctor Crisostomo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Virginia Salazar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Tumbes"/>
    <s v="Marita Gonzales"/>
    <n v="5"/>
    <n v="110"/>
    <n v="750"/>
    <n v="1600"/>
    <n v="24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Marita Gonzales"/>
    <n v="5"/>
    <n v="160"/>
    <n v="900"/>
    <n v="1286"/>
    <n v="2346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Rocío Chávez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ctor Crisostomo"/>
    <n v="5"/>
    <n v="160"/>
    <n v="900"/>
    <n v="1600"/>
    <n v="2660"/>
    <n v="9"/>
    <s v="Setiembre"/>
  </r>
  <r>
    <x v="3"/>
    <x v="3"/>
    <s v="AO.M1.03.01"/>
    <s v="Administrar los Fondos de Aseguramiento en Salud"/>
    <s v="AO.M1.03.01 (e)"/>
    <s v="Capacitación y asistencia técnica "/>
    <s v="Moquegua / Tacna"/>
    <s v="Virginia Salazar"/>
    <n v="5"/>
    <n v="160"/>
    <n v="900"/>
    <n v="1600"/>
    <n v="2660"/>
    <n v="9"/>
    <s v="Setiembre"/>
  </r>
  <r>
    <x v="4"/>
    <x v="4"/>
    <s v="AO.S2.01.02"/>
    <s v="Ejercer la Defensa Jurídica del Estado"/>
    <s v="AO.S2.01.02 (g)"/>
    <s v="Gestoria (Procesos Judiciales, Arbitrales y Extrajudiciales)"/>
    <s v="JUNIN"/>
    <s v="Rember Eduardo Terrones Gonzales"/>
    <n v="3"/>
    <n v="300"/>
    <m/>
    <n v="960"/>
    <n v="1260"/>
    <n v="1"/>
    <s v="Enero"/>
  </r>
  <r>
    <x v="4"/>
    <x v="4"/>
    <s v="AO.S2.01.02"/>
    <s v="Ejercer la Defensa Jurídica del Estado"/>
    <s v="AO.S2.01.02 (g)"/>
    <s v="Gestoria (Procesos Judiciales, Arbitrales y Extrajudiciales)"/>
    <s v="ANCASH - HUARI"/>
    <s v="Rember Eduardo Terrones Gonzales"/>
    <n v="1"/>
    <n v="350"/>
    <m/>
    <n v="640"/>
    <n v="99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Demostenes Gonzales Galves_x0009_"/>
    <n v="1"/>
    <n v="100"/>
    <m/>
    <n v="360"/>
    <n v="460"/>
    <n v="2"/>
    <s v="Febrero"/>
  </r>
  <r>
    <x v="4"/>
    <x v="4"/>
    <s v="AO.S2.01.02"/>
    <s v="Ejercer la Defensa Jurídica del Estado"/>
    <s v="AO.S2.01.02 (g)"/>
    <s v="Gestoria (Procesos Judiciales, Arbitrales y Extrajudiciales)"/>
    <s v="Barranca "/>
    <s v="Rember Eduardo Terrones Gonzales_x0009_"/>
    <n v="1"/>
    <n v="100"/>
    <m/>
    <n v="320"/>
    <n v="420"/>
    <n v="2"/>
    <s v="Febrero"/>
  </r>
  <r>
    <x v="4"/>
    <x v="4"/>
    <s v="AO.S2.01.02"/>
    <s v="Ejercer la Defensa Jurídica del Estado"/>
    <s v="AO.S2.01.02 (g)"/>
    <s v="Gestoria (Procesos Judiciales, Arbitrales y Extrajudiciales)"/>
    <s v="CAJAMARCA"/>
    <s v="Demostenes Gonzales Galves"/>
    <n v="3"/>
    <m/>
    <n v="384"/>
    <n v="960"/>
    <n v="1344"/>
    <n v="3"/>
    <s v="Marzo"/>
  </r>
  <r>
    <x v="4"/>
    <x v="4"/>
    <s v="AO.S2.01.02"/>
    <s v="Ejercer la Defensa Jurídica del Estado"/>
    <s v="AO.S2.01.02 (g)"/>
    <s v="Gestoria (Procesos Judiciales, Arbitrales y Extrajudiciales)"/>
    <s v="PIURA / Tumbes"/>
    <s v="Carlos Edgar Molica Palomino"/>
    <n v="3"/>
    <n v="134"/>
    <n v="400"/>
    <n v="960"/>
    <n v="1494"/>
    <n v="3"/>
    <s v="Marzo"/>
  </r>
  <r>
    <x v="4"/>
    <x v="4"/>
    <s v="AO.S2.01.02"/>
    <s v="Ejercer la Defensa Jurídica del Estado"/>
    <s v="AO.S2.01.02 (g)"/>
    <s v="Gestoria (Procesos Judiciales, Arbitrales y Extrajudiciales)"/>
    <s v="TACNA / MOQUEGUA"/>
    <s v="John Edmundo Acosta Pinto"/>
    <n v="1"/>
    <n v="80"/>
    <n v="604"/>
    <n v="640"/>
    <n v="1324"/>
    <n v="3"/>
    <s v="Marzo"/>
  </r>
  <r>
    <x v="4"/>
    <x v="4"/>
    <s v="AO.S2.01.02"/>
    <s v="Ejercer la Defensa Jurídica del Estado"/>
    <s v="AO.S2.01.02 (g)"/>
    <s v="Gestoria (Procesos Judiciales, Arbitrales y Extrajudiciales)"/>
    <s v="VARIOS"/>
    <s v="Rember Eduardo Terrones Gonzales"/>
    <n v="1"/>
    <n v="630"/>
    <m/>
    <m/>
    <n v="630"/>
    <n v="3"/>
    <s v="Marzo"/>
  </r>
  <r>
    <x v="4"/>
    <x v="4"/>
    <s v="AO.S2.01.02"/>
    <s v="Ejercer la Defensa Jurídica del Estado"/>
    <s v="AO.S2.01.02 (g)"/>
    <s v="Gestoria (Procesos Judiciales, Arbitrales y Extrajudiciales)"/>
    <s v="LAMBAYEQUE"/>
    <s v="Rember Eduardo Terrones Gonzales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SAN MARTIN"/>
    <s v="Daniel Granda Pastor"/>
    <n v="3"/>
    <m/>
    <n v="384"/>
    <n v="960"/>
    <n v="1344"/>
    <n v="4"/>
    <s v="Abril"/>
  </r>
  <r>
    <x v="4"/>
    <x v="4"/>
    <s v="AO.S2.01.02"/>
    <s v="Ejercer la Defensa Jurídica del Estado"/>
    <s v="AO.S2.01.02 (g)"/>
    <s v="Gestoria (Procesos Judiciales, Arbitrales y Extrajudiciales)"/>
    <s v="ANCASH"/>
    <s v="Demostenes Gonzales Galves"/>
    <n v="2"/>
    <m/>
    <n v="256"/>
    <n v="640"/>
    <n v="896"/>
    <n v="5"/>
    <s v="Mayo"/>
  </r>
  <r>
    <x v="4"/>
    <x v="4"/>
    <s v="AO.S2.01.02"/>
    <s v="Ejercer la Defensa Jurídica del Estado"/>
    <s v="AO.S2.01.02 (g)"/>
    <s v="Gestoria (Procesos Judiciales, Arbitrales y Extrajudiciales)"/>
    <s v="APURIMAC"/>
    <s v="Daniel Granda Pastor"/>
    <n v="2"/>
    <n v="84"/>
    <n v="256"/>
    <n v="640"/>
    <n v="980"/>
    <n v="5"/>
    <s v="Mayo"/>
  </r>
  <r>
    <x v="4"/>
    <x v="4"/>
    <s v="AO.S2.01.02"/>
    <s v="Ejercer la Defensa Jurídica del Estado"/>
    <s v="AO.S2.01.02 (g)"/>
    <s v="Gestoria (Procesos Judiciales, Arbitrales y Extrajudiciales)"/>
    <s v="ICA"/>
    <s v="Julissa Allauca Luna"/>
    <n v="2"/>
    <n v="56"/>
    <n v="0"/>
    <n v="640"/>
    <n v="696"/>
    <n v="6"/>
    <s v="Junio"/>
  </r>
  <r>
    <x v="4"/>
    <x v="4"/>
    <s v="AO.S2.01.02"/>
    <s v="Ejercer la Defensa Jurídica del Estado"/>
    <s v="AO.S2.01.02 (g)"/>
    <s v="Gestoria (Procesos Judiciales, Arbitrales y Extrajudiciales)"/>
    <s v="LORETO"/>
    <s v="Julio Marlon Merodio Llanos"/>
    <n v="2"/>
    <m/>
    <n v="356"/>
    <n v="640"/>
    <n v="996"/>
    <n v="6"/>
    <s v="Junio"/>
  </r>
  <r>
    <x v="4"/>
    <x v="4"/>
    <s v="AO.S2.01.02"/>
    <s v="Ejercer la Defensa Jurídica del Estado"/>
    <s v="AO.S2.01.02 (g)"/>
    <s v="Gestoria (Procesos Judiciales, Arbitrales y Extrajudiciales)"/>
    <s v="LA LIBERTAD"/>
    <s v="Daniel Granda Pastor"/>
    <n v="2"/>
    <m/>
    <n v="256"/>
    <n v="640"/>
    <n v="896"/>
    <n v="7"/>
    <s v="Julio"/>
  </r>
  <r>
    <x v="4"/>
    <x v="4"/>
    <s v="AO.S2.01.02"/>
    <s v="Ejercer la Defensa Jurídica del Estado"/>
    <s v="AO.S2.01.02 (g)"/>
    <s v="Gestoria (Procesos Judiciales, Arbitrales y Extrajudiciales)"/>
    <s v="UCAYALI"/>
    <s v="Julio Marlon Merodio Llanos"/>
    <n v="3"/>
    <m/>
    <n v="384"/>
    <n v="960"/>
    <n v="1344"/>
    <n v="7"/>
    <s v="Julio"/>
  </r>
  <r>
    <x v="4"/>
    <x v="4"/>
    <s v="AO.S2.01.02"/>
    <s v="Ejercer la Defensa Jurídica del Estado"/>
    <s v="AO.S2.01.02 (g)"/>
    <s v="Gestoria (Procesos Judiciales, Arbitrales y Extrajudiciales)"/>
    <s v="AREQUIPA"/>
    <s v="John Edmundo Acosta Pinto"/>
    <n v="2"/>
    <m/>
    <n v="256"/>
    <n v="640"/>
    <n v="896"/>
    <n v="8"/>
    <s v="Agosto"/>
  </r>
  <r>
    <x v="4"/>
    <x v="4"/>
    <s v="AO.S2.01.02"/>
    <s v="Ejercer la Defensa Jurídica del Estado"/>
    <s v="AO.S2.01.02 (g)"/>
    <s v="Gestoria (Procesos Judiciales, Arbitrales y Extrajudiciales)"/>
    <s v="PUNO"/>
    <s v="Daniel Granda Pastor"/>
    <n v="2"/>
    <m/>
    <n v="301"/>
    <n v="640"/>
    <n v="941"/>
    <n v="8"/>
    <s v="Agosto"/>
  </r>
  <r>
    <x v="4"/>
    <x v="4"/>
    <s v="AO.S2.01.02"/>
    <s v="Ejercer la Defensa Jurídica del Estado"/>
    <s v="AO.S2.01.02 (g)"/>
    <s v="Gestoria (Procesos Judiciales, Arbitrales y Extrajudiciales)"/>
    <s v="AYACUCHO"/>
    <s v="Rita Esperanza Segura Gonzalez"/>
    <n v="2"/>
    <m/>
    <n v="256"/>
    <n v="640"/>
    <n v="896"/>
    <n v="9"/>
    <s v="Setiembre"/>
  </r>
  <r>
    <x v="4"/>
    <x v="4"/>
    <s v="AO.S2.01.02"/>
    <s v="Ejercer la Defensa Jurídica del Estado"/>
    <s v="AO.S2.01.02 (g)"/>
    <s v="Gestoria (Procesos Judiciales, Arbitrales y Extrajudiciales)"/>
    <s v="CUSCO"/>
    <s v="Carlos Edgar Molica Palomino"/>
    <n v="2"/>
    <m/>
    <n v="306"/>
    <n v="640"/>
    <n v="946"/>
    <n v="9"/>
    <s v="Setiembre"/>
  </r>
  <r>
    <x v="4"/>
    <x v="4"/>
    <s v="AO.S2.01.02"/>
    <s v="Ejercer la Defensa Jurídica del Estado"/>
    <s v="AO.S2.01.02 (g)"/>
    <s v="Gestoria (Procesos Judiciales, Arbitrales y Extrajudiciales)"/>
    <s v="HUANUCO"/>
    <s v="Rita Esperanza Segura Gonzalez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MOQUEGU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TACNA"/>
    <s v="Julissa Allauca Luna"/>
    <n v="2"/>
    <m/>
    <m/>
    <n v="640"/>
    <n v="640"/>
    <n v="10"/>
    <s v="Octubre"/>
  </r>
  <r>
    <x v="4"/>
    <x v="4"/>
    <s v="AO.S2.01.02"/>
    <s v="Ejercer la Defensa Jurídica del Estado"/>
    <s v="AO.S2.01.02 (g)"/>
    <s v="Gestoria (Procesos Judiciales, Arbitrales y Extrajudiciales)"/>
    <s v="AMAZONAS"/>
    <s v="Rember Eduardo Terrones Gonzales"/>
    <n v="3"/>
    <m/>
    <m/>
    <n v="280"/>
    <n v="280"/>
    <n v="11"/>
    <s v="Noviembre"/>
  </r>
  <r>
    <x v="4"/>
    <x v="4"/>
    <s v="AO.S2.01.02"/>
    <s v="Ejercer la Defensa Jurídica del Estado"/>
    <s v="AO.S2.01.02 (g)"/>
    <s v="Gestoria (Procesos Judiciales, Arbitrales y Extrajudiciales)"/>
    <s v="PASCO"/>
    <s v="Demostenes Gonzales Galves"/>
    <n v="2"/>
    <m/>
    <m/>
    <m/>
    <n v="0"/>
    <n v="11"/>
    <s v="Noviembre"/>
  </r>
  <r>
    <x v="4"/>
    <x v="4"/>
    <s v="AO.S2.01.02"/>
    <s v="Ejercer la Defensa Jurídica del Estado"/>
    <s v="AO.S2.01.02 (g)"/>
    <s v="Gestoria (Procesos Judiciales, Arbitrales y Extrajudiciales)"/>
    <s v="MADRE DE DIOS"/>
    <s v="Daniel Granda Pastor"/>
    <n v="2"/>
    <m/>
    <m/>
    <m/>
    <n v="0"/>
    <n v="12"/>
    <s v="Dic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2"/>
    <s v="Febrer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Pacasmayo"/>
    <s v="Luis Ayay"/>
    <n v="2"/>
    <n v="25"/>
    <m/>
    <n v="640"/>
    <n v="665"/>
    <n v="3"/>
    <s v="Marz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3"/>
    <s v="Marz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2"/>
    <n v="80"/>
    <m/>
    <n v="640"/>
    <n v="720"/>
    <n v="4"/>
    <s v="Abril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UDR La Libertad"/>
    <s v="Luis ayay"/>
    <n v="2"/>
    <n v="25"/>
    <m/>
    <n v="640"/>
    <n v="665"/>
    <n v="4"/>
    <s v="Abril"/>
  </r>
  <r>
    <x v="5"/>
    <x v="5"/>
    <s v="AO.S1.01.10"/>
    <s v="Acciones de Soporte a la Gestión a nivel de GMR"/>
    <s v="AO.S1.01.10 (b)"/>
    <s v=" Supervisión y asistencia técnica en acciones de soporte a UDR"/>
    <s v="La Libertad"/>
    <s v="Myriam Bayona Ortiz"/>
    <n v="2"/>
    <n v="80"/>
    <m/>
    <n v="640"/>
    <n v="720"/>
    <n v="4"/>
    <s v="Abril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2"/>
    <n v="80"/>
    <m/>
    <n v="640"/>
    <n v="720"/>
    <n v="5"/>
    <s v="Mayo"/>
  </r>
  <r>
    <x v="5"/>
    <x v="5"/>
    <s v="AO.S1.01.10"/>
    <s v="Acciones de Soporte a la Gestión a nivel de GMR"/>
    <s v="AO.S1.01.10 (b)"/>
    <s v=" Supervisión y asistencia técnica en acciones de soporte a UDR"/>
    <s v="Cajamarca"/>
    <s v="Myriam Bayona Ortiz"/>
    <n v="3"/>
    <n v="150"/>
    <m/>
    <n v="960"/>
    <n v="1110"/>
    <n v="5"/>
    <s v="May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 - Sullana"/>
    <s v="Luis Ayay"/>
    <n v="3"/>
    <n v="90"/>
    <m/>
    <n v="960"/>
    <n v="1050"/>
    <n v="5"/>
    <s v="Mayo"/>
  </r>
  <r>
    <x v="5"/>
    <x v="5"/>
    <s v="AO.M1.05.04"/>
    <s v="Asistencia Técnica, Monitoreo y Supervisión en Cobertura Prestacional."/>
    <s v="AO.M1.05.04 (a)"/>
    <s v="Supervisión, monitoreo y asistencia en cobertura prestacional"/>
    <s v="PIURA I Y II"/>
    <s v="MARYURIT CASTILLO PERALTA"/>
    <n v="3"/>
    <n v="90"/>
    <m/>
    <n v="960"/>
    <n v="1050"/>
    <n v="5"/>
    <s v="Mayo"/>
  </r>
  <r>
    <x v="5"/>
    <x v="5"/>
    <s v="AO.S1.01.10"/>
    <s v="Acciones de Soporte a la Gestión a nivel de GMR"/>
    <s v="AO.S1.01.10 (c)"/>
    <s v=" Otras Acciones de Soporte"/>
    <s v="CHOTA"/>
    <s v="EVA SANCHEZ MEDINA"/>
    <n v="2"/>
    <n v="60"/>
    <m/>
    <n v="0"/>
    <n v="6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CARMEN SANTISTEBAN ROMERO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FLOR VELASQUEZ NECIOSUP"/>
    <n v="2"/>
    <n v="60"/>
    <m/>
    <n v="640"/>
    <n v="700"/>
    <n v="5"/>
    <s v="May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HOTA"/>
    <s v="JAYDY CHIROQUE VELIZ"/>
    <n v="2"/>
    <n v="60"/>
    <m/>
    <n v="640"/>
    <n v="700"/>
    <n v="5"/>
    <s v="Mayo"/>
  </r>
  <r>
    <x v="5"/>
    <x v="5"/>
    <s v="AO.S1.01.10"/>
    <s v="Acciones de Soporte a la Gestión a nivel de GMR"/>
    <s v="AO.S1.01.10 (c)"/>
    <s v=" Otras Acciones de Soporte"/>
    <s v="Cajamarca"/>
    <s v="EVA SANCHEZ MEDINA"/>
    <n v="1"/>
    <n v="120"/>
    <m/>
    <n v="320"/>
    <n v="44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TUMBES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Tumbes"/>
    <s v="JAYDY CHIROQUE VELIZ"/>
    <n v="2"/>
    <n v="120"/>
    <m/>
    <n v="640"/>
    <n v="760"/>
    <n v="6"/>
    <s v="Juni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Cajamarca"/>
    <s v="Luis Ayay"/>
    <n v="3"/>
    <n v="150"/>
    <m/>
    <n v="960"/>
    <n v="1110"/>
    <n v="6"/>
    <s v="Junio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2"/>
    <n v="150"/>
    <m/>
    <n v="640"/>
    <n v="79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FLOR VELASQUEZ NECIOSUP"/>
    <n v="2"/>
    <n v="120"/>
    <m/>
    <n v="640"/>
    <n v="760"/>
    <n v="6"/>
    <s v="Junio"/>
  </r>
  <r>
    <x v="5"/>
    <x v="5"/>
    <s v="AO.S1.01.10"/>
    <s v="Acciones de Soporte a la Gestión a nivel de GMR"/>
    <s v="AO.S1.01.10 (b)"/>
    <s v=" Supervisión y asistencia técnica en acciones de soporte a UDR"/>
    <s v="Chota"/>
    <s v="Myriam Bayona Ortiz"/>
    <n v="2"/>
    <n v="60"/>
    <m/>
    <n v="640"/>
    <n v="700"/>
    <n v="6"/>
    <s v="Junio"/>
  </r>
  <r>
    <x v="5"/>
    <x v="5"/>
    <s v="AO.S1.01.10"/>
    <s v="Acciones de Soporte a la Gestión a nivel de GMR"/>
    <s v="AO.S1.01.10 (c)"/>
    <s v=" Otras Acciones de Soporte"/>
    <s v="Tumbes"/>
    <s v="EVA SANCHEZ MEDINA"/>
    <n v="2"/>
    <n v="120"/>
    <m/>
    <n v="640"/>
    <n v="760"/>
    <n v="6"/>
    <s v="Jun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TUMBES"/>
    <s v="CARMEN SANTISTEBAN ROMERO"/>
    <n v="2"/>
    <n v="120"/>
    <m/>
    <n v="640"/>
    <n v="760"/>
    <n v="6"/>
    <s v="Juni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PIURA I Y II"/>
    <s v="JAYDY CHIROQUE VELIZ"/>
    <n v="2"/>
    <n v="75"/>
    <m/>
    <n v="640"/>
    <n v="715"/>
    <n v="7"/>
    <s v="Juli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PIURA I Y II"/>
    <s v="CARMEN SANTISTEBAN ROMERO"/>
    <n v="2"/>
    <n v="75"/>
    <m/>
    <n v="640"/>
    <n v="715"/>
    <n v="7"/>
    <s v="Julio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Huamachuco"/>
    <s v="Luis Ayay"/>
    <n v="3"/>
    <n v="100"/>
    <m/>
    <n v="960"/>
    <n v="1060"/>
    <n v="7"/>
    <s v="Julio"/>
  </r>
  <r>
    <x v="5"/>
    <x v="5"/>
    <s v="AO.S1.01.10"/>
    <s v="Acciones de Soporte a la Gestión a nivel de GMR"/>
    <s v="AO.S1.01.10 (b)"/>
    <s v=" Supervisión y asistencia técnica en acciones de soporte a UDR"/>
    <s v="Tumbes"/>
    <s v="Myriam Bayona Ortiz"/>
    <n v="2"/>
    <n v="150"/>
    <m/>
    <n v="640"/>
    <n v="790"/>
    <n v="7"/>
    <s v="Julio"/>
  </r>
  <r>
    <x v="5"/>
    <x v="5"/>
    <s v="AO.S1.01.10"/>
    <s v="Acciones de Soporte a la Gestión a nivel de GMR"/>
    <s v="AO.S1.01.10 (c)"/>
    <s v=" Otras Acciones de Soporte"/>
    <s v="Piura I - Piura II"/>
    <s v="EVA SANCHEZ MEDINA"/>
    <n v="2"/>
    <n v="75"/>
    <m/>
    <n v="640"/>
    <n v="715"/>
    <n v="7"/>
    <s v="Julio"/>
  </r>
  <r>
    <x v="5"/>
    <x v="5"/>
    <s v="AO.S1.01.10"/>
    <s v="Acciones de Soporte a la Gestión a nivel de GMR"/>
    <s v="AO.S1.01.10 (c)"/>
    <s v=" Otras Acciones de Soporte"/>
    <s v="La Libertad"/>
    <s v="EVA SANCHEZ MEDINA"/>
    <n v="2"/>
    <n v="80"/>
    <m/>
    <n v="640"/>
    <n v="720"/>
    <n v="8"/>
    <s v="Agosto"/>
  </r>
  <r>
    <x v="5"/>
    <x v="5"/>
    <s v="AO.S1.01.10"/>
    <s v="Acciones de Soporte a la Gestión a nivel de GMR"/>
    <s v="AO.S1.01.10 (b)"/>
    <s v=" Supervisión y asistencia técnica en acciones de soporte a UDR"/>
    <s v="Jaén"/>
    <s v="Myriam Bayona Ortiz"/>
    <n v="2"/>
    <n v="120"/>
    <m/>
    <n v="640"/>
    <n v="76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JAEN"/>
    <s v="MARYURIT CASTILLO PERALTA"/>
    <n v="1"/>
    <n v="120"/>
    <m/>
    <n v="320"/>
    <n v="44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JAEN"/>
    <s v="FLOR VELASQUEZ NECIOSUP"/>
    <n v="1"/>
    <n v="120"/>
    <m/>
    <n v="320"/>
    <n v="440"/>
    <n v="8"/>
    <s v="Agosto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Piura"/>
    <s v="Luis Ayay"/>
    <n v="2"/>
    <n v="80"/>
    <m/>
    <n v="640"/>
    <n v="720"/>
    <n v="8"/>
    <s v="Agosto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8"/>
    <s v="Agosto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2"/>
    <n v="80"/>
    <m/>
    <n v="640"/>
    <n v="720"/>
    <n v="8"/>
    <s v="Agosto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FLOR VELASQUEZ NECIOSUP"/>
    <n v="2"/>
    <n v="80"/>
    <m/>
    <n v="640"/>
    <n v="720"/>
    <n v="8"/>
    <s v="Agosto"/>
  </r>
  <r>
    <x v="5"/>
    <x v="5"/>
    <s v="AO.S1.01.10"/>
    <s v="Acciones de Soporte a la Gestión a nivel de GMR"/>
    <s v="AO.S1.01.10 (c)"/>
    <s v=" Otras Acciones de Soporte"/>
    <s v="Cutervo"/>
    <s v="EVA SANCHEZ MEDINA"/>
    <n v="1"/>
    <n v="60"/>
    <m/>
    <n v="320"/>
    <n v="380"/>
    <n v="9"/>
    <s v="Set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utervo"/>
    <s v="CARMEN SANTISTEBAN ROMERO"/>
    <n v="1"/>
    <n v="15"/>
    <m/>
    <n v="320"/>
    <n v="335"/>
    <n v="9"/>
    <s v="Setiembre"/>
  </r>
  <r>
    <x v="5"/>
    <x v="5"/>
    <s v="AO.S1.01.10"/>
    <s v="Acciones de Soporte a la Gestión a nivel de GMR"/>
    <s v="AO.S1.01.10 (c)"/>
    <s v=" Otras Acciones de Soporte"/>
    <s v="La Libertad"/>
    <s v="John Joo Salinas - Gerente GMR Norte"/>
    <n v="2"/>
    <n v="80"/>
    <m/>
    <n v="640"/>
    <n v="720"/>
    <n v="9"/>
    <s v="Setiembre"/>
  </r>
  <r>
    <x v="5"/>
    <x v="5"/>
    <s v="AO.M1.02.01"/>
    <s v="Seguimiento y evaluacion de los procesos de afiliación, promoción, proteccion y atencion a la ciudadanía"/>
    <s v="AO.M1.02.01 (b)"/>
    <s v="Supervisión y asistencia técnica en materia de afiliaciones"/>
    <s v="La Libertad - Cascas"/>
    <s v="Luis Ayay"/>
    <n v="2"/>
    <n v="75"/>
    <m/>
    <n v="640"/>
    <n v="715"/>
    <n v="9"/>
    <s v="Setiembre"/>
  </r>
  <r>
    <x v="5"/>
    <x v="5"/>
    <s v="AO.M1.05.04"/>
    <s v="Asistencia Técnica, Monitoreo y Supervisión en Cobertura Prestacional."/>
    <s v="AO.M1.05.04 (a)"/>
    <s v="Supervisión, monitoreo y asistencia en cobertura prestacional"/>
    <s v="CAJAMARCA"/>
    <s v="MARYURIT CASTILLO PERALTA"/>
    <n v="1"/>
    <n v="150"/>
    <m/>
    <n v="320"/>
    <n v="470"/>
    <n v="9"/>
    <s v="Setiembre"/>
  </r>
  <r>
    <x v="5"/>
    <x v="5"/>
    <s v="AO.S1.01.10"/>
    <s v="Acciones de Soporte a la Gestión a nivel de GMR"/>
    <s v="AO.S1.01.10 (b)"/>
    <s v=" Supervisión y asistencia técnica en acciones de soporte a UDR"/>
    <s v="Piura I - Piura II"/>
    <s v="Myriam Bayona Ortiz"/>
    <n v="4"/>
    <n v="90"/>
    <m/>
    <n v="1280"/>
    <n v="1370"/>
    <n v="9"/>
    <s v="Set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CAJAMARCA"/>
    <s v="JAYDY CHIROQUE VELIZ"/>
    <n v="1"/>
    <n v="120"/>
    <m/>
    <n v="320"/>
    <n v="440"/>
    <n v="10"/>
    <s v="Octu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CAJAMARCA"/>
    <s v="CARMEN SANTISTEBAN ROMERO"/>
    <n v="1"/>
    <n v="120"/>
    <m/>
    <n v="320"/>
    <n v="440"/>
    <n v="10"/>
    <s v="Octubre"/>
  </r>
  <r>
    <x v="5"/>
    <x v="5"/>
    <s v="AO.M1.02.01"/>
    <s v="Seguimiento y evaluacion de los procesos de afiliación, promoción, proteccion y atencion a la ciudadanía"/>
    <s v="AO.M1.02.01 (f)"/>
    <s v="Supervisión y asistencia técnica a operadores de los canales de atención"/>
    <s v="La Libertad - Santiago de Chuco"/>
    <s v="Luis Ayay"/>
    <n v="3"/>
    <n v="90"/>
    <m/>
    <n v="960"/>
    <n v="1050"/>
    <n v="10"/>
    <s v="Octubre"/>
  </r>
  <r>
    <x v="5"/>
    <x v="5"/>
    <s v="AO.S1.01.10"/>
    <s v="Acciones de Soporte a la Gestión a nivel de GMR"/>
    <s v="AO.S1.01.10 (c)"/>
    <s v=" Otras Acciones de Soporte"/>
    <s v="cajamarca"/>
    <s v="John Joo Salinas - Gerente GMR Norte"/>
    <n v="1"/>
    <n v="80"/>
    <m/>
    <n v="320"/>
    <n v="400"/>
    <n v="10"/>
    <s v="Octubre"/>
  </r>
  <r>
    <x v="5"/>
    <x v="5"/>
    <s v="AO.M1.05.04"/>
    <s v="Asistencia Técnica, Monitoreo y Supervisión en Cobertura Prestacional."/>
    <s v="AO.M1.05.04 (a)"/>
    <s v="Supervisión, monitoreo y asistencia en cobertura prestacional"/>
    <s v="LA LIBERTAD"/>
    <s v="MARYURIT CASTILLO PERALTA"/>
    <n v="1"/>
    <n v="80"/>
    <m/>
    <n v="320"/>
    <n v="400"/>
    <n v="11"/>
    <s v="Noviembre"/>
  </r>
  <r>
    <x v="5"/>
    <x v="5"/>
    <s v="AO.M1.05.04"/>
    <s v="Asistencia Técnica, Monitoreo y Supervisión en Cobertura Prestacional."/>
    <s v="AO.M1.05.04 (b)"/>
    <s v="Supervisión y monitoreo de la evaluación de prestaciones administrativas no tarifadas"/>
    <s v="LA LIBERTAD"/>
    <s v="JAYDY CHIROQUE VELIZ"/>
    <n v="1"/>
    <n v="80"/>
    <m/>
    <n v="320"/>
    <n v="400"/>
    <n v="11"/>
    <s v="Noviembre"/>
  </r>
  <r>
    <x v="5"/>
    <x v="5"/>
    <s v="AO.M1.06.03"/>
    <s v="Asistencia Técnica, Monitoreo y Supervisión en Cobertura Financiera."/>
    <s v="AO.M1.06.03 (a)"/>
    <s v="Supervisión y asistencia técnica en cobertura financiera a UDR o Unidades Ejecutoras "/>
    <s v="LA LIBERTAD"/>
    <s v="CARMEN SANTISTEBAN ROMERO"/>
    <n v="1"/>
    <n v="80"/>
    <m/>
    <n v="320"/>
    <n v="400"/>
    <n v="11"/>
    <s v="Noviembre"/>
  </r>
  <r>
    <x v="6"/>
    <x v="6"/>
    <s v="AO.S1.01.11"/>
    <s v="Acciones de Soporte a la Gestión a nivel de UDR"/>
    <s v="AO.S1.01.11 (b)"/>
    <s v="Supervisión y asistencia técnica en acciones de soporte a IPRESS"/>
    <s v="La Florida y Niepos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Nanchoc y Casa Blanca"/>
    <s v="CRISTHIAN PAÚL CÉSPEDES ORTIZ"/>
    <n v="3"/>
    <n v="140"/>
    <m/>
    <n v="960"/>
    <n v="1100"/>
    <n v="1"/>
    <s v="Enero"/>
  </r>
  <r>
    <x v="6"/>
    <x v="6"/>
    <s v="AO.S1.01.11"/>
    <s v="Acciones de Soporte a la Gestión a nivel de UDR"/>
    <s v="AO.S1.01.11 (b)"/>
    <s v="Supervisión y asistencia técnica en acciones de soporte a IPRESS"/>
    <s v="Tongod y Catilluc"/>
    <s v="CRISTHIAN PAÚL CÉSPEDES ORTIZ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CRISTHIAN PAÚL CÉSPEDES ORTIZ"/>
    <n v="2"/>
    <n v="100"/>
    <m/>
    <n v="640"/>
    <n v="740"/>
    <n v="2"/>
    <s v="Febrero"/>
  </r>
  <r>
    <x v="6"/>
    <x v="6"/>
    <s v="AO.S1.01.11"/>
    <s v="Acciones de Soporte a la Gestión a nivel de UDR"/>
    <s v="AO.S1.01.11 (c)"/>
    <s v="Otras Acciones de Soporte"/>
    <s v="Chiclayo"/>
    <s v="DIRECTOR UDR CAJAMARCA"/>
    <n v="2"/>
    <n v="100"/>
    <m/>
    <n v="640"/>
    <n v="74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MALCAS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2"/>
    <s v="Febrer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C.S ICHOCAN "/>
    <s v="MARILYN CORONADO BRIONES/WILLIAM JULCAMORO ACEVEDO"/>
    <n v="3"/>
    <n v="100"/>
    <m/>
    <n v="960"/>
    <n v="1060"/>
    <n v="2"/>
    <s v="Febrero"/>
  </r>
  <r>
    <x v="6"/>
    <x v="6"/>
    <s v="AO.S1.01.11"/>
    <s v="Acciones de Soporte a la Gestión a nivel de UDR"/>
    <s v="AO.S1.01.11 (c)"/>
    <s v="Otras Acciones de Soporte"/>
    <s v="Chiclayo"/>
    <s v="PEDRO MARTIN MADRID CHUQUILLANQUI"/>
    <n v="2"/>
    <n v="100"/>
    <m/>
    <n v="640"/>
    <n v="740"/>
    <n v="2"/>
    <s v="Febrer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2"/>
    <s v="Febrero"/>
  </r>
  <r>
    <x v="6"/>
    <x v="6"/>
    <s v="AO.S1.01.11"/>
    <s v="Acciones de Soporte a la Gestión a nivel de UDR"/>
    <s v="AO.S1.01.11 (c)"/>
    <s v="Otras Acciones de Soporte"/>
    <s v="Chiclayo"/>
    <s v="RODRIGO CATACORA TISNADO"/>
    <n v="2"/>
    <n v="100"/>
    <m/>
    <n v="640"/>
    <n v="740"/>
    <n v="2"/>
    <s v="Febrero"/>
  </r>
  <r>
    <x v="6"/>
    <x v="6"/>
    <s v="AO.S1.01.11"/>
    <s v="Acciones de Soporte a la Gestión a nivel de UDR"/>
    <s v="AO.S1.01.11 (b)"/>
    <s v="Supervisión y asistencia técnica en acciones de soporte a IPRESS"/>
    <s v="Unión Agua Blanca y Llapa"/>
    <s v="CRISTHIAN PAÚL CÉSPEDES ORTIZ"/>
    <n v="3"/>
    <n v="150"/>
    <m/>
    <n v="960"/>
    <n v="111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RED DE SALUD CAJABAMBA "/>
    <s v="DIRECTOR UDR CAJAMARCA"/>
    <n v="2"/>
    <n v="100"/>
    <m/>
    <n v="640"/>
    <n v="74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Cajabamba, Malcas y Chuquibamba"/>
    <s v="CRISTHIAN PAÚL CÉSPEDES ORTIZ"/>
    <n v="3"/>
    <n v="150"/>
    <m/>
    <n v="960"/>
    <n v="1110"/>
    <n v="3"/>
    <s v="Marzo"/>
  </r>
  <r>
    <x v="6"/>
    <x v="6"/>
    <s v="AO.S1.01.11"/>
    <s v="Acciones de Soporte a la Gestión a nivel de UDR"/>
    <s v="AO.S1.01.11 (b)"/>
    <s v="Supervisión y asistencia técnica en acciones de soporte a IPRESS"/>
    <s v="José Sabogal y San Marcos"/>
    <s v="CRISTHIAN PAÚL CÉSPEDES ORTIZ"/>
    <n v="3"/>
    <n v="100"/>
    <m/>
    <n v="960"/>
    <n v="1060"/>
    <n v="3"/>
    <s v="Marzo"/>
  </r>
  <r>
    <x v="6"/>
    <x v="6"/>
    <s v="AO.M1.05.05"/>
    <s v="Ejecución de Control Técnico a las Prestaciones."/>
    <s v="AO.M1.05.05 (d)"/>
    <s v="Ejecutar acciones correspondientes al Proceso de Control Presencial Posterior"/>
    <s v="P.S LA GRAMA Y P.S CHANCAY"/>
    <s v="MARILYN CORONADO BRIONES/WILLIAM JULCAMORO ACEVEDO"/>
    <n v="3"/>
    <n v="150"/>
    <m/>
    <n v="960"/>
    <n v="1110"/>
    <n v="3"/>
    <s v="Marzo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3"/>
    <s v="Marzo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3"/>
    <s v="Marzo"/>
  </r>
  <r>
    <x v="6"/>
    <x v="6"/>
    <s v="AO.M1.05.05"/>
    <s v="Ejecución de Control Técnico a las Prestaciones."/>
    <s v="AO.M1.05.05 (b)"/>
    <s v="Gestión con actores locales para fortalecer la contención preventiva"/>
    <s v="CENTRO DE MEDICINA FISICA Y REHABILITACION CELENDIN"/>
    <s v="MARILYN CORONADO BRIONES/WILLIAM JULCAMORO ACEVE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ntumaza, Chilete y Tembladera "/>
    <s v="CRISTHIAN PAÚL CÉSPEDES ORTIZ"/>
    <n v="3"/>
    <n v="150"/>
    <m/>
    <n v="960"/>
    <n v="111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Cortegana, Celendin y Sucre"/>
    <s v="CRISTHIAN PAÚL CÉSPEDES ORTIZ"/>
    <n v="3"/>
    <n v="150"/>
    <m/>
    <n v="960"/>
    <n v="1110"/>
    <n v="4"/>
    <s v="Abril"/>
  </r>
  <r>
    <x v="6"/>
    <x v="6"/>
    <s v="AO.M1.05.05"/>
    <s v="Ejecución de Control Técnico a las Prestaciones."/>
    <s v="AO.M1.05.05 (b)"/>
    <s v="Gestión con actores locales para fortalecer la contención preventiva"/>
    <s v="PS. PAMPA SAN LUIS Y SAN BERNARDINO"/>
    <s v="MARILYN CORONADO BRIONES/WILLIAM JULCAMORO ACEVEDO"/>
    <n v="3"/>
    <n v="100"/>
    <m/>
    <n v="960"/>
    <n v="1060"/>
    <n v="4"/>
    <s v="Abril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4"/>
    <s v="Abril"/>
  </r>
  <r>
    <x v="6"/>
    <x v="6"/>
    <s v="AO.M1.02.02"/>
    <s v="Acciones de Afiliación."/>
    <s v="AO.M1.02.02 (d)"/>
    <s v="Supervisión y asistencia técnica en materia de afiliaciones"/>
    <s v="SAN MIGUEL"/>
    <s v="RODRIGO CATACORA TISNADO"/>
    <n v="2"/>
    <n v="100"/>
    <m/>
    <n v="640"/>
    <n v="740"/>
    <n v="4"/>
    <s v="Abril"/>
  </r>
  <r>
    <x v="6"/>
    <x v="6"/>
    <s v="AO.S1.01.11"/>
    <s v="Acciones de Soporte a la Gestión a nivel de UDR"/>
    <s v="AO.S1.01.11 (b)"/>
    <s v="Supervisión y asistencia técnica en acciones de soporte a IPRESS"/>
    <s v="San Miguel, San Pablo y Quinden Bajo"/>
    <s v="CRISTHIAN PAÚL CÉSPEDES ORTIZ"/>
    <n v="3"/>
    <n v="200"/>
    <m/>
    <n v="960"/>
    <n v="116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uday, Ichocan y Virgen del Rosario"/>
    <s v="CRISTHIAN PAÚL CÉSPEDES ORTIZ"/>
    <n v="3"/>
    <n v="200"/>
    <m/>
    <n v="960"/>
    <n v="1160"/>
    <n v="5"/>
    <s v="Mayo"/>
  </r>
  <r>
    <x v="6"/>
    <x v="6"/>
    <s v="AO.M1.05.05"/>
    <s v="Ejecución de Control Técnico a las Prestaciones."/>
    <s v="AO.M1.05.05 (b)"/>
    <s v="Gestión con actores locales para fortalecer la contención preventiva"/>
    <s v="RED DE SALUD CELENDIN"/>
    <s v="DIRECTOR UDR CAJAMARCA"/>
    <n v="2"/>
    <n v="100"/>
    <m/>
    <n v="640"/>
    <n v="74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 Y C.S CAJABAMBA"/>
    <s v="MARILYN CORONADO BRIONES/WILLIAM JULCAMORO ACEVEDO"/>
    <n v="3"/>
    <n v="150"/>
    <m/>
    <n v="960"/>
    <n v="1110"/>
    <n v="5"/>
    <s v="Mayo"/>
  </r>
  <r>
    <x v="6"/>
    <x v="6"/>
    <s v="AO.M1.05.05"/>
    <s v="Ejecución de Control Técnico a las Prestaciones."/>
    <s v="AO.M1.05.05 (d)"/>
    <s v="Ejecutar acciones correspondientes al Proceso de Control Presencial Posterior"/>
    <s v="C.S SAN PABLO Y C.S SAN MIGUEL"/>
    <s v="MARILYN CORONADO BRIONES/WILLIAM JULCAMORO ACEVEDO"/>
    <n v="3"/>
    <n v="150"/>
    <m/>
    <n v="960"/>
    <n v="1110"/>
    <n v="5"/>
    <s v="Mayo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5"/>
    <s v="Mayo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5"/>
    <s v="Mayo"/>
  </r>
  <r>
    <x v="6"/>
    <x v="6"/>
    <s v="AO.S1.01.11"/>
    <s v="Acciones de Soporte a la Gestión a nivel de UDR"/>
    <s v="AO.S1.01.11 (b)"/>
    <s v="Supervisión y asistencia técnica en acciones de soporte a IPRESS"/>
    <s v="Cajabamba y Malcas"/>
    <s v="CRISTHIAN PAÚL CÉSPEDES ORTIZ"/>
    <n v="2"/>
    <n v="100"/>
    <m/>
    <n v="640"/>
    <n v="74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Celendín, Sorochuco y Miguel Iglesias"/>
    <s v="CRISTHIAN PAÚL CÉSPEDES ORTIZ"/>
    <n v="3"/>
    <n v="200"/>
    <m/>
    <n v="960"/>
    <n v="1160"/>
    <n v="6"/>
    <s v="Junio"/>
  </r>
  <r>
    <x v="6"/>
    <x v="6"/>
    <s v="AO.S1.01.11"/>
    <s v="Acciones de Soporte a la Gestión a nivel de UDR"/>
    <s v="AO.S1.01.11 (b)"/>
    <s v="Supervisión y asistencia técnica en acciones de soporte a IPRESS"/>
    <s v="Asunción, Cospan y Magdalena"/>
    <s v="CRISTHIAN PAÚL CÉSPEDES ORTIZ"/>
    <n v="3"/>
    <n v="250"/>
    <m/>
    <n v="960"/>
    <n v="1210"/>
    <n v="7"/>
    <s v="Julio"/>
  </r>
  <r>
    <x v="6"/>
    <x v="6"/>
    <s v="AO.M1.05.05"/>
    <s v="Ejecución de Control Técnico a las Prestaciones."/>
    <s v="AO.M1.05.05 (b)"/>
    <s v="Gestión con actores locales para fortalecer la contención preventiva"/>
    <s v="RED DE SALUD CONTUMAZA"/>
    <s v="DIRECTOR UDR CAJAMARCA"/>
    <n v="2"/>
    <n v="100"/>
    <m/>
    <n v="640"/>
    <n v="740"/>
    <n v="7"/>
    <s v="Julio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HUAYOBAMBA"/>
    <s v="MARILYN CORONADO BRIONES/WILLIAM JULCAMORO ACEVEDO"/>
    <n v="3"/>
    <n v="100"/>
    <m/>
    <n v="960"/>
    <n v="1060"/>
    <n v="7"/>
    <s v="Julio"/>
  </r>
  <r>
    <x v="6"/>
    <x v="6"/>
    <s v="AO.M1.02.02"/>
    <s v="Acciones de Afiliación."/>
    <s v="AO.M1.02.02 (d)"/>
    <s v="Supervisión y asistencia técnica en materia de afiliaciones"/>
    <s v="SAN PABLO"/>
    <s v="RODRIGO CATACORA TISNADO"/>
    <n v="2"/>
    <n v="100"/>
    <m/>
    <n v="640"/>
    <n v="740"/>
    <n v="7"/>
    <s v="Julio"/>
  </r>
  <r>
    <x v="6"/>
    <x v="6"/>
    <s v="AO.S1.01.11"/>
    <s v="Acciones de Soporte a la Gestión a nivel de UDR"/>
    <s v="AO.S1.01.11 (b)"/>
    <s v="Supervisión y asistencia técnica en acciones de soporte a IPRESS"/>
    <s v="Cachachi y Cajabamba (CSM)"/>
    <s v="CRISTHIAN PAÚL CÉSPEDES ORTIZ"/>
    <n v="3"/>
    <n v="100"/>
    <m/>
    <n v="960"/>
    <n v="106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Niepos y Unión Agua Blanca"/>
    <s v="CRISTHIAN PAÚL CÉSPEDES ORTIZ"/>
    <n v="3"/>
    <n v="140"/>
    <m/>
    <n v="960"/>
    <n v="1100"/>
    <n v="8"/>
    <s v="Agosto"/>
  </r>
  <r>
    <x v="6"/>
    <x v="6"/>
    <s v="AO.M1.05.05"/>
    <s v="Ejecución de Control Técnico a las Prestaciones."/>
    <s v="AO.M1.05.05 (b)"/>
    <s v="Gestión con actores locales para fortalecer la contención preventiva"/>
    <s v="RED DE SALUD SAN PABLO"/>
    <s v="DIRECTOR UDR CAJAMARCA"/>
    <n v="2"/>
    <n v="100"/>
    <m/>
    <n v="640"/>
    <n v="74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JOSE GALVEZ"/>
    <s v="MARILYN CORONADO BRIONES/WILLIAM JULCAMORO ACEVEDO"/>
    <n v="3"/>
    <n v="150"/>
    <m/>
    <n v="960"/>
    <n v="1110"/>
    <n v="8"/>
    <s v="Agosto"/>
  </r>
  <r>
    <x v="6"/>
    <x v="6"/>
    <s v="AO.M1.05.05"/>
    <s v="Ejecución de Control Técnico a las Prestaciones."/>
    <s v="AO.M1.05.05 (d)"/>
    <s v="Ejecutar acciones correspondientes al Proceso de Control Presencial Posterior"/>
    <s v="C.S CHILETE Y C.S TEMBLADERA"/>
    <s v="MARILYN CORONADO BRIONES/WILLIAM JULCAMORO ACEVEDO"/>
    <n v="3"/>
    <n v="150"/>
    <m/>
    <n v="960"/>
    <n v="1110"/>
    <n v="8"/>
    <s v="Agosto"/>
  </r>
  <r>
    <x v="6"/>
    <x v="6"/>
    <s v="AO.M1.06.04"/>
    <s v="Supervisión Financiera a Unidades Ejecutoras-UE."/>
    <s v="AO.M1.06.04 (b)"/>
    <s v="Supervisión Financiera Presencial a las Unidades Ejecutoras-UE"/>
    <s v="HOSPITAL REGIONAL DE SALUD"/>
    <s v="PEDRO MARTIN MADRID CHUQUILLANQUI"/>
    <n v="5"/>
    <n v="0"/>
    <m/>
    <n v="0"/>
    <n v="0"/>
    <n v="8"/>
    <s v="Agosto"/>
  </r>
  <r>
    <x v="6"/>
    <x v="6"/>
    <s v="AO.S1.01.11"/>
    <s v="Acciones de Soporte a la Gestión a nivel de UDR"/>
    <s v="AO.S1.01.11 (b)"/>
    <s v="Supervisión y asistencia técnica en acciones de soporte a IPRESS"/>
    <s v="San Marcos y Cajabamba (CSM)"/>
    <s v="CRISTHIAN PAÚL CÉSPEDES ORTIZ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San Miguel, Contumaza y San Pablo"/>
    <s v="CRISTHIAN PAÚL CÉSPEDES ORTIZ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9"/>
    <s v="Setiembre"/>
  </r>
  <r>
    <x v="6"/>
    <x v="6"/>
    <s v="AO.M1.05.05"/>
    <s v="Ejecución de Control Técnico a las Prestaciones."/>
    <s v="AO.M1.05.05 (d)"/>
    <s v="Ejecutar acciones correspondientes al Proceso de Control Presencial Posterior"/>
    <s v="C.S SAN MARCOS Y P.S CONDORMARCA"/>
    <s v="MARILYN CORONADO BRIONES/WILLIAM JULCAMORO ACEVEDO"/>
    <n v="3"/>
    <n v="100"/>
    <m/>
    <n v="960"/>
    <n v="1060"/>
    <n v="9"/>
    <s v="Setiembre"/>
  </r>
  <r>
    <x v="6"/>
    <x v="6"/>
    <s v="AO.M1.06.04"/>
    <s v="Supervisión Financiera a Unidades Ejecutoras-UE."/>
    <s v="AO.M1.06.04 (b)"/>
    <s v="Supervisión Financiera Presencial a las Unidades Ejecutoras-UE"/>
    <s v="RED DE SALUD CAJAMARCA"/>
    <s v="PEDRO MARTIN MADRID CHUQUILLANQUI"/>
    <n v="5"/>
    <n v="0"/>
    <m/>
    <n v="0"/>
    <n v="0"/>
    <n v="9"/>
    <s v="Setiembre"/>
  </r>
  <r>
    <x v="6"/>
    <x v="6"/>
    <s v="AO.M1.02.02"/>
    <s v="Acciones de Afiliación."/>
    <s v="AO.M1.02.02 (d)"/>
    <s v="Supervisión y asistencia técnica en materia de afiliaciones"/>
    <s v="SAN MARCOS"/>
    <s v="RODRIGO CATACORA TISNADO"/>
    <n v="2"/>
    <n v="100"/>
    <m/>
    <n v="640"/>
    <n v="740"/>
    <n v="9"/>
    <s v="Setiembre"/>
  </r>
  <r>
    <x v="6"/>
    <x v="6"/>
    <s v="AO.S1.01.11"/>
    <s v="Acciones de Soporte a la Gestión a nivel de UDR"/>
    <s v="AO.S1.01.11 (b)"/>
    <s v="Supervisión y asistencia técnica en acciones de soporte a IPRESS"/>
    <s v="Celendín (CSM) y Cortegana"/>
    <s v="CRISTHIAN PAÚL CÉSPEDES ORTIZ"/>
    <n v="3"/>
    <n v="100"/>
    <m/>
    <n v="960"/>
    <n v="106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 SAN MARCOS"/>
    <s v="DIRECTOR UDR CAJAMARCA"/>
    <n v="2"/>
    <n v="100"/>
    <m/>
    <n v="640"/>
    <n v="740"/>
    <n v="10"/>
    <s v="Octubre"/>
  </r>
  <r>
    <x v="6"/>
    <x v="6"/>
    <s v="AO.M1.05.05"/>
    <s v="Ejecución de Control Técnico a las Prestaciones."/>
    <s v="AO.M1.05.05 (d)"/>
    <s v="Ejecutar acciones correspondientes al Proceso de Control Presencial Posterior"/>
    <s v="C.S TEMBLADERA  Y C.S CHILETE"/>
    <s v="MARILYN CORONADO BRIONES/WILLIAM JULCAMORO ACEVEDO"/>
    <n v="3"/>
    <n v="150"/>
    <m/>
    <n v="960"/>
    <n v="1110"/>
    <n v="10"/>
    <s v="Octubre"/>
  </r>
  <r>
    <x v="6"/>
    <x v="6"/>
    <s v="AO.M1.06.04"/>
    <s v="Supervisión Financiera a Unidades Ejecutoras-UE."/>
    <s v="AO.M1.06.04 (b)"/>
    <s v="Supervisión Financiera Presencial a las Unidades Ejecutoras-UE"/>
    <s v="DIRESA CAJAMARCA"/>
    <s v="PEDRO MARTIN MADRID CHUQUILLANQUI"/>
    <n v="5"/>
    <n v="0"/>
    <m/>
    <n v="0"/>
    <n v="0"/>
    <n v="10"/>
    <s v="Octubre"/>
  </r>
  <r>
    <x v="6"/>
    <x v="6"/>
    <s v="AO.M1.02.02"/>
    <s v="Acciones de Afiliación."/>
    <s v="AO.M1.02.02 (d)"/>
    <s v="Supervisión y asistencia técnica en materia de afiliaciones"/>
    <s v="CELENDIN"/>
    <s v="RODRIGO CATACORA TISNADO"/>
    <n v="2"/>
    <n v="100"/>
    <m/>
    <n v="640"/>
    <n v="740"/>
    <n v="10"/>
    <s v="Octubre"/>
  </r>
  <r>
    <x v="6"/>
    <x v="6"/>
    <s v="AO.M1.05.05"/>
    <s v="Ejecución de Control Técnico a las Prestaciones."/>
    <s v="AO.M1.05.05 (b)"/>
    <s v="Gestión con actores locales para fortalecer la contención preventiva"/>
    <s v="RED DE SALUD SAN MIGUEL"/>
    <s v="DIRECTOR UDR CAJAMARCA"/>
    <n v="2"/>
    <n v="100"/>
    <m/>
    <n v="640"/>
    <n v="74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DE APOYO CELENDIN Y SUCRE "/>
    <s v="MARILYN CORONADO BRIONES/WILLIAM JULCAMORO ACEVEDO"/>
    <n v="3"/>
    <n v="150"/>
    <m/>
    <n v="960"/>
    <n v="1110"/>
    <n v="11"/>
    <s v="Noviembre"/>
  </r>
  <r>
    <x v="6"/>
    <x v="6"/>
    <s v="AO.M1.05.05"/>
    <s v="Ejecución de Control Técnico a las Prestaciones."/>
    <s v="AO.M1.05.05 (d)"/>
    <s v="Ejecutar acciones correspondientes al Proceso de Control Presencial Posterior"/>
    <s v="HOSPITAL CAJABAMBA Y C.S CAJABAMBA"/>
    <s v="MARILYN CORONADO BRIONES/WILLIAM JULCAMORO ACEVEDO"/>
    <n v="3"/>
    <n v="150"/>
    <m/>
    <n v="960"/>
    <n v="1110"/>
    <n v="11"/>
    <s v="Noviembre"/>
  </r>
  <r>
    <x v="6"/>
    <x v="6"/>
    <s v="AO.M1.06.04"/>
    <s v="Supervisión Financiera a Unidades Ejecutoras-UE."/>
    <s v="AO.M1.06.04 (b)"/>
    <s v="Supervisión Financiera Presencial a las Unidades Ejecutoras-UE"/>
    <s v="RED DE SALUD DE CAJABAMBA"/>
    <s v="PEDRO MARTIN MADRID CHUQUILLANQUI"/>
    <n v="5"/>
    <n v="100"/>
    <m/>
    <n v="1600"/>
    <n v="1700"/>
    <n v="11"/>
    <s v="Noviembre"/>
  </r>
  <r>
    <x v="6"/>
    <x v="6"/>
    <s v="AO.S1.01.11"/>
    <s v="Acciones de Soporte a la Gestión a nivel de UDR"/>
    <s v="AO.S1.01.11 (c)"/>
    <s v="Otras Acciones de Soporte"/>
    <s v="Varios "/>
    <s v="Varios"/>
    <n v="5"/>
    <n v="0"/>
    <m/>
    <n v="11802"/>
    <n v="11802"/>
    <n v="12"/>
    <s v="Diciembre"/>
  </r>
  <r>
    <x v="7"/>
    <x v="7"/>
    <s v="AO.S1.01.11"/>
    <s v="Acciones de Soporte a la Gestión a nivel de UDR"/>
    <s v="AO.S1.01.11 (c)"/>
    <s v="Otras Acciones de Soporte"/>
    <s v="CHICLAYO"/>
    <s v="OSWALDO AMPUERO FLOR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SAUL RIMARACHIN TARRILLO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ZULLMY RAMOS BENAVIDES"/>
    <n v="2"/>
    <n v="80"/>
    <m/>
    <n v="640"/>
    <n v="720"/>
    <n v="2"/>
    <s v="Febrero"/>
  </r>
  <r>
    <x v="7"/>
    <x v="7"/>
    <s v="AO.S1.01.11"/>
    <s v="Acciones de Soporte a la Gestión a nivel de UDR"/>
    <s v="AO.S1.01.11 (c)"/>
    <s v="Otras Acciones de Soporte"/>
    <s v="CHICLAYO"/>
    <s v="EVA SANCHEZ MEDINA"/>
    <n v="2"/>
    <n v="80"/>
    <m/>
    <n v="640"/>
    <n v="720"/>
    <n v="2"/>
    <s v="Febrer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3"/>
    <s v="Marzo"/>
  </r>
  <r>
    <x v="7"/>
    <x v="7"/>
    <s v="AO.M1.02.02"/>
    <s v="Acciones de Afiliación."/>
    <s v="AO.M1.02.02 (d)"/>
    <s v="Supervisión y asistencia técnica en materia de afiliaciones"/>
    <s v="HUAMBOS"/>
    <s v="ZULLMY A. RAMOS BENAVIDES"/>
    <n v="2"/>
    <n v="50"/>
    <m/>
    <n v="640"/>
    <n v="690"/>
    <n v="3"/>
    <s v="Marzo"/>
  </r>
  <r>
    <x v="7"/>
    <x v="7"/>
    <s v="AO.M1.05.05"/>
    <s v="Ejecución de Control Técnico a las Prestaciones."/>
    <s v="AO.S1.01.11 (b)"/>
    <s v="Supervisión y asistencia técnica en acciones de soporte a IPRESS"/>
    <s v="C.S. VIRGEN DEL CARMEN"/>
    <s v="SAUL RIMARACHIN TARRILLO"/>
    <n v="1"/>
    <n v="20"/>
    <m/>
    <n v="320"/>
    <n v="340"/>
    <n v="4"/>
    <s v="Abril"/>
  </r>
  <r>
    <x v="7"/>
    <x v="7"/>
    <s v="AO.S1.01.11"/>
    <s v="Acciones de Soporte a la Gestión a nivel de UDR"/>
    <s v="AO.S1.01.11 (c)"/>
    <s v="Otras Acciones de Soporte"/>
    <s v="CAJAMARCA"/>
    <s v="GIOVANNA GUEVARA NUÑEZ"/>
    <n v="1"/>
    <n v="50"/>
    <m/>
    <n v="320"/>
    <n v="370"/>
    <n v="5"/>
    <s v="Mayo"/>
  </r>
  <r>
    <x v="7"/>
    <x v="7"/>
    <s v="AO.M1.05.05"/>
    <s v="Ejecución de Control Técnico a las Prestaciones."/>
    <s v="AO.M1.05.05 (a)"/>
    <s v="Supervisar y monitorear respecto al acceso a servicios de salud"/>
    <s v="HOSPITAL TITO VILLAR - BAMBAMARCA"/>
    <s v="PABLO PUESCAS SÁNCHEZ"/>
    <n v="2"/>
    <n v="70"/>
    <m/>
    <n v="640"/>
    <n v="710"/>
    <n v="5"/>
    <s v="Mayo"/>
  </r>
  <r>
    <x v="7"/>
    <x v="7"/>
    <s v="AO.M1.05.05"/>
    <s v="Ejecución de Control Técnico a las Prestaciones."/>
    <s v="AO.S1.01.11 (b)"/>
    <s v="Supervisión y asistencia técnica en acciones de soporte a IPRESS"/>
    <s v="C.S. SANTA CRUZ"/>
    <s v="SAUL RIMARACHIN TARRILLO"/>
    <n v="1"/>
    <n v="30"/>
    <m/>
    <n v="320"/>
    <n v="350"/>
    <n v="5"/>
    <s v="Mayo"/>
  </r>
  <r>
    <x v="7"/>
    <x v="7"/>
    <s v="AO.M1.02.02"/>
    <s v="Acciones de Afiliación."/>
    <s v="AO.M1.02.02 (d)"/>
    <s v="Supervisión y asistencia técnica en materia de afiliaciones"/>
    <s v="CHALAMARCA"/>
    <s v="ZULLMY A. RAMOS BENAVIDES"/>
    <n v="2"/>
    <n v="50"/>
    <m/>
    <n v="640"/>
    <n v="690"/>
    <n v="5"/>
    <s v="Mayo"/>
  </r>
  <r>
    <x v="7"/>
    <x v="7"/>
    <s v="AO.M1.05.05"/>
    <s v="Ejecución de Control Técnico a las Prestaciones."/>
    <s v="AO.M1.05.05 (b)"/>
    <s v="Gestión con actores locales para fortalecer la contención preventiva"/>
    <s v="LLAMA"/>
    <s v="EVA SANCHEZ MEDINA"/>
    <n v="1"/>
    <n v="50"/>
    <m/>
    <n v="320"/>
    <n v="370"/>
    <n v="6"/>
    <s v="Junio"/>
  </r>
  <r>
    <x v="7"/>
    <x v="7"/>
    <s v="AO.M1.06.04"/>
    <s v="Supervisión Financiera a Unidades Ejecutoras-UE."/>
    <s v="AO.M1.06.04 (b)"/>
    <s v="Supervisión Financiera Presencial a las Unidades Ejecutoras-UE"/>
    <s v="UE. BAMBAMARCA"/>
    <s v="SUPERVISOR FINANCIERO"/>
    <n v="4"/>
    <n v="20"/>
    <m/>
    <n v="1280"/>
    <n v="1300"/>
    <n v="6"/>
    <s v="Junio"/>
  </r>
  <r>
    <x v="7"/>
    <x v="7"/>
    <s v="AO.S1.01.11"/>
    <s v="Acciones de Soporte a la Gestión a nivel de UDR"/>
    <s v="AO.S1.01.11 (b)"/>
    <s v="Supervisión y asistencia técnica en acciones de soporte a IPRESS"/>
    <s v="ANGUIA"/>
    <s v="ROMULO TORRES CAMPOS"/>
    <n v="1"/>
    <n v="40"/>
    <m/>
    <n v="320"/>
    <n v="36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C.S PATRONA DE CHOTA"/>
    <s v="PABLO PUESCAS SÁNCHEZ"/>
    <n v="2"/>
    <n v="70"/>
    <m/>
    <n v="640"/>
    <n v="710"/>
    <n v="7"/>
    <s v="Julio"/>
  </r>
  <r>
    <x v="7"/>
    <x v="7"/>
    <s v="AO.M1.02.02"/>
    <s v="Acciones de Afiliación."/>
    <s v="AO.M1.02.02 (d)"/>
    <s v="Supervisión y asistencia técnica en materia de afiliaciones"/>
    <s v="NINABAMBA"/>
    <s v="ZULLMY A. RAMOS BENAVIDES"/>
    <n v="2"/>
    <n v="100"/>
    <m/>
    <n v="640"/>
    <n v="740"/>
    <n v="7"/>
    <s v="Julio"/>
  </r>
  <r>
    <x v="7"/>
    <x v="7"/>
    <s v="AO.M1.05.05"/>
    <s v="Ejecución de Control Técnico a las Prestaciones."/>
    <s v="AO.M1.05.05 (b)"/>
    <s v="Gestión con actores locales para fortalecer la contención preventiva"/>
    <s v="HUAMBOS"/>
    <s v="EVA SANCHEZ MEDINA"/>
    <n v="1"/>
    <n v="30"/>
    <m/>
    <n v="320"/>
    <n v="350"/>
    <n v="7"/>
    <s v="Julio"/>
  </r>
  <r>
    <x v="7"/>
    <x v="7"/>
    <s v="AO.M1.06.04"/>
    <s v="Supervisión Financiera a Unidades Ejecutoras-UE."/>
    <s v="AO.M1.06.04 (b)"/>
    <s v="Supervisión Financiera Presencial a las Unidades Ejecutoras-UE"/>
    <s v=" SANTA CRUZ"/>
    <s v="SUPERVISOR FINANCIERO"/>
    <n v="4"/>
    <n v="40"/>
    <m/>
    <n v="1280"/>
    <n v="1320"/>
    <n v="7"/>
    <s v="Julio"/>
  </r>
  <r>
    <x v="7"/>
    <x v="7"/>
    <s v="AO.M1.05.05"/>
    <s v="Ejecución de Control Técnico a las Prestaciones."/>
    <s v="AO.M1.05.05 (a)"/>
    <s v="Supervisar y monitorear respecto al acceso a servicios de salud"/>
    <s v="HOSPITAL JOSÉ SOTO CADENILLAS - CHOTA"/>
    <s v="PABLO PUESCAS SÁNCHEZ"/>
    <n v="2"/>
    <n v="70"/>
    <m/>
    <n v="640"/>
    <n v="710"/>
    <n v="8"/>
    <s v="Agosto"/>
  </r>
  <r>
    <x v="7"/>
    <x v="7"/>
    <s v="AO.S1.01.11"/>
    <s v="Acciones de Soporte a la Gestión a nivel de UDR"/>
    <s v="AO.S1.01.11 (b)"/>
    <s v="Supervisión y asistencia técnica en acciones de soporte a IPRESS"/>
    <s v="CHANCAY BAÑOS"/>
    <s v="ROMULO TORRES CAMPOS"/>
    <n v="1"/>
    <n v="40"/>
    <m/>
    <n v="320"/>
    <n v="360"/>
    <n v="9"/>
    <s v="Setiembre"/>
  </r>
  <r>
    <x v="7"/>
    <x v="7"/>
    <s v="AO.M1.02.02"/>
    <s v="Acciones de Afiliación."/>
    <s v="AO.M1.02.02 (d)"/>
    <s v="Supervisión y asistencia técnica en materia de afiliaciones"/>
    <s v="CHUGUR"/>
    <s v="ZULLMY A RAMOS BENAVIDES"/>
    <n v="2"/>
    <n v="89"/>
    <m/>
    <n v="640"/>
    <n v="729"/>
    <n v="9"/>
    <s v="Setiembre"/>
  </r>
  <r>
    <x v="7"/>
    <x v="7"/>
    <s v="AO.M1.05.05"/>
    <s v="Ejecución de Control Técnico a las Prestaciones."/>
    <s v="AO.M1.05.05 (a)"/>
    <s v="Supervisar y monitorear respecto al acceso a servicios de salud"/>
    <s v="CENTRO DE SALUD MENTAL Y COMUNITARIO FE Y ESPERANZA -SANTA CRUZ"/>
    <s v="PABLO PUESCAS SÁNCHEZ"/>
    <n v="2"/>
    <n v="70"/>
    <m/>
    <n v="640"/>
    <n v="710"/>
    <n v="10"/>
    <s v="Octubre"/>
  </r>
  <r>
    <x v="7"/>
    <x v="7"/>
    <s v="AO.M1.06.04"/>
    <s v="Supervisión Financiera a Unidades Ejecutoras-UE."/>
    <s v="AO.M1.06.04 (b)"/>
    <s v="Supervisión Financiera Presencial a las Unidades Ejecutoras-UE"/>
    <s v="UE BAMBAMARCA"/>
    <s v="SUPERVISOR FINANCIERO"/>
    <n v="4"/>
    <n v="20"/>
    <m/>
    <n v="1280"/>
    <n v="1300"/>
    <n v="10"/>
    <s v="Octubre"/>
  </r>
  <r>
    <x v="7"/>
    <x v="7"/>
    <s v="AO.M1.02.02"/>
    <s v="Acciones de Afiliación."/>
    <s v="AO.M1.02.02 (d)"/>
    <s v="Supervisión y asistencia técnica en materia de afiliaciones"/>
    <s v="YAUYUCAN"/>
    <s v="ZULLMY A RAMOS BENAVIDES"/>
    <n v="2"/>
    <n v="89"/>
    <m/>
    <n v="640"/>
    <n v="729"/>
    <n v="11"/>
    <s v="Noviembre"/>
  </r>
  <r>
    <x v="7"/>
    <x v="7"/>
    <s v="AO.M1.06.04"/>
    <s v="Supervisión Financiera a Unidades Ejecutoras-UE."/>
    <s v="AO.M1.06.04 (b)"/>
    <s v="Supervisión Financiera Presencial a las Unidades Ejecutoras-UE"/>
    <s v="SANTA CRUZ"/>
    <s v="SUPERVISOR FINANCIERO"/>
    <n v="4"/>
    <n v="40"/>
    <m/>
    <n v="1280"/>
    <n v="1320"/>
    <n v="11"/>
    <s v="Nov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"/>
    <s v="Ener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2"/>
    <s v="Febrero"/>
  </r>
  <r>
    <x v="8"/>
    <x v="8"/>
    <s v="AO.S1.01.11"/>
    <s v="Acciones de Soporte a la Gestión a nivel de UDR"/>
    <s v="AO.S1.01.11 (c)"/>
    <s v="Otras Acciones de Soporte"/>
    <s v="Chiclayo"/>
    <s v="Carmela Lauriana Gabriel Valverde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iriam Soleda Vilchez Rios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Enma Yanina Salas Julón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Jersons Requejo Navarro"/>
    <n v="2"/>
    <n v="100"/>
    <m/>
    <n v="640"/>
    <n v="740"/>
    <n v="2"/>
    <s v="Febrero"/>
  </r>
  <r>
    <x v="8"/>
    <x v="8"/>
    <s v="AO.S1.01.11"/>
    <s v="Acciones de Soporte a la Gestión a nivel de UDR"/>
    <s v="AO.S1.01.11 (c)"/>
    <s v="Otras Acciones de Soporte"/>
    <s v="Chiclayo"/>
    <s v="Merly Julissa Vásquez Vilchez"/>
    <n v="2"/>
    <n v="100"/>
    <m/>
    <n v="640"/>
    <n v="740"/>
    <n v="2"/>
    <s v="Febrero"/>
  </r>
  <r>
    <x v="8"/>
    <x v="8"/>
    <s v="AO.M1.02.02"/>
    <s v="Acciones de Afiliación."/>
    <s v="AO.M1.02.02 (d)"/>
    <s v="Supervisión y asistencia técnica en materia de afiliaciones"/>
    <s v="Callayuc"/>
    <s v="Miriam Soleda Vilchez Rios /Elda Heredia Gálvez"/>
    <n v="2"/>
    <n v="100"/>
    <m/>
    <n v="640"/>
    <n v="740"/>
    <n v="3"/>
    <s v="Marzo"/>
  </r>
  <r>
    <x v="8"/>
    <x v="8"/>
    <s v="AO.M1.02.02"/>
    <s v="Acciones de Afiliación."/>
    <s v="AO.M1.02.02 (d)"/>
    <s v="Supervisión y asistencia técnica en materia de afiliaciones"/>
    <s v="Chiple"/>
    <s v="Miriam Soleda Vilchez Rios /Elda Heredia Gálvez"/>
    <n v="2"/>
    <n v="100"/>
    <m/>
    <n v="640"/>
    <n v="740"/>
    <n v="5"/>
    <s v="May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80"/>
    <m/>
    <n v="960"/>
    <n v="1040"/>
    <n v="5"/>
    <s v="Mayo"/>
  </r>
  <r>
    <x v="8"/>
    <x v="8"/>
    <s v="AO.M1.06.04"/>
    <s v="Supervisión Financiera a Unidades Ejecutoras-UE."/>
    <s v="AO.M1.05.05 (b)"/>
    <s v="Gestión con actores locales para fortalecer la contención preventiva"/>
    <s v="cutervo"/>
    <s v="Supervisión médica"/>
    <n v="2"/>
    <n v="100"/>
    <m/>
    <n v="640"/>
    <n v="740"/>
    <n v="5"/>
    <s v="Mayo"/>
  </r>
  <r>
    <x v="8"/>
    <x v="8"/>
    <s v="AO.M1.02.02"/>
    <s v="Acciones de Afiliación."/>
    <s v="AO.M1.02.02 (d)"/>
    <s v="Supervisión y asistencia técnica en materia de afiliaciones"/>
    <s v="La Ramada"/>
    <s v="Miriam Soleda Vilchez Rios /Elda Heredia Gálvez"/>
    <n v="2"/>
    <n v="100"/>
    <m/>
    <n v="640"/>
    <n v="740"/>
    <n v="6"/>
    <s v="Jun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6"/>
    <s v="Junio"/>
  </r>
  <r>
    <x v="8"/>
    <x v="8"/>
    <s v="AO.M1.02.02"/>
    <s v="Acciones de Afiliación."/>
    <s v="AO.M1.02.02 (d)"/>
    <s v="Supervisión y asistencia técnica en materia de afiliaciones"/>
    <s v="Querocotillo"/>
    <s v="Miriam Soleda Vilchez Rios /Elda Heredia Gálvez"/>
    <n v="4"/>
    <n v="100"/>
    <m/>
    <n v="1280"/>
    <n v="1380"/>
    <n v="7"/>
    <s v="Julio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7"/>
    <s v="Julio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7"/>
    <s v="Julio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8"/>
    <s v="Agosto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8"/>
    <s v="Agosto"/>
  </r>
  <r>
    <x v="8"/>
    <x v="8"/>
    <s v="AO.M1.02.02"/>
    <s v="Acciones de Afiliación."/>
    <s v="AO.M1.02.02 (d)"/>
    <s v="Supervisión y asistencia técnica en materia de afiliaciones"/>
    <s v="Sócota"/>
    <s v="Miriam Soleda Vilchez Rios /Elda Heredia Gálvez"/>
    <n v="2"/>
    <n v="100"/>
    <m/>
    <n v="444"/>
    <n v="544"/>
    <n v="9"/>
    <s v="Setiem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9"/>
    <s v="Setiembre"/>
  </r>
  <r>
    <x v="8"/>
    <x v="8"/>
    <s v="AO.S1.01.11"/>
    <s v="Acciones de Soporte a la Gestión a nivel de UDR"/>
    <s v="AO.S1.01.11 (c)"/>
    <s v="Otras Acciones de Soporte"/>
    <s v="Cajamarca"/>
    <s v="Dirección"/>
    <n v="2"/>
    <n v="100"/>
    <m/>
    <n v="640"/>
    <n v="740"/>
    <n v="9"/>
    <s v="Setiembre"/>
  </r>
  <r>
    <x v="8"/>
    <x v="8"/>
    <s v="AO.M1.02.02"/>
    <s v="Acciones de Afiliación."/>
    <s v="AO.M1.02.02 (d)"/>
    <s v="Supervisión y asistencia técnica en materia de afiliaciones"/>
    <s v="Cutervo"/>
    <s v="Miriam Soleda Vilchez Rios /Elda Heredia Gálvez"/>
    <n v="0"/>
    <n v="0"/>
    <m/>
    <n v="0"/>
    <n v="0"/>
    <n v="10"/>
    <s v="Octubre"/>
  </r>
  <r>
    <x v="8"/>
    <x v="8"/>
    <s v="AO.M1.06.04"/>
    <s v="Supervisión Financiera a Unidades Ejecutoras-UE."/>
    <s v="AO.M1.06.04 (b)"/>
    <s v="Supervisión Financiera Presencial a las Unidades Ejecutoras-UE"/>
    <s v="Cutervo"/>
    <s v="Supervisión Financiera"/>
    <n v="3"/>
    <n v="100"/>
    <m/>
    <n v="960"/>
    <n v="1060"/>
    <n v="10"/>
    <s v="Octubre"/>
  </r>
  <r>
    <x v="8"/>
    <x v="8"/>
    <s v="AO.S1.01.11"/>
    <s v="Acciones de Soporte a la Gestión a nivel de UDR"/>
    <s v="AO.S1.01.11 (c)"/>
    <s v="Otras Acciones de Soporte"/>
    <s v="Choros"/>
    <s v="Informática"/>
    <n v="2"/>
    <n v="100"/>
    <m/>
    <n v="640"/>
    <n v="740"/>
    <n v="10"/>
    <s v="Octubre"/>
  </r>
  <r>
    <x v="8"/>
    <x v="8"/>
    <s v="AO.M1.05.05"/>
    <s v="Ejecución de Control Técnico a las Prestaciones."/>
    <s v="AO.M1.05.05 (b)"/>
    <s v="Gestión con actores locales para fortalecer la contención preventiva"/>
    <s v="cutervo"/>
    <s v="Supervisión médica"/>
    <n v="2"/>
    <n v="100"/>
    <m/>
    <n v="640"/>
    <n v="740"/>
    <n v="11"/>
    <s v="Noviembre"/>
  </r>
  <r>
    <x v="9"/>
    <x v="9"/>
    <s v="AO.S1.01.11"/>
    <s v="Acciones de Soporte a la Gestión a nivel de UDR"/>
    <s v="AO.S1.01.11 (c)"/>
    <s v="Otras Acciones de Soporte"/>
    <s v="CHICLAYO"/>
    <s v="DIRECTOR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PROFESIONAL DE MERCADE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CHICLAYO"/>
    <s v="INFORMÁTICO"/>
    <n v="2"/>
    <n v="240"/>
    <m/>
    <n v="640"/>
    <n v="880"/>
    <n v="2"/>
    <s v="Febrero"/>
  </r>
  <r>
    <x v="9"/>
    <x v="9"/>
    <s v="AO.S1.01.11"/>
    <s v="Acciones de Soporte a la Gestión a nivel de UDR"/>
    <s v="AO.S1.01.11 (c)"/>
    <s v="Otras Acciones de Soporte"/>
    <s v="SAN IGNACIO"/>
    <s v="Fanny Carmela Fernández Ríos"/>
    <n v="2"/>
    <n v="240"/>
    <m/>
    <n v="640"/>
    <n v="880"/>
    <n v="3"/>
    <s v="Marzo"/>
  </r>
  <r>
    <x v="9"/>
    <x v="9"/>
    <s v="AO.S1.01.11"/>
    <s v="Acciones de Soporte a la Gestión a nivel de UDR"/>
    <s v="AO.S1.01.11 (c)"/>
    <s v="Otras Acciones de Soporte"/>
    <s v="SAN IGNACIO"/>
    <s v="Edwin Michel Silva Alarcón"/>
    <n v="2"/>
    <n v="240"/>
    <m/>
    <n v="640"/>
    <n v="880"/>
    <n v="3"/>
    <s v="Marzo"/>
  </r>
  <r>
    <x v="9"/>
    <x v="9"/>
    <s v="AO.M1.05.05"/>
    <s v="Ejecución de Control Técnico a las Prestaciones."/>
    <s v="AO.M1.05.05 (b)"/>
    <s v="Gestión con actores locales para fortalecer la contención preventiva"/>
    <s v="SANTA ROSA"/>
    <s v="MARINO CIEZA RODRIGO"/>
    <n v="1"/>
    <n v="80"/>
    <m/>
    <n v="320"/>
    <n v="40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HUARANGUILLO - SANTA ROSA - PUENTECILLOS"/>
    <s v="GIOVANY VEGA BOCANEGRA"/>
    <n v="3"/>
    <n v="100"/>
    <m/>
    <n v="960"/>
    <n v="1060"/>
    <n v="3"/>
    <s v="Marzo"/>
  </r>
  <r>
    <x v="9"/>
    <x v="9"/>
    <s v="AO.S1.01.11"/>
    <s v="Acciones de Soporte a la Gestión a nivel de UDR"/>
    <s v="AO.S1.01.11 (b)"/>
    <s v="Supervisión y asistencia técnica en acciones de soporte a IPRESS"/>
    <s v="LA COIPA - TAMBORAPA PUEBLO - NAMBALLE"/>
    <s v="GIOVANY VEGA BOCANEGRA"/>
    <n v="3"/>
    <n v="120"/>
    <m/>
    <n v="960"/>
    <n v="1080"/>
    <n v="4"/>
    <s v="Abril"/>
  </r>
  <r>
    <x v="9"/>
    <x v="9"/>
    <s v="AO.M1.02.02"/>
    <s v="Acciones de Afiliación."/>
    <s v="AO.M1.02.02 (d)"/>
    <s v="Supervisión y asistencia técnica en materia de afiliaciones"/>
    <s v="CHAMBAMONTERA- CHUNCHUQUILLO"/>
    <s v="GIOVANNI DEL MILAGRO GALLO VÍLCHEZ"/>
    <n v="3"/>
    <n v="100"/>
    <m/>
    <n v="960"/>
    <n v="1060"/>
    <n v="5"/>
    <s v="Mayo"/>
  </r>
  <r>
    <x v="9"/>
    <x v="9"/>
    <s v="AO.M1.05.05"/>
    <s v="Ejecución de Control Técnico a las Prestaciones."/>
    <s v="AO.M1.05.05 (b)"/>
    <s v="Gestión con actores locales para fortalecer la contención preventiva"/>
    <s v="SAN IGNACIO"/>
    <s v="MARINO CIEZA RODRIGO"/>
    <n v="1"/>
    <n v="60"/>
    <m/>
    <n v="320"/>
    <n v="380"/>
    <n v="5"/>
    <s v="Mayo"/>
  </r>
  <r>
    <x v="9"/>
    <x v="9"/>
    <s v="AO.M1.02.02"/>
    <s v="Acciones de Afiliación."/>
    <s v="AO.M1.02.02 (d)"/>
    <s v="Supervisión y asistencia técnica en materia de afiliaciones"/>
    <s v="ANGASH - COCHALÁN"/>
    <s v="GIOVANNI DEL MILAGRO GALLO VÍLCHEZ"/>
    <n v="2"/>
    <n v="80"/>
    <m/>
    <n v="640"/>
    <n v="72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CHONTALI - CHIRINOS - SAN JOSE DE LOURDES - "/>
    <s v="GIOVANY VEGA BOCANEGRA"/>
    <n v="3"/>
    <n v="120"/>
    <m/>
    <n v="960"/>
    <n v="10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4"/>
    <n v="60"/>
    <m/>
    <n v="1280"/>
    <n v="134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FANNY CARMELA FERNÁNDEZ RIOS"/>
    <n v="1"/>
    <n v="60"/>
    <m/>
    <n v="320"/>
    <n v="380"/>
    <n v="5"/>
    <s v="Mayo"/>
  </r>
  <r>
    <x v="9"/>
    <x v="9"/>
    <s v="AO.M1.06.04"/>
    <s v="Supervisión Financiera a Unidades Ejecutoras-UE."/>
    <s v="AO.M1.06.04 (b)"/>
    <s v="Supervisión Financiera Presencial a las Unidades Ejecutoras-UE"/>
    <s v="RIS SAN IGNACIO"/>
    <s v="EDWIN MICHEL SILVA ALARCÓN"/>
    <n v="1"/>
    <n v="60"/>
    <m/>
    <n v="320"/>
    <n v="380"/>
    <n v="5"/>
    <s v="Mayo"/>
  </r>
  <r>
    <x v="9"/>
    <x v="9"/>
    <s v="AO.S1.01.11"/>
    <s v="Acciones de Soporte a la Gestión a nivel de UDR"/>
    <s v="AO.S1.01.11 (b)"/>
    <s v="Supervisión y asistencia técnica en acciones de soporte a IPRESS"/>
    <s v="SAN IGNACIO - RIS SAN IGNACIO - SALUD MENTAL FLOR DE LOTO"/>
    <s v="GIOVANY VEGA BOCANEGRA"/>
    <n v="2"/>
    <n v="100"/>
    <m/>
    <n v="640"/>
    <n v="740"/>
    <n v="6"/>
    <s v="Junio"/>
  </r>
  <r>
    <x v="9"/>
    <x v="9"/>
    <s v="AO.M1.02.02"/>
    <s v="Acciones de Afiliación."/>
    <s v="AO.M1.02.02 (d)"/>
    <s v="Supervisión y asistencia técnica en materia de afiliaciones"/>
    <s v="SAN JOSÉ DEL ALTO - SANTA ROSA"/>
    <s v="FIORELLA PAOLA CUBAS LINARES"/>
    <n v="3"/>
    <n v="100"/>
    <m/>
    <n v="960"/>
    <n v="106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5"/>
    <n v="0"/>
    <m/>
    <n v="0"/>
    <n v="0"/>
    <n v="6"/>
    <s v="Junio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5"/>
    <n v="0"/>
    <m/>
    <n v="0"/>
    <n v="0"/>
    <n v="6"/>
    <s v="Junio"/>
  </r>
  <r>
    <x v="9"/>
    <x v="9"/>
    <s v="AO.S1.01.11"/>
    <s v="Acciones de Soporte a la Gestión a nivel de UDR"/>
    <s v="AO.S1.01.11 (c)"/>
    <s v="Otras Acciones de Soporte"/>
    <s v="SAN IGNACIO"/>
    <s v="MARINO CIEZA RODRIGO"/>
    <n v="1"/>
    <n v="60"/>
    <m/>
    <n v="320"/>
    <n v="380"/>
    <n v="6"/>
    <s v="Junio"/>
  </r>
  <r>
    <x v="9"/>
    <x v="9"/>
    <s v="AO.M1.02.02"/>
    <s v="Acciones de Afiliación."/>
    <s v="AO.M1.02.02 (d)"/>
    <s v="Supervisión y asistencia técnica en materia de afiliaciones"/>
    <s v="NAMBALLE- LA BALSA"/>
    <s v="GIOVANNI DEL MILAGRO GALLO VÍLCHEZ"/>
    <n v="3"/>
    <n v="120"/>
    <m/>
    <n v="960"/>
    <n v="1080"/>
    <n v="7"/>
    <s v="Juli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7"/>
    <s v="Julio"/>
  </r>
  <r>
    <x v="9"/>
    <x v="9"/>
    <s v="AO.S1.01.11"/>
    <s v="Acciones de Soporte a la Gestión a nivel de UDR"/>
    <s v="AO.S1.01.11 (b)"/>
    <s v="Supervisión y asistencia técnica en acciones de soporte a IPRESS"/>
    <s v="COCHALAN - ANGASH - RUMIPITE"/>
    <s v="GIOVANY VEGA BOCANEGRA"/>
    <n v="3"/>
    <n v="140"/>
    <m/>
    <n v="960"/>
    <n v="110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5"/>
    <n v="0"/>
    <m/>
    <n v="0"/>
    <n v="0"/>
    <n v="7"/>
    <s v="Julio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5"/>
    <n v="0"/>
    <m/>
    <n v="0"/>
    <n v="0"/>
    <n v="7"/>
    <s v="Julio"/>
  </r>
  <r>
    <x v="9"/>
    <x v="9"/>
    <s v="AO.M1.02.02"/>
    <s v="Acciones de Afiliación."/>
    <s v="AO.M1.02.02 (d)"/>
    <s v="Supervisión y asistencia técnica en materia de afiliaciones"/>
    <s v="SAN IGNACIO - LA COIPA"/>
    <s v="FIORELLA PAOLA CUBAS LINARES"/>
    <n v="2"/>
    <n v="100"/>
    <m/>
    <n v="640"/>
    <n v="74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 SALLIQUE - SAN FELIPE"/>
    <s v="GIOVANY VEGA BOCANEGRA"/>
    <n v="2"/>
    <n v="100"/>
    <m/>
    <n v="640"/>
    <n v="740"/>
    <n v="8"/>
    <s v="Agosto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8"/>
    <s v="Agosto"/>
  </r>
  <r>
    <x v="9"/>
    <x v="9"/>
    <s v="AO.S1.01.11"/>
    <s v="Acciones de Soporte a la Gestión a nivel de UDR"/>
    <s v="AO.S1.01.11 (b)"/>
    <s v="Supervisión y asistencia técnica en acciones de soporte a IPRESS"/>
    <s v="POMAHUACA - COLASAY"/>
    <s v="GIOVANY VEGA BOCANEGRA"/>
    <n v="2"/>
    <n v="100"/>
    <m/>
    <n v="640"/>
    <n v="74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FANNY CARMELA FERNÁNDEZ RIOS"/>
    <n v="3"/>
    <n v="60"/>
    <m/>
    <n v="960"/>
    <n v="1020"/>
    <n v="9"/>
    <s v="Setiembre"/>
  </r>
  <r>
    <x v="9"/>
    <x v="9"/>
    <s v="AO.M1.06.04"/>
    <s v="Supervisión Financiera a Unidades Ejecutoras-UE."/>
    <s v="AO.M1.06.04 (g)"/>
    <s v="Monitoreo de los expedientes BES "/>
    <s v="RIS SAN IGNACIO"/>
    <s v="EDWIN MICHEL SILVA ALARCÓN"/>
    <n v="3"/>
    <n v="60"/>
    <m/>
    <n v="960"/>
    <n v="102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FANNY CARMELA FERNÁNDEZ RIOS"/>
    <n v="2"/>
    <n v="60"/>
    <m/>
    <n v="640"/>
    <n v="700"/>
    <n v="9"/>
    <s v="Setiembre"/>
  </r>
  <r>
    <x v="9"/>
    <x v="9"/>
    <s v="AO.S1.01.11"/>
    <s v="Acciones de Soporte a la Gestión a nivel de UDR"/>
    <s v="AO.S1.01.11 (c)"/>
    <s v="Otras Acciones de Soporte"/>
    <s v="RIS SAN IGNACIO"/>
    <s v="EDWIN MICHEL SILVA ALARCÓN"/>
    <n v="2"/>
    <n v="60"/>
    <m/>
    <n v="640"/>
    <n v="700"/>
    <n v="9"/>
    <s v="Setiembre"/>
  </r>
  <r>
    <x v="9"/>
    <x v="9"/>
    <s v="AO.S1.01.11"/>
    <s v="Acciones de Soporte a la Gestión a nivel de UDR"/>
    <s v="AO.S1.01.11 (b)"/>
    <s v="Supervisión y asistencia técnica en acciones de soporte a IPRESS"/>
    <s v="CHUNCHUQUILLO - CHAMBAMONTERA"/>
    <s v="GIOVANY VEGA BOCANEGRA"/>
    <n v="2"/>
    <n v="100"/>
    <m/>
    <n v="640"/>
    <n v="740"/>
    <n v="10"/>
    <s v="Octubre"/>
  </r>
  <r>
    <x v="9"/>
    <x v="9"/>
    <s v="AO.M1.02.02"/>
    <s v="Acciones de Afiliación."/>
    <s v="AO.M1.02.02 (d)"/>
    <s v="Supervisión y asistencia técnica en materia de afiliaciones"/>
    <s v=" CHIRINOS - PUERTO CIRUELO"/>
    <s v="GIOVANNI DEL MILAGRO GALLO VÍLCHEZ"/>
    <n v="2"/>
    <n v="92"/>
    <m/>
    <n v="640"/>
    <n v="732"/>
    <n v="10"/>
    <s v="Octubre"/>
  </r>
  <r>
    <x v="9"/>
    <x v="9"/>
    <s v="AO.M1.05.05"/>
    <s v="Ejecución de Control Técnico a las Prestaciones."/>
    <s v="AO.M1.05.05 (b)"/>
    <s v="Gestión con actores locales para fortalecer la contención preventiva"/>
    <s v=" CHIRINOS"/>
    <s v="MARINO CIEZA RODRIGO"/>
    <n v="1"/>
    <n v="60"/>
    <m/>
    <n v="320"/>
    <n v="380"/>
    <n v="10"/>
    <s v="Octubre"/>
  </r>
  <r>
    <x v="9"/>
    <x v="9"/>
    <s v="AO.M1.05.05"/>
    <s v="Ejecución de Control Técnico a las Prestaciones."/>
    <s v="AO.M1.05.05 (d)"/>
    <s v="Ejecutar acciones correspondientes al Proceso de Control Presencial Posterior"/>
    <s v="JAÉN"/>
    <s v="MEDICO PRESTACIONAL"/>
    <n v="2"/>
    <n v="120"/>
    <m/>
    <n v="640"/>
    <n v="76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FANNY CARMELA FERNÁNDEZ RIOS"/>
    <n v="3"/>
    <n v="0"/>
    <m/>
    <n v="0"/>
    <n v="0"/>
    <n v="10"/>
    <s v="Octubre"/>
  </r>
  <r>
    <x v="9"/>
    <x v="9"/>
    <s v="AO.M1.06.04"/>
    <s v="Supervisión Financiera a Unidades Ejecutoras-UE."/>
    <s v="AO.M1.06.04 (b)"/>
    <s v="Supervisión Financiera Presencial a las Unidades Ejecutoras-UE"/>
    <s v="HOSPITAL GENERAL DE JAÉN"/>
    <s v="EDWIN MICHEL SILVA ALARCÓN"/>
    <n v="3"/>
    <n v="0"/>
    <m/>
    <n v="0"/>
    <n v="0"/>
    <n v="10"/>
    <s v="Octubre"/>
  </r>
  <r>
    <x v="9"/>
    <x v="9"/>
    <s v="AO.S1.01.11"/>
    <s v="Acciones de Soporte a la Gestión a nivel de UDR"/>
    <s v="AO.S1.01.11 (b)"/>
    <s v="Supervisión y asistencia técnica en acciones de soporte a IPRESS"/>
    <s v="HUARANGO - PUERTO CHINCHIPE - PUERTO CIRUELO"/>
    <s v="GIOVANY VEGA BOCANEGRA"/>
    <n v="3"/>
    <n v="120"/>
    <m/>
    <n v="960"/>
    <n v="108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FANNY CARMELA FERNÁNDEZ RIOS"/>
    <n v="3"/>
    <n v="0"/>
    <m/>
    <n v="0"/>
    <n v="0"/>
    <n v="11"/>
    <s v="Noviembre"/>
  </r>
  <r>
    <x v="9"/>
    <x v="9"/>
    <s v="AO.M1.06.04"/>
    <s v="Supervisión Financiera a Unidades Ejecutoras-UE."/>
    <s v="AO.M1.06.04 (b)"/>
    <s v="Supervisión Financiera Presencial a las Unidades Ejecutoras-UE"/>
    <s v="RIS JAÉN"/>
    <s v="EDWIN MICHEL SILVA ALARCÓN"/>
    <n v="3"/>
    <n v="0"/>
    <m/>
    <n v="0"/>
    <n v="0"/>
    <n v="11"/>
    <s v="Noviembre"/>
  </r>
  <r>
    <x v="9"/>
    <x v="9"/>
    <s v="AO.S1.01.11"/>
    <s v="Acciones de Soporte a la Gestión a nivel de UDR"/>
    <s v="AO.S1.01.11 (b)"/>
    <s v="Supervisión y asistencia técnica en acciones de soporte a IPRESS"/>
    <s v="EL PORVENIR DE HUARANGO - SAN PEDRO DE PERICO"/>
    <s v="GIOVANY VEGA BOCANEGRA"/>
    <n v="2"/>
    <n v="100"/>
    <m/>
    <n v="640"/>
    <n v="740"/>
    <n v="12"/>
    <s v="Diciembre"/>
  </r>
  <r>
    <x v="10"/>
    <x v="10"/>
    <s v="AO.M1.02.02"/>
    <s v="Acciones de Afiliación."/>
    <s v="AO.M1.02.02"/>
    <s v="Supervisión y asistencia técnica en materia de afiliaciones"/>
    <s v="C.S. Colaya - C.S. Marripon"/>
    <s v="Aseguramiento y Mercadeo"/>
    <n v="2"/>
    <n v="0"/>
    <m/>
    <n v="640"/>
    <n v="640"/>
    <n v="2"/>
    <s v="Febrero"/>
  </r>
  <r>
    <x v="10"/>
    <x v="10"/>
    <s v="AO.M1.02.02"/>
    <s v="Acciones de Afiliación."/>
    <s v="AO.M1.02.02"/>
    <s v="Supervisión y asistencia técnica en materia de afiliaciones"/>
    <s v="C.S. Chochope"/>
    <s v="Aseguramiento y Mercadeo"/>
    <s v=" 15 H "/>
    <n v="0"/>
    <m/>
    <n v="200"/>
    <n v="200"/>
    <n v="3"/>
    <s v="Marzo"/>
  </r>
  <r>
    <x v="10"/>
    <x v="10"/>
    <s v="AO.M1.05.05"/>
    <s v="Ejecución de Control Técnico a las Prestaciones."/>
    <s v="AO.M1.05.05 (d)"/>
    <s v="Ejecutar acciones correspondientes al Proceso de Control Presencial Posterior"/>
    <s v="C.S. Motupe"/>
    <s v="Supervisor Medico"/>
    <s v=" 10 H "/>
    <m/>
    <m/>
    <n v="133"/>
    <n v="133"/>
    <n v="3"/>
    <s v="Marzo"/>
  </r>
  <r>
    <x v="10"/>
    <x v="10"/>
    <s v="AO.M1.02.02"/>
    <s v="Acciones de Afiliación."/>
    <s v="AO.M1.02.02"/>
    <s v="Supervisión y asistencia técnica en materia de afiliaciones"/>
    <s v="C.S El Virrey  - C.S Insculas "/>
    <s v="Aseguramiento y Mercadeo"/>
    <n v="2"/>
    <n v="100"/>
    <m/>
    <n v="640"/>
    <n v="740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 Collique"/>
    <s v="Supervisor Medico"/>
    <s v=" 10 H "/>
    <m/>
    <m/>
    <n v="133"/>
    <n v="133"/>
    <n v="4"/>
    <s v="Abril"/>
  </r>
  <r>
    <x v="10"/>
    <x v="10"/>
    <s v="AO.M1.05.05"/>
    <s v="Ejecución de Control Técnico a las Prestaciones."/>
    <s v="AO.M1.05.05 (d)"/>
    <s v="Ejecutar acciones correspondientes al Proceso de Control Presencial Posterior"/>
    <s v="C.S. Saltur"/>
    <s v="Supervisor Medico"/>
    <s v=" 10 H "/>
    <m/>
    <m/>
    <n v="133"/>
    <n v="133"/>
    <n v="4"/>
    <s v="Abril"/>
  </r>
  <r>
    <x v="10"/>
    <x v="10"/>
    <s v="AO.M1.02.02"/>
    <s v="Acciones de Afiliación."/>
    <s v="AO.M1.02.02"/>
    <s v="Supervisión y asistencia técnica en materia de afiliaciones"/>
    <s v="C.S. Motupe"/>
    <s v="Aseguramiento y Mercadeo"/>
    <s v=" 10 H "/>
    <n v="50"/>
    <m/>
    <n v="133"/>
    <n v="18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Sipan"/>
    <s v="Supervisor Medico"/>
    <s v=" 10 H "/>
    <m/>
    <m/>
    <n v="133"/>
    <n v="133"/>
    <n v="5"/>
    <s v="Mayo"/>
  </r>
  <r>
    <x v="10"/>
    <x v="10"/>
    <s v="AO.M1.05.05"/>
    <s v="Ejecución de Control Técnico a las Prestaciones."/>
    <s v="AO.M1.05.05 (d)"/>
    <s v="Ejecutar acciones correspondientes al Proceso de Control Presencial Posterior"/>
    <s v="C.S. Batan Grande"/>
    <s v="Supervisor Medico"/>
    <s v=" 10 H "/>
    <m/>
    <m/>
    <n v="133"/>
    <n v="133"/>
    <n v="5"/>
    <s v="Mayo"/>
  </r>
  <r>
    <x v="10"/>
    <x v="10"/>
    <s v="AO.S1.01.11"/>
    <s v="Acciones de Soporte a la Gestión a nivel de UDR"/>
    <s v="AO.S1.01.11 (b)"/>
    <s v="Supervisión y asistencia técnica en acciones de soporte a IPRESS"/>
    <s v="C.S.Motupe"/>
    <s v="Informatico"/>
    <s v="15 H"/>
    <m/>
    <m/>
    <n v="200"/>
    <n v="200"/>
    <n v="5"/>
    <s v="Mayo"/>
  </r>
  <r>
    <x v="10"/>
    <x v="10"/>
    <s v="AO.M1.02.02"/>
    <s v="Acciones de Afiliación."/>
    <s v="AO.M1.02.02"/>
    <s v="Supervisión y asistencia técnica en materia de afiliaciones"/>
    <s v="C.S. Olmos - C.S. La Estancia"/>
    <s v="Aseguramiento y Mercadeo"/>
    <n v="2"/>
    <n v="80"/>
    <m/>
    <n v="640"/>
    <n v="720"/>
    <n v="6"/>
    <s v="Junio"/>
  </r>
  <r>
    <x v="10"/>
    <x v="10"/>
    <s v="AO.S1.01.11"/>
    <s v="Acciones de Soporte a la Gestión a nivel de UDR"/>
    <s v="AO.S1.01.11 (b)"/>
    <s v="Supervisión y asistencia técnica en acciones de soporte a IPRESS"/>
    <s v="C.S. Olmos"/>
    <s v="Informatico"/>
    <s v="12 H"/>
    <m/>
    <m/>
    <n v="160"/>
    <n v="160"/>
    <n v="6"/>
    <s v="Junio"/>
  </r>
  <r>
    <x v="10"/>
    <x v="10"/>
    <s v="AO.M1.02.02"/>
    <s v="Acciones de Afiliación."/>
    <s v="AO.M1.02.02"/>
    <s v="Supervisión y asistencia técnica en materia de afiliaciones"/>
    <s v="C.S. Marripon"/>
    <s v="Aseguramiento y Mercadeo"/>
    <s v=" 15 H "/>
    <n v="0"/>
    <m/>
    <n v="200"/>
    <n v="200"/>
    <n v="7"/>
    <s v="Julio"/>
  </r>
  <r>
    <x v="10"/>
    <x v="10"/>
    <s v="AO.M1.05.05"/>
    <s v="Ejecución de Control Técnico a las Prestaciones."/>
    <s v="AO.M1.05.05 (d)"/>
    <s v="Ejecutar acciones correspondientes al Proceso de Control Presencial Posterior"/>
    <s v="C.S. Tongorrape"/>
    <s v="Supervisor Medico"/>
    <s v=" 18 H "/>
    <m/>
    <m/>
    <n v="240"/>
    <n v="240"/>
    <n v="7"/>
    <s v="Julio"/>
  </r>
  <r>
    <x v="10"/>
    <x v="10"/>
    <s v="AO.M1.02.02"/>
    <s v="Acciones de Afiliación."/>
    <s v="AO.M1.02.02"/>
    <s v="Supervisión y asistencia técnica en materia de afiliaciones"/>
    <s v="C.S. Incahuasi - C.S. Lanchipampa"/>
    <s v="Aseguramiento y Mercadeo"/>
    <n v="2"/>
    <n v="0"/>
    <m/>
    <n v="640"/>
    <n v="640"/>
    <n v="8"/>
    <s v="Agosto"/>
  </r>
  <r>
    <x v="10"/>
    <x v="10"/>
    <s v="AO.M1.02.02"/>
    <s v="Acciones de Afiliación."/>
    <s v="AO.M1.02.02"/>
    <s v="Supervisión y asistencia técnica en materia de afiliaciones"/>
    <s v="C.S. Morrope"/>
    <s v="Aseguramiento y Mercadeo"/>
    <s v=" 10 H "/>
    <n v="0"/>
    <m/>
    <n v="133"/>
    <n v="133"/>
    <n v="9"/>
    <s v="Setiembre"/>
  </r>
  <r>
    <x v="10"/>
    <x v="10"/>
    <s v="AO.S1.01.11"/>
    <s v="Acciones de Soporte a la Gestión a nivel de UDR"/>
    <s v="AO.S1.01.11 (b)"/>
    <s v="Supervisión y asistencia técnica en acciones de soporte a IPRESS"/>
    <s v="C.S. Morrope"/>
    <s v="Informatico"/>
    <s v=" 10 H"/>
    <m/>
    <m/>
    <n v="133"/>
    <n v="133"/>
    <n v="9"/>
    <s v="Setiembre"/>
  </r>
  <r>
    <x v="10"/>
    <x v="10"/>
    <s v="AO.M1.02.02"/>
    <s v="Acciones de Afiliación."/>
    <s v="AO.M1.02.02"/>
    <s v="Supervisión y asistencia técnica en materia de afiliaciones"/>
    <s v="C.S Huacapampa"/>
    <s v="Aseguramiento y Mercadeo"/>
    <n v="2"/>
    <n v="100"/>
    <m/>
    <n v="640"/>
    <n v="740"/>
    <n v="10"/>
    <s v="Octubre"/>
  </r>
  <r>
    <x v="10"/>
    <x v="10"/>
    <s v="AO.M1.05.05"/>
    <s v="Ejecución de Control Técnico a las Prestaciones."/>
    <s v="AO.M1.05.05 (d)"/>
    <s v="Ejecutar acciones correspondientes al Proceso de Control Presencial Posterior"/>
    <s v="C.S. Colaya - C.S. Marripon"/>
    <s v="Supervisor Medico"/>
    <n v="2"/>
    <m/>
    <m/>
    <n v="640"/>
    <n v="640"/>
    <n v="10"/>
    <s v="Octubre"/>
  </r>
  <r>
    <x v="10"/>
    <x v="10"/>
    <s v="AO.S1.01.11"/>
    <s v="Acciones de Soporte a la Gestión a nivel de UDR"/>
    <s v="AO.S1.01.11 (b)"/>
    <s v="Supervisión y asistencia técnica en acciones de soporte a IPRESS"/>
    <s v="C.S. Sipan"/>
    <s v="Informatico"/>
    <s v="15 H"/>
    <m/>
    <m/>
    <n v="200"/>
    <n v="200"/>
    <n v="10"/>
    <s v="Octubre"/>
  </r>
  <r>
    <x v="10"/>
    <x v="10"/>
    <s v="AO.M1.02.02"/>
    <s v="Acciones de Afiliación."/>
    <s v="AO.M1.02.02"/>
    <s v="Supervisión y asistencia técnica en materia de afiliaciones"/>
    <s v="C.S. Sipan"/>
    <s v="Aseguramiento y Mercadeo"/>
    <s v=" 15 H "/>
    <m/>
    <m/>
    <n v="200"/>
    <n v="200"/>
    <n v="11"/>
    <s v="Noviembre"/>
  </r>
  <r>
    <x v="10"/>
    <x v="10"/>
    <s v="AO.M1.05.05"/>
    <s v="Ejecución de Control Técnico a las Prestaciones."/>
    <s v="AO.M1.05.05 (d)"/>
    <s v="Ejecutar acciones correspondientes al Proceso de Control Presencial Posterior"/>
    <s v="C.S. Chochope"/>
    <s v="Supervisor Medico"/>
    <s v=" 15 H "/>
    <m/>
    <m/>
    <n v="200"/>
    <n v="200"/>
    <n v="11"/>
    <s v="Noviembre"/>
  </r>
  <r>
    <x v="11"/>
    <x v="11"/>
    <s v="AO.S1.01.11"/>
    <s v="Acciones de Soporte a la Gestión a nivel de UDR"/>
    <s v="AO.S1.01.11 (c)"/>
    <s v="Otras Acciones de Soporte"/>
    <s v="Chiclayo"/>
    <s v="BENITES FRANCISCO/CAMPOS MILTON/GONZALES FCO/ ESQUIVEL ROSA/SANCHEZ VERONICA/HERNANDEZ MARIA/ MARCOS VANESSA/ALVARADO MELISSA/SANTIAGO JORGE/FERNANDEZ NELLY/SANTIAGO JORGE/HUARCAYA ENRIQUE/TACANGA MELISSA"/>
    <n v="2"/>
    <n v="996"/>
    <m/>
    <n v="7040"/>
    <n v="8036"/>
    <n v="2"/>
    <s v="Febrero"/>
  </r>
  <r>
    <x v="11"/>
    <x v="11"/>
    <s v="AO.S1.01.11"/>
    <s v="Acciones de Soporte a la Gestión a nivel de UDR"/>
    <s v="AO.S1.01.11 (b)"/>
    <s v="Supervisión y asistencia técnica en acciones de soporte a IPRESS"/>
    <s v="Chepén (Hospital de Chepen)"/>
    <s v="HUARCAYA SOTO ENRIQUE"/>
    <n v="3"/>
    <n v="50"/>
    <m/>
    <n v="960"/>
    <n v="1010"/>
    <n v="2"/>
    <s v="Febrero"/>
  </r>
  <r>
    <x v="11"/>
    <x v="11"/>
    <s v="AO.M1.02.02"/>
    <s v="Acciones de Afiliación."/>
    <s v="AO.M1.02.02 (d)"/>
    <s v="Supervisión y asistencia técnica en materia de afiliaciones"/>
    <s v="Pacasmayo"/>
    <s v="FERNÁNDEZ NELLY/SANTIAGO JORGE"/>
    <n v="3"/>
    <n v="50"/>
    <m/>
    <n v="960"/>
    <n v="1010"/>
    <n v="3"/>
    <s v="Marzo"/>
  </r>
  <r>
    <x v="11"/>
    <x v="11"/>
    <s v="AO.M1.02.02"/>
    <s v="Acciones de Afiliación."/>
    <s v="AO.M1.02.02 (b)"/>
    <s v="Acciones de afiliación y acreditación de asegurados "/>
    <s v="Pacasmayo"/>
    <s v="FERNÁNDEZ NELLY/AYAY LUIS/SANTIAGO JORGE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3"/>
    <n v="50"/>
    <m/>
    <n v="960"/>
    <n v="1010"/>
    <n v="3"/>
    <s v="Marz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3"/>
    <n v="50"/>
    <m/>
    <n v="960"/>
    <n v="1010"/>
    <n v="3"/>
    <s v="Marzo"/>
  </r>
  <r>
    <x v="11"/>
    <x v="11"/>
    <s v="AO.S1.01.11"/>
    <s v="Acciones de Soporte a la Gestión a nivel de UDR"/>
    <s v="AO.S1.01.11 (b)"/>
    <s v="Supervisión y asistencia técnica en acciones de soporte a IPRESS"/>
    <s v="Gran Chimú - Cascas (Hospital de Cascas)"/>
    <s v="HUARCAYA SOTO ENRIQUE"/>
    <n v="3"/>
    <n v="60"/>
    <m/>
    <n v="960"/>
    <n v="1020"/>
    <n v="3"/>
    <s v="Marzo"/>
  </r>
  <r>
    <x v="11"/>
    <x v="11"/>
    <s v="AO.M1.02.02"/>
    <s v="Acciones de Afiliación."/>
    <s v="AO.M1.02.02 (d)"/>
    <s v="Supervisión y asistencia técnica en materia de afiliaciones"/>
    <s v="Chepén"/>
    <s v="FERNÁNDEZ NELLY/SANTIAGO JORGE"/>
    <n v="3"/>
    <n v="50"/>
    <m/>
    <n v="960"/>
    <n v="1010"/>
    <n v="4"/>
    <s v="Abril"/>
  </r>
  <r>
    <x v="11"/>
    <x v="11"/>
    <s v="AO.S1.01.11"/>
    <s v="Acciones de Soporte a la Gestión a nivel de UDR"/>
    <s v="AO.S1.01.11 (c)"/>
    <s v="Otras Acciones de Soporte"/>
    <s v="Guadalupe"/>
    <s v="BENITES FRANCISCO/FERNÁNDEZ NELLY"/>
    <n v="2"/>
    <n v="50"/>
    <m/>
    <n v="1280"/>
    <n v="1330"/>
    <n v="4"/>
    <s v="Abril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4"/>
    <s v="Abril"/>
  </r>
  <r>
    <x v="11"/>
    <x v="11"/>
    <s v="AO.S1.01.11"/>
    <s v="Acciones de Soporte a la Gestión a nivel de UDR"/>
    <s v="AO.S1.01.11 (b)"/>
    <s v="Supervisión y asistencia técnica en acciones de soporte a IPRESS"/>
    <s v="Julcán (Hospital de Julcan)"/>
    <s v="HUARCAYA SOTO ENRIQUE"/>
    <n v="3"/>
    <n v="60"/>
    <m/>
    <n v="960"/>
    <n v="1020"/>
    <n v="4"/>
    <s v="Abril"/>
  </r>
  <r>
    <x v="11"/>
    <x v="11"/>
    <s v="AO.M1.02.02"/>
    <s v="Acciones de Afiliación."/>
    <s v="AO.M1.02.02 (d)"/>
    <s v="Supervisión y asistencia técnica en materia de afiliaciones"/>
    <s v="Huamachuco"/>
    <s v="FERNÁNDEZ NELLY/SANTIAGO JORGE"/>
    <n v="2"/>
    <n v="60"/>
    <m/>
    <n v="640"/>
    <n v="700"/>
    <n v="5"/>
    <s v="May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"/>
    <s v="MARCOS VANESSA/ALVARADO MELISSA"/>
    <n v="3"/>
    <n v="50"/>
    <m/>
    <n v="960"/>
    <n v="101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Chepen"/>
    <s v="GONZALES FCO/ESQUIVEL ROSA/SANCHEZ VERÓNICA/HERNANDEZ MARÍA"/>
    <n v="3"/>
    <n v="100"/>
    <m/>
    <n v="1920"/>
    <n v="2020"/>
    <n v="5"/>
    <s v="Mayo"/>
  </r>
  <r>
    <x v="11"/>
    <x v="11"/>
    <s v="AO.M1.06.04"/>
    <s v="Supervisión Financiera a Unidades Ejecutoras-UE."/>
    <s v="AO.M1.06.03 (a)"/>
    <s v="Supervisión y asistencia técnica en cobertura financiera a UDR o Unidades Ejecutoras "/>
    <s v="Pacasmayo"/>
    <s v="GONZALES FCO/ESQUIVEL ROSA/SANCHEZ VERÓNICA/HERNANDEZ MARÍA"/>
    <n v="3"/>
    <n v="100"/>
    <m/>
    <n v="1920"/>
    <n v="2020"/>
    <n v="5"/>
    <s v="Mayo"/>
  </r>
  <r>
    <x v="11"/>
    <x v="11"/>
    <s v="AO.S1.01.11"/>
    <s v="Acciones de Soporte a la Gestión a nivel de UDR"/>
    <s v="AO.S1.01.11 (b)"/>
    <s v="Supervisión y asistencia técnica en acciones de soporte a IPRESS"/>
    <s v="ASCOPE"/>
    <s v="HUARCAYA SOTO ENRIQUE"/>
    <n v="3"/>
    <n v="60"/>
    <m/>
    <n v="960"/>
    <n v="1020"/>
    <n v="5"/>
    <s v="Mayo"/>
  </r>
  <r>
    <x v="11"/>
    <x v="11"/>
    <s v="AO.M1.02.02"/>
    <s v="Acciones de Afiliación."/>
    <s v="AO.M1.02.02 (d)"/>
    <s v="Supervisión y asistencia técnica en materia de afiliaciones"/>
    <s v="Virú"/>
    <s v="FERNÁNDEZ NELLY/SANTIAGO JORGE"/>
    <n v="3"/>
    <n v="50"/>
    <m/>
    <n v="960"/>
    <n v="1010"/>
    <n v="6"/>
    <s v="Junio"/>
  </r>
  <r>
    <x v="11"/>
    <x v="11"/>
    <s v="AO.M1.02.02"/>
    <s v="Acciones de Afiliación."/>
    <s v="AO.M1.02.02 (b)"/>
    <s v="Acciones de afiliación y acreditación de asegurados "/>
    <s v="Huamachuco"/>
    <s v="FERNÁNDEZ NELLY/AYAY LUIS/SANTIAGO JORGE"/>
    <n v="3"/>
    <n v="60"/>
    <m/>
    <n v="960"/>
    <n v="102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Hospital Distrital de 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Pacasmayo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2"/>
    <n v="60"/>
    <m/>
    <n v="640"/>
    <n v="70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6"/>
    <s v="Junio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Otuzco"/>
    <s v="GONZALES FCO/ESQUIVEL ROSA/SANCHEZ VERÓNICA/HERNANDEZ MARÍA"/>
    <n v="3"/>
    <n v="120"/>
    <m/>
    <n v="1920"/>
    <n v="2040"/>
    <n v="6"/>
    <s v="Junio"/>
  </r>
  <r>
    <x v="11"/>
    <x v="11"/>
    <s v="AO.M1.06.04"/>
    <s v="Supervisión Financiera a Unidades Ejecutoras-UE."/>
    <s v="AO.M1.06.03 (a)"/>
    <s v="Supervisión y asistencia técnica en cobertura financiera a UDR o Unidades Ejecutoras "/>
    <s v="Huamachuco"/>
    <s v="GONZALES FCO/ESQUIVEL ROSA/SANCHEZ VERÓNICA/HERNANDEZ MARÍA"/>
    <n v="3"/>
    <n v="120"/>
    <m/>
    <n v="1920"/>
    <n v="2040"/>
    <n v="6"/>
    <s v="Junio"/>
  </r>
  <r>
    <x v="11"/>
    <x v="11"/>
    <s v="AO.S1.01.11"/>
    <s v="Acciones de Soporte a la Gestión a nivel de UDR"/>
    <s v="AO.S1.01.11 (b)"/>
    <s v="Supervisión y asistencia técnica en acciones de soporte a IPRESS"/>
    <s v="Huamachuco (Hosiptal Leoncio Prado)"/>
    <s v="HUARCAYA SOTO ENRIQUE"/>
    <n v="3"/>
    <n v="60"/>
    <m/>
    <n v="960"/>
    <n v="1020"/>
    <n v="6"/>
    <s v="Junio"/>
  </r>
  <r>
    <x v="11"/>
    <x v="11"/>
    <s v="AO.S1.01.11"/>
    <s v="Acciones de Soporte a la Gestión a nivel de UDR"/>
    <s v="AO.S1.01.11 (c)"/>
    <s v="Otras Acciones de Soporte"/>
    <s v="Huamachuco"/>
    <s v="BENITES FRANCISCO/FERNÁNDEZ NELLY"/>
    <n v="2"/>
    <n v="60"/>
    <m/>
    <n v="640"/>
    <n v="700"/>
    <n v="7"/>
    <s v="Julio"/>
  </r>
  <r>
    <x v="11"/>
    <x v="11"/>
    <s v="AO.M1.02.02"/>
    <s v="Acciones de Afiliación."/>
    <s v="AO.M1.02.02 (d)"/>
    <s v="Supervisión y asistencia técnica en materia de afiliaciones"/>
    <s v="Otuzco"/>
    <s v="FERNÁNDEZ NELLY/SANTIAGO JORGE"/>
    <n v="2"/>
    <n v="60"/>
    <m/>
    <n v="640"/>
    <n v="70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Viru (Chao)"/>
    <s v="MARCOS VANESSA/ALVARADO MELISSA"/>
    <n v="2"/>
    <n v="50"/>
    <m/>
    <n v="640"/>
    <n v="690"/>
    <n v="7"/>
    <s v="Juli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Santiago de Chuco"/>
    <s v="GONZALES FCO/ESQUIVEL ROSA/SANCHEZ VERÓNICA/HERNANDEZ MARÍA"/>
    <n v="3"/>
    <n v="120"/>
    <m/>
    <n v="1920"/>
    <n v="2040"/>
    <n v="7"/>
    <s v="Julio"/>
  </r>
  <r>
    <x v="11"/>
    <x v="11"/>
    <s v="AO.M1.06.04"/>
    <s v="Supervisión Financiera a Unidades Ejecutoras-UE."/>
    <s v="AO.M1.06.03 (a)"/>
    <s v="Supervisión y asistencia técnica en cobertura financiera a UDR o Unidades Ejecutoras "/>
    <s v="Cascas"/>
    <s v="GONZALES FCO/ESQUIVEL ROSA/SANCHEZ VERÓNICA/HERNANDEZ MARÍA"/>
    <n v="3"/>
    <n v="120"/>
    <m/>
    <n v="1920"/>
    <n v="2040"/>
    <n v="7"/>
    <s v="Julio"/>
  </r>
  <r>
    <x v="11"/>
    <x v="11"/>
    <s v="AO.S1.01.11"/>
    <s v="Acciones de Soporte a la Gestión a nivel de UDR"/>
    <s v="AO.S1.01.11 (b)"/>
    <s v="Supervisión y asistencia técnica en acciones de soporte a IPRESS"/>
    <s v="Bolivar"/>
    <s v="HUARCAYA SOTO ENRIQUE"/>
    <n v="5"/>
    <n v="240"/>
    <m/>
    <n v="1600"/>
    <n v="1840"/>
    <n v="7"/>
    <s v="Julio"/>
  </r>
  <r>
    <x v="11"/>
    <x v="11"/>
    <s v="AO.M1.02.02"/>
    <s v="Acciones de Afiliación."/>
    <s v="AO.M1.02.02 (d)"/>
    <s v="Supervisión y asistencia técnica en materia de afiliaciones"/>
    <s v="Santiago de Chuco"/>
    <s v="FERNÁNDEZ NELLY/SANTIAGO JORGE"/>
    <n v="3"/>
    <n v="60"/>
    <m/>
    <n v="960"/>
    <n v="1020"/>
    <n v="8"/>
    <s v="Agosto"/>
  </r>
  <r>
    <x v="11"/>
    <x v="11"/>
    <s v="AO.M1.02.02"/>
    <s v="Acciones de Afiliación."/>
    <s v="AO.M1.02.02 (b)"/>
    <s v="Acciones de afiliación y acreditación de asegurados "/>
    <s v="Pataz"/>
    <s v="FERNÁNDEZ NELLY/AYAY LUIS/SANTIAGO JORGE"/>
    <n v="2"/>
    <n v="240"/>
    <m/>
    <n v="1280"/>
    <n v="152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Sanchez Carrion"/>
    <s v="MARCOS VANESSA/ALVARADO MELISSA"/>
    <n v="2"/>
    <n v="60"/>
    <m/>
    <n v="640"/>
    <n v="700"/>
    <n v="8"/>
    <s v="Agosto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Julcan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Ascope"/>
    <s v="GONZALES FCO/ESQUIVEL ROSA/SANCHEZ VERÓNICA/HERNANDEZ MARÍA"/>
    <n v="3"/>
    <n v="120"/>
    <m/>
    <n v="1920"/>
    <n v="2040"/>
    <n v="8"/>
    <s v="Agosto"/>
  </r>
  <r>
    <x v="11"/>
    <x v="11"/>
    <s v="AO.M1.06.04"/>
    <s v="Supervisión Financiera a Unidades Ejecutoras-UE."/>
    <s v="AO.M1.06.03 (a)"/>
    <s v="Supervisión y asistencia técnica en cobertura financiera a UDR o Unidades Ejecutoras "/>
    <s v="Viru"/>
    <s v="GONZALES FCO/ESQUIVEL ROSA/SANCHEZ VERÓNICA/HERNANDEZ MARÍA"/>
    <n v="3"/>
    <n v="100"/>
    <m/>
    <n v="1920"/>
    <n v="2020"/>
    <n v="8"/>
    <s v="Agosto"/>
  </r>
  <r>
    <x v="11"/>
    <x v="11"/>
    <s v="AO.S1.01.11"/>
    <s v="Acciones de Soporte a la Gestión a nivel de UDR"/>
    <s v="AO.S1.01.11 (b)"/>
    <s v="Supervisión y asistencia técnica en acciones de soporte a IPRESS"/>
    <s v="PATAZ"/>
    <s v="HUARCAYA SOTO ENRIQUE"/>
    <n v="5"/>
    <n v="240"/>
    <m/>
    <n v="1600"/>
    <n v="1840"/>
    <n v="8"/>
    <s v="Agosto"/>
  </r>
  <r>
    <x v="11"/>
    <x v="11"/>
    <s v="AO.M1.02.02"/>
    <s v="Acciones de Afiliación."/>
    <s v="AO.M1.02.02 (d)"/>
    <s v="Supervisión y asistencia técnica en materia de afiliaciones"/>
    <s v="Gran Chimú"/>
    <s v="FERNÁNDEZ NELLY/SANTIAGO JORGE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Santiago de Chuco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Chepen /pacanguilla "/>
    <s v="MARCOS VANESSA/ALVARADO MELISSA"/>
    <n v="3"/>
    <n v="50"/>
    <m/>
    <n v="960"/>
    <n v="101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9"/>
    <s v="Setiembre"/>
  </r>
  <r>
    <x v="11"/>
    <x v="11"/>
    <s v="AO.M1.05.05"/>
    <s v="Ejecución de Control Técnico a las Prestaciones."/>
    <s v="AO.M1.05.05 (d)"/>
    <s v="Ejecutar acciones correspondientes al Proceso de Control Presencial Posterior"/>
    <s v="Guadalupe"/>
    <s v="MARCOS VANESSA/ALVARADO MELISSA"/>
    <n v="2"/>
    <n v="50"/>
    <m/>
    <n v="640"/>
    <n v="690"/>
    <n v="9"/>
    <s v="Setiembre"/>
  </r>
  <r>
    <x v="11"/>
    <x v="11"/>
    <s v="AO.S1.01.11"/>
    <s v="Acciones de Soporte a la Gestión a nivel de UDR"/>
    <s v="AO.S1.01.11 (b)"/>
    <s v="Supervisión y asistencia técnica en acciones de soporte a IPRESS"/>
    <s v="VIRU"/>
    <s v="HUARCAYA SOTO ENRIQUE"/>
    <n v="3"/>
    <n v="50"/>
    <m/>
    <n v="960"/>
    <n v="1010"/>
    <n v="9"/>
    <s v="Setiembre"/>
  </r>
  <r>
    <x v="11"/>
    <x v="11"/>
    <s v="AO.S1.01.11"/>
    <s v="Acciones de Soporte a la Gestión a nivel de UDR"/>
    <s v="AO.S1.01.11 (c)"/>
    <s v="Otras Acciones de Soporte"/>
    <s v="Santiago de Chuco"/>
    <s v="BENITES FRANCISCO/FERNÁNDEZ NELLY"/>
    <n v="2"/>
    <n v="60"/>
    <m/>
    <n v="1280"/>
    <n v="1340"/>
    <n v="10"/>
    <s v="Octubre"/>
  </r>
  <r>
    <x v="11"/>
    <x v="11"/>
    <s v="AO.M1.02.02"/>
    <s v="Acciones de Afiliación."/>
    <s v="AO.M1.02.02 (d)"/>
    <s v="Supervisión y asistencia técnica en materia de afiliaciones"/>
    <s v="Julcán"/>
    <s v="FERNÁNDEZ NELLY/SANTIAGO JORGE"/>
    <n v="3"/>
    <n v="60"/>
    <m/>
    <n v="960"/>
    <n v="1020"/>
    <n v="10"/>
    <s v="Octubre"/>
  </r>
  <r>
    <x v="11"/>
    <x v="11"/>
    <s v="AO.M1.02.02"/>
    <s v="Acciones de Afiliación."/>
    <s v="AO.M1.02.02 (b)"/>
    <s v="Acciones de afiliación y acreditación de asegurados "/>
    <s v="Julcán"/>
    <s v="FERNÁNDEZ NELLY/AYAY LUIS/SANTIAGO JORG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Ascope "/>
    <s v="MARCOS VANESSA/ALVARADO MELISSA"/>
    <n v="2"/>
    <n v="60"/>
    <m/>
    <n v="640"/>
    <n v="70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ascas"/>
    <s v="MARCOS VANESSA/ALVARADO MELISSA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Pacasmayo/tomas lafora "/>
    <s v="MARCOS VANESSA/ALVARADO MELISSA"/>
    <n v="3"/>
    <n v="50"/>
    <m/>
    <n v="960"/>
    <n v="101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Viru"/>
    <s v="MARCOS VANESSA/ALVARADO MELISSA"/>
    <n v="2"/>
    <n v="50"/>
    <m/>
    <n v="640"/>
    <n v="690"/>
    <n v="10"/>
    <s v="Octubre"/>
  </r>
  <r>
    <x v="11"/>
    <x v="11"/>
    <s v="AO.S1.01.11"/>
    <s v="Acciones de Soporte a la Gestión a nivel de UDR"/>
    <s v="AO.S1.01.11 (b)"/>
    <s v="Supervisión y asistencia técnica en acciones de soporte a IPRESS"/>
    <s v="Otuzco"/>
    <s v="HUARCAYA SOTO ENRIQUE"/>
    <n v="3"/>
    <n v="60"/>
    <m/>
    <n v="960"/>
    <n v="1020"/>
    <n v="10"/>
    <s v="Octubre"/>
  </r>
  <r>
    <x v="11"/>
    <x v="11"/>
    <s v="AO.M1.05.05"/>
    <s v="Ejecución de Control Técnico a las Prestaciones."/>
    <s v="AO.M1.05.05 (d)"/>
    <s v="Ejecutar acciones correspondientes al Proceso de Control Presencial Posterior"/>
    <s v="Chepen"/>
    <s v="MARCOS VANESSA/ALVARADO MELISSA"/>
    <n v="2"/>
    <n v="50"/>
    <m/>
    <n v="640"/>
    <n v="690"/>
    <n v="11"/>
    <s v="Noviembre"/>
  </r>
  <r>
    <x v="11"/>
    <x v="11"/>
    <s v="AO.M1.05.05"/>
    <s v="Ejecución de Control Técnico a las Prestaciones."/>
    <s v="AO.M1.05.05 (d)"/>
    <s v="Ejecutar acciones correspondientes al Proceso de Control Presencial Posterior"/>
    <s v="Ascope"/>
    <s v="MARCOS VANESSA/ALVARADO MELISSA"/>
    <n v="2"/>
    <n v="60"/>
    <m/>
    <n v="640"/>
    <n v="70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Santiago de Chuco"/>
    <s v="HUARCAYA SOTO ENRIQUE"/>
    <n v="3"/>
    <n v="60"/>
    <m/>
    <n v="960"/>
    <n v="1020"/>
    <n v="11"/>
    <s v="Noviembre"/>
  </r>
  <r>
    <x v="11"/>
    <x v="11"/>
    <s v="AO.S1.01.11"/>
    <s v="Acciones de Soporte a la Gestión a nivel de UDR"/>
    <s v="AO.S1.01.11 (b)"/>
    <s v="Supervisión y asistencia técnica en acciones de soporte a IPRESS"/>
    <s v="Guadalupe - Pacasmayo (Hospital Tomas Lafora)"/>
    <s v="HUARCAYA SOTO ENRIQUE"/>
    <n v="3"/>
    <n v="50"/>
    <m/>
    <n v="800"/>
    <n v="850"/>
    <n v="12"/>
    <s v="Diciembre"/>
  </r>
  <r>
    <x v="12"/>
    <x v="12"/>
    <s v="AO.S1.01.11"/>
    <s v="Acciones de Soporte a la Gestión a nivel de UDR"/>
    <s v="AO.S1.01.11 (c)"/>
    <s v="Otras Acciones de Soporte"/>
    <s v="Chiclayo"/>
    <s v="DIRECTO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FINANCIERO UDR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UPERVISOR MÉDIC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SEGURAMIENTO Y MERCADE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Aquino Moreno, Javier Eduardo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Rodriguez Gonzalez Said, Kemyla"/>
    <n v="2"/>
    <n v="0"/>
    <m/>
    <n v="640"/>
    <n v="640"/>
    <n v="2"/>
    <s v="Febrero"/>
  </r>
  <r>
    <x v="12"/>
    <x v="12"/>
    <s v="AO.S1.01.11"/>
    <s v="Acciones de Soporte a la Gestión a nivel de UDR"/>
    <s v="AO.S1.01.11 (c)"/>
    <s v="Otras Acciones de Soporte"/>
    <s v="chiclayo"/>
    <s v="Burgos Buendía, Marcel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Briceño Noblecilla, Nayr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Sandoval Zapata, Delia"/>
    <n v="2"/>
    <n v="76"/>
    <m/>
    <n v="640"/>
    <n v="716"/>
    <n v="2"/>
    <s v="Febrero"/>
  </r>
  <r>
    <x v="12"/>
    <x v="12"/>
    <s v="AO.S1.01.11"/>
    <s v="Acciones de Soporte a la Gestión a nivel de UDR"/>
    <s v="AO.S1.01.11 (c)"/>
    <s v="Otras Acciones de Soporte"/>
    <s v="chiclayo"/>
    <s v="Peña Garcia, yoselin"/>
    <n v="2"/>
    <n v="76"/>
    <m/>
    <n v="640"/>
    <n v="716"/>
    <n v="2"/>
    <s v="Febrero"/>
  </r>
  <r>
    <x v="12"/>
    <x v="12"/>
    <s v="AO.S1.01.11"/>
    <s v="Acciones de Soporte a la Gestión a nivel de UDR"/>
    <s v="AO.S1.01.11 (b)"/>
    <s v="Supervisión y asistencia técnica en acciones de soporte a IPRESS"/>
    <s v="I-4 MORROPON"/>
    <s v="ESPECIALISTA EN INFORMATICA"/>
    <n v="1"/>
    <n v="0"/>
    <m/>
    <n v="320"/>
    <n v="320"/>
    <n v="3"/>
    <s v="Marzo"/>
  </r>
  <r>
    <x v="12"/>
    <x v="12"/>
    <s v="AO.S1.01.11"/>
    <s v="Acciones de Soporte a la Gestión a nivel de UDR"/>
    <s v="AO.S1.01.11 (b)"/>
    <s v="Supervisión y asistencia técnica en acciones de soporte a IPRESS"/>
    <s v="I-4 BUENOS AIRES"/>
    <s v="ESPECIALISTA EN INFORMATICA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MORROPON"/>
    <s v="ASEGURAMIENTO Y MERCADEO"/>
    <n v="1"/>
    <n v="0"/>
    <m/>
    <n v="320"/>
    <n v="320"/>
    <n v="3"/>
    <s v="Marzo"/>
  </r>
  <r>
    <x v="12"/>
    <x v="12"/>
    <s v="AO.M1.02.02"/>
    <s v="Acciones de Afiliación."/>
    <s v="AO.M1.02.02 (d)"/>
    <s v="Supervisión y asistencia técnica en materia de afiliaciones"/>
    <s v="I-4 BUENOS AIRES"/>
    <s v="ASEGURAMIENTO Y MERCADEO"/>
    <n v="1"/>
    <n v="0"/>
    <m/>
    <n v="320"/>
    <n v="320"/>
    <n v="3"/>
    <s v="Marz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0"/>
    <m/>
    <n v="160"/>
    <n v="160"/>
    <n v="3"/>
    <s v="Marzo"/>
  </r>
  <r>
    <x v="12"/>
    <x v="12"/>
    <s v="AO.M1.06.03"/>
    <s v="Asistencia Técnica, Monitoreo y Supervisión en Cobertura Financiera."/>
    <s v="AO.M1.06.04 (b)"/>
    <s v="Supervisión Financiera Presencial a las Unidades Ejecutoras-UE"/>
    <s v="I-4 HUANCABAMBA "/>
    <s v="SUPERVISOR FINANCIERO UDR"/>
    <n v="2"/>
    <n v="0"/>
    <m/>
    <n v="640"/>
    <n v="640"/>
    <n v="4"/>
    <s v="Abril"/>
  </r>
  <r>
    <x v="12"/>
    <x v="12"/>
    <s v="AO.S1.01.11"/>
    <s v="Acciones de Soporte a la Gestión a nivel de UDR"/>
    <s v="AO.S1.01.11 (b)"/>
    <s v="Supervisión y asistencia técnica en acciones de soporte a IPRESS"/>
    <s v="I-3 SAN JUAN DE BIGOTE - I-4 SALITRAL"/>
    <s v="ESPECIALISTA EN INFORMATICA"/>
    <n v="2"/>
    <n v="0"/>
    <m/>
    <n v="640"/>
    <n v="640"/>
    <n v="4"/>
    <s v="Abril"/>
  </r>
  <r>
    <x v="12"/>
    <x v="12"/>
    <s v="AO.M1.02.02"/>
    <s v="Acciones de Afiliación."/>
    <s v="AO.M1.02.02 (d)"/>
    <s v="Supervisión y asistencia técnica en materia de afiliaciones"/>
    <s v="I-3 SAN JUAN DE BIGOTE - I-4 SALITRAL"/>
    <s v="ASEGURAMIENTO Y MERCADEO"/>
    <n v="2"/>
    <n v="0"/>
    <m/>
    <n v="640"/>
    <n v="640"/>
    <n v="4"/>
    <s v="Abril"/>
  </r>
  <r>
    <x v="12"/>
    <x v="12"/>
    <s v="AO.M1.05.05"/>
    <s v="Ejecución de Control Técnico a las Prestaciones."/>
    <s v="AO.M1.05.05 (d)"/>
    <s v="Ejecutar acciones correspondientes al Proceso de Control Presencial Posterior"/>
    <s v="I-4 SECHURA"/>
    <s v="SUPERVISOR MÉDICO"/>
    <n v="0.5"/>
    <n v="20"/>
    <m/>
    <n v="160"/>
    <n v="180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5"/>
    <s v="Mayo"/>
  </r>
  <r>
    <x v="12"/>
    <x v="12"/>
    <s v="AO.M1.02.02"/>
    <s v="Acciones de Afiliación."/>
    <s v="AO.M1.02.02 (d)"/>
    <s v="Supervisión y asistencia técnica en materia de afiliaciones"/>
    <s v="I-4 SANTO DOMINGO"/>
    <s v="ASEGURAMIENTO Y MERCADEO"/>
    <n v="2"/>
    <n v="70"/>
    <m/>
    <n v="640"/>
    <n v="710"/>
    <n v="5"/>
    <s v="Mayo"/>
  </r>
  <r>
    <x v="12"/>
    <x v="12"/>
    <s v="AO.M1.05.05"/>
    <s v="Ejecución de Control Técnico a las Prestaciones."/>
    <s v="AO.M1.05.05 (b)"/>
    <s v="Gestión con actores locales para fortalecer la contención preventiva"/>
    <s v="DISTRITO MORROPON - PROV MORROPON"/>
    <s v="DIRECTOR /SUBGERENTE UDR"/>
    <n v="1"/>
    <n v="30"/>
    <m/>
    <n v="320"/>
    <n v="350"/>
    <n v="5"/>
    <s v="Mayo"/>
  </r>
  <r>
    <x v="12"/>
    <x v="12"/>
    <s v="AO.M1.05.05"/>
    <s v="Ejecución de Control Técnico a las Prestaciones."/>
    <s v="AO.M1.05.05 (d)"/>
    <s v="Ejecutar acciones correspondientes al Proceso de Control Presencial Posterior"/>
    <s v="I-4 BERNAL"/>
    <s v="SUPERVISOR MÉDICO"/>
    <n v="0.5"/>
    <n v="0"/>
    <m/>
    <n v="160"/>
    <n v="1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6"/>
    <s v="Junio"/>
  </r>
  <r>
    <x v="12"/>
    <x v="12"/>
    <s v="AO.M1.06.04"/>
    <s v="Supervisión Financiera a Unidades Ejecutoras-UE."/>
    <s v="AO.M1.06.04 (b)"/>
    <s v="Supervisión Financiera Presencial a las Unidades Ejecutoras-UE"/>
    <s v="I-4 PACAIPAMPA  I-3 "/>
    <s v="SUPERVISOR FINANCIERO UDR"/>
    <n v="3"/>
    <n v="0"/>
    <m/>
    <n v="960"/>
    <n v="960"/>
    <n v="6"/>
    <s v="Junio"/>
  </r>
  <r>
    <x v="12"/>
    <x v="12"/>
    <s v="AO.M1.05.05"/>
    <s v="Ejecución de Control Técnico a las Prestaciones."/>
    <s v="AO.M1.05.05 (d)"/>
    <s v="Ejecutar acciones correspondientes al Proceso de Control Presencial Posterior"/>
    <s v="I-4 CANCHAQUE"/>
    <s v="SUPERVISOR MÉDICO"/>
    <n v="2"/>
    <n v="60"/>
    <m/>
    <n v="640"/>
    <n v="70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I-4 EL FAIQUE"/>
    <s v="SUPERVISOR MÉDICO"/>
    <n v="2"/>
    <n v="60"/>
    <m/>
    <n v="640"/>
    <n v="700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25"/>
    <m/>
    <n v="1600"/>
    <n v="1625"/>
    <n v="7"/>
    <s v="Julio"/>
  </r>
  <r>
    <x v="12"/>
    <x v="12"/>
    <s v="AO.S1.01.11"/>
    <s v="Acciones de Soporte a la Gestión a nivel de UDR"/>
    <s v="AO.S1.01.11 (b)"/>
    <s v="Supervisión y asistencia técnica en acciones de soporte a IPRESS"/>
    <s v="I-4 EL FAIQUE -I-4  CANCHAQUE - I-2 EL HIGUERÓN"/>
    <s v="ESPECIALISTA EN INFORMATICA"/>
    <n v="4"/>
    <n v="50"/>
    <m/>
    <n v="1280"/>
    <n v="1330"/>
    <n v="7"/>
    <s v="Julio"/>
  </r>
  <r>
    <x v="12"/>
    <x v="12"/>
    <s v="AO.M1.02.02"/>
    <s v="Acciones de Afiliación."/>
    <s v="AO.M1.02.02 (d)"/>
    <s v="Supervisión y asistencia técnica en materia de afiliaciones"/>
    <s v="I-4 EL FAIQUE -I-4  CANCHAQUE - I-2 EL HIGUERÓN"/>
    <s v="ASEGURAMIENTO Y MERCADEO"/>
    <n v="4"/>
    <n v="70"/>
    <m/>
    <n v="1280"/>
    <n v="1350"/>
    <n v="7"/>
    <s v="Julio"/>
  </r>
  <r>
    <x v="12"/>
    <x v="12"/>
    <s v="AO.M1.05.05"/>
    <s v="Ejecución de Control Técnico a las Prestaciones."/>
    <s v="AO.M1.05.05 (d)"/>
    <s v="Ejecutar acciones correspondientes al Proceso de Control Presencial Posterior"/>
    <s v="HOSPITAL DE CHULUCANAS"/>
    <s v="SUPERVISOR MÉDICO"/>
    <n v="0.5"/>
    <n v="12"/>
    <m/>
    <n v="160"/>
    <n v="172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3 KM 50"/>
    <s v="ESPECIALISTA EN INFORMATICA"/>
    <n v="0.5"/>
    <n v="0"/>
    <m/>
    <n v="160"/>
    <n v="160"/>
    <n v="8"/>
    <s v="Agosto"/>
  </r>
  <r>
    <x v="12"/>
    <x v="12"/>
    <s v="AO.S1.01.11"/>
    <s v="Acciones de Soporte a la Gestión a nivel de UDR"/>
    <s v="AO.S1.01.11 (b)"/>
    <s v="Supervisión y asistencia técnica en acciones de soporte a IPRESS"/>
    <s v="I-2 LA ENCANTADA"/>
    <s v="ESPECIALISTA EN INFORMATICA"/>
    <n v="0.5"/>
    <n v="0"/>
    <m/>
    <n v="160"/>
    <n v="160"/>
    <n v="8"/>
    <s v="Agosto"/>
  </r>
  <r>
    <x v="12"/>
    <x v="12"/>
    <s v="AO.M1.02.02"/>
    <s v="Acciones de Afiliación."/>
    <s v="AO.M1.02.02 (d)"/>
    <s v="Supervisión y asistencia técnica en materia de afiliaciones"/>
    <s v="I-4 HUACABAMBA -I-3 SONDOR"/>
    <s v="ASEGURAMIENTO Y MERCADEO"/>
    <n v="3"/>
    <n v="100"/>
    <m/>
    <n v="960"/>
    <n v="1060"/>
    <n v="8"/>
    <s v="Agosto"/>
  </r>
  <r>
    <x v="12"/>
    <x v="12"/>
    <s v="AO.M1.05.05"/>
    <s v="Ejecución de Control Técnico a las Prestaciones."/>
    <s v="AO.M1.05.05 (b)"/>
    <s v="Gestión con actores locales para fortalecer la contención preventiva"/>
    <s v="DISTRITO DE SECHURA"/>
    <s v="DIRECTOR / SUBGERENTE UDR"/>
    <n v="1"/>
    <n v="25"/>
    <m/>
    <n v="320"/>
    <n v="345"/>
    <n v="8"/>
    <s v="Agosto"/>
  </r>
  <r>
    <x v="12"/>
    <x v="12"/>
    <s v="AO.M1.05.05"/>
    <s v="Ejecución de Control Técnico a las Prestaciones."/>
    <s v="AO.M1.05.05 (d)"/>
    <s v="Ejecutar acciones correspondientes al Proceso de Control Presencial Posterior"/>
    <s v="I-3 KM 50"/>
    <s v="SUPERVISOR MÉDICO"/>
    <n v="0.5"/>
    <n v="11"/>
    <m/>
    <n v="160"/>
    <n v="171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25"/>
    <m/>
    <n v="1600"/>
    <n v="1625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026 - RED MORROPON HUANCABAMBA"/>
    <s v="SUPERVISOR FINANCIERO UDR"/>
    <n v="5"/>
    <n v="0"/>
    <m/>
    <n v="1600"/>
    <n v="160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4 SECHURA"/>
    <s v="ESPECIALISTA EN INFORMATICA"/>
    <n v="0.5"/>
    <n v="0"/>
    <m/>
    <n v="160"/>
    <n v="160"/>
    <n v="9"/>
    <s v="Setiembre"/>
  </r>
  <r>
    <x v="12"/>
    <x v="12"/>
    <s v="AO.S1.01.11"/>
    <s v="Acciones de Soporte a la Gestión a nivel de UDR"/>
    <s v="AO.S1.01.11 (b)"/>
    <s v="Supervisión y asistencia técnica en acciones de soporte a IPRESS"/>
    <s v="I-3 VICE"/>
    <s v="ESPECIALISTA EN INFORMATICA"/>
    <n v="0.5"/>
    <n v="0"/>
    <m/>
    <n v="160"/>
    <n v="160"/>
    <n v="9"/>
    <s v="Setiembre"/>
  </r>
  <r>
    <x v="12"/>
    <x v="12"/>
    <s v="AO.M1.02.02"/>
    <s v="Acciones de Afiliación."/>
    <s v="AO.M1.02.02 (d)"/>
    <s v="Supervisión y asistencia técnica en materia de afiliaciones"/>
    <s v="I-4 CHALACO"/>
    <s v="ASEGURAMIENTO Y MERCADEO"/>
    <n v="3"/>
    <n v="70"/>
    <m/>
    <n v="960"/>
    <n v="1030"/>
    <n v="9"/>
    <s v="Setiembre"/>
  </r>
  <r>
    <x v="12"/>
    <x v="12"/>
    <s v="AO.M1.05.05"/>
    <s v="Ejecución de Control Técnico a las Prestaciones."/>
    <s v="AO.M1.05.05 (b)"/>
    <s v="Gestión con actores locales para fortalecer la contención preventiva"/>
    <s v="DISTRITO DE VICE"/>
    <s v="DIRECTOR / SUBGERENTE UDR"/>
    <n v="0.5"/>
    <n v="20"/>
    <m/>
    <n v="160"/>
    <n v="180"/>
    <n v="9"/>
    <s v="Set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1600"/>
    <n v="1600"/>
    <n v="11"/>
    <s v="Noviembre"/>
  </r>
  <r>
    <x v="12"/>
    <x v="12"/>
    <s v="AO.M1.06.04"/>
    <s v="Supervisión Financiera a Unidades Ejecutoras-UE."/>
    <s v="AO.M1.06.04 (b)"/>
    <s v="Supervisión Financiera Presencial a las Unidades Ejecutoras-UE"/>
    <s v="UE 1116 - HOSPITAL II-1 CHULUCANAS"/>
    <s v="SUPERVISOR FINANCIERO UDR"/>
    <n v="5"/>
    <n v="0"/>
    <m/>
    <n v="960"/>
    <n v="960"/>
    <n v="11"/>
    <s v="Noviembre"/>
  </r>
  <r>
    <x v="13"/>
    <x v="13"/>
    <s v="AO.S1.01.11"/>
    <s v="Acciones de Soporte a la Gestión a nivel de UDR"/>
    <s v="AO.S1.01.11 (c)"/>
    <s v="Otras Acciones de Soporte"/>
    <s v="Chiclayo- Lambayeque"/>
    <s v="Rosali Zevallos Pimentel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Maria Elena Saldarriaga Ancajima"/>
    <n v="2"/>
    <n v="171.5"/>
    <m/>
    <n v="640"/>
    <n v="811.5"/>
    <n v="2"/>
    <s v="Febrero"/>
  </r>
  <r>
    <x v="13"/>
    <x v="13"/>
    <s v="AO.M1.05.05"/>
    <s v="Ejecución de Control Técnico a las Prestaciones."/>
    <s v="AO.M1.05.05 (d)"/>
    <s v="Ejecutar acciones correspondientes al Proceso de Control Presencial Posterior"/>
    <s v="IPRESS Pueblo Nuevo de Colán, Juan Valer, Yacila y La Islilla"/>
    <s v="Supervisor Médico o quien haga sus veces"/>
    <s v="4"/>
    <n v="0"/>
    <m/>
    <n v="1280"/>
    <n v="1280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Jaime Enrique Juárez Cossio"/>
    <n v="2"/>
    <n v="171.5"/>
    <m/>
    <n v="640"/>
    <n v="811.5"/>
    <n v="2"/>
    <s v="Febrero"/>
  </r>
  <r>
    <x v="13"/>
    <x v="13"/>
    <s v="AO.S1.01.11"/>
    <s v="Acciones de Soporte a la Gestión a nivel de UDR"/>
    <s v="AO.S1.01.11 (c)"/>
    <s v="Otras Acciones de Soporte"/>
    <s v="Chiclayo- Lambayeque"/>
    <s v="Rosa Milagros Jimenez Ludeña"/>
    <n v="2"/>
    <n v="171.5"/>
    <m/>
    <n v="640"/>
    <n v="811.5"/>
    <n v="2"/>
    <s v="Febrero"/>
  </r>
  <r>
    <x v="13"/>
    <x v="13"/>
    <s v="AO.M1.06.04"/>
    <s v="Supervisión Financiera a Unidades Ejecutoras-UE."/>
    <s v="AO.M1.06.04 (b)"/>
    <s v="Supervisión Financiera Presencial a las Unidades Ejecutoras-UE"/>
    <s v="NEGRITOS"/>
    <s v="Rosa Milagros Jimenez Ludeña"/>
    <n v="1"/>
    <n v="0"/>
    <m/>
    <n v="320"/>
    <n v="320"/>
    <n v="2"/>
    <s v="Febrero"/>
  </r>
  <r>
    <x v="13"/>
    <x v="13"/>
    <s v="AO.S1.01.11"/>
    <s v="Acciones de Soporte a la Gestión a nivel de UDR"/>
    <s v="AO.S1.01.11 (b)"/>
    <s v="Supervisión y asistencia técnica en acciones de soporte a IPRESS"/>
    <s v="CS El Alto, Los Organos, Mancora"/>
    <s v="Cristhian Javier Bautista Heredia"/>
    <n v="3"/>
    <n v="0"/>
    <m/>
    <n v="960"/>
    <n v="960"/>
    <n v="2"/>
    <s v="Febrero"/>
  </r>
  <r>
    <x v="13"/>
    <x v="13"/>
    <s v="AO.M1.02.02"/>
    <s v="Acciones de Afiliación."/>
    <s v="AO.M1.02.02 (d)"/>
    <s v="Supervisión y asistencia técnica en materia de afiliaciones"/>
    <s v="Hospital de Paita, IPRESS Pueblo Nuevo de Colán y Juan Valer"/>
    <s v="Jose Frank Sauceda Tume"/>
    <n v="3"/>
    <n v="0"/>
    <m/>
    <n v="960"/>
    <n v="960"/>
    <n v="3"/>
    <s v="Marzo"/>
  </r>
  <r>
    <x v="13"/>
    <x v="13"/>
    <s v="AO.M1.05.05"/>
    <s v="Ejecución de Control Técnico a las Prestaciones."/>
    <s v="AO.M1.05.05 (d)"/>
    <s v="Ejecutar acciones correspondientes al Proceso de Control Presencial Posterior"/>
    <s v="IPRESS Máncora, Los Órganos, El Alto, Talara y Negritos"/>
    <s v="Supervisor Médico o quien haga sus veces"/>
    <s v="5"/>
    <n v="0"/>
    <m/>
    <n v="1600"/>
    <n v="1600"/>
    <n v="3"/>
    <s v="Marzo"/>
  </r>
  <r>
    <x v="13"/>
    <x v="13"/>
    <s v="AO.S1.01.11"/>
    <s v="Acciones de Soporte a la Gestión a nivel de UDR"/>
    <s v="AO.S1.01.11 (b)"/>
    <s v="Supervisión y asistencia técnica en acciones de soporte a IPRESS"/>
    <s v="CS Talara II, Negritos, Abelardo Quiñones"/>
    <s v="Cristhian Javier Bautista Heredia"/>
    <n v="3"/>
    <n v="0"/>
    <m/>
    <n v="960"/>
    <n v="96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TALA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EL ALTO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MANCORA"/>
    <s v="Rosa Milagros Jimenez Ludeña"/>
    <n v="1"/>
    <n v="0"/>
    <m/>
    <n v="320"/>
    <n v="320"/>
    <n v="3"/>
    <s v="Marzo"/>
  </r>
  <r>
    <x v="13"/>
    <x v="13"/>
    <s v="AO.M1.06.04"/>
    <s v="Supervisión Financiera a Unidades Ejecutoras-UE."/>
    <s v="AO.M1.06.04 (b)"/>
    <s v="Supervisión Financiera Presencial a las Unidades Ejecutoras-UE"/>
    <s v="LOS ORGANOS"/>
    <s v="Rosa Milagros Jimenez Ludeña"/>
    <n v="1"/>
    <n v="0"/>
    <m/>
    <n v="320"/>
    <n v="320"/>
    <n v="3"/>
    <s v="Marzo"/>
  </r>
  <r>
    <x v="13"/>
    <x v="13"/>
    <s v="AO.M1.02.02"/>
    <s v="Acciones de Afiliación."/>
    <s v="AO.M1.02.02 (d)"/>
    <s v="Supervisión y asistencia técnica en materia de afiliaciones"/>
    <s v="IPRESS Mancora, Los Órganos, El Alto y Talara"/>
    <s v="Jose Frank Sauceda Tume"/>
    <n v="4"/>
    <n v="0"/>
    <m/>
    <n v="1280"/>
    <n v="1280"/>
    <n v="4"/>
    <s v="Abril"/>
  </r>
  <r>
    <x v="13"/>
    <x v="13"/>
    <s v="AO.M1.05.05"/>
    <s v="Ejecución de Control Técnico a las Prestaciones."/>
    <s v="AO.M1.05.05 (d)"/>
    <s v="Ejecutar acciones correspondientes al Proceso de Control Presencial Posterior"/>
    <s v="IPRESS Miramar, Vichayal, Amotape, El Arenal y Hospital de Paita"/>
    <s v="Supervisor Médico o quien haga sus veces"/>
    <s v="5"/>
    <n v="0"/>
    <m/>
    <n v="1600"/>
    <n v="160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CS Felipe Santiago Salaverry, CSMC San Clemente"/>
    <s v="Cristhian Javier Bautista Heredia"/>
    <n v="2"/>
    <n v="0"/>
    <m/>
    <n v="640"/>
    <n v="640"/>
    <n v="4"/>
    <s v="Abril"/>
  </r>
  <r>
    <x v="13"/>
    <x v="13"/>
    <s v="AO.S1.01.11"/>
    <s v="Acciones de Soporte a la Gestión a nivel de UDR"/>
    <s v="AO.S1.01.11 (b)"/>
    <s v="Supervisión y asistencia técnica en acciones de soporte a IPRESS"/>
    <s v="Hospital Las Mercedes Paita, Juan Valer"/>
    <s v="Cristhian Javier Bautista Heredia"/>
    <n v="1"/>
    <n v="0"/>
    <m/>
    <n v="320"/>
    <n v="32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4"/>
    <s v="Abril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Guisella Guerrero Romero"/>
    <n v="4"/>
    <n v="0"/>
    <m/>
    <n v="1280"/>
    <n v="1280"/>
    <n v="4"/>
    <s v="Abril"/>
  </r>
  <r>
    <x v="13"/>
    <x v="13"/>
    <s v="AO.M1.02.02"/>
    <s v="Acciones de Afiliación."/>
    <s v="AO.M1.02.02 (d)"/>
    <s v="Supervisión y asistencia técnica en materia de afiliaciones"/>
    <s v="IPRESS Vichayal y Amotape"/>
    <s v="Jose Frank Sauceda Tume"/>
    <n v="2"/>
    <n v="0"/>
    <m/>
    <n v="640"/>
    <n v="640"/>
    <n v="5"/>
    <s v="Mayo"/>
  </r>
  <r>
    <x v="13"/>
    <x v="13"/>
    <s v="AO.M1.05.05"/>
    <s v="Ejecución de Control Técnico a las Prestaciones."/>
    <s v="AO.M1.05.05 (d)"/>
    <s v="Ejecutar acciones correspondientes al Proceso de Control Presencial Posterior"/>
    <s v="IPRESS Tambogrande, Malingas, Cruceta, San Isidro y Pedregal Alto"/>
    <s v="Supervisor Médico o quien haga sus veces"/>
    <s v="5"/>
    <n v="0"/>
    <m/>
    <n v="1600"/>
    <n v="1600"/>
    <n v="5"/>
    <s v="Mayo"/>
  </r>
  <r>
    <x v="13"/>
    <x v="13"/>
    <s v="AO.M1.05.05"/>
    <s v="Ejecución de Control Técnico a las Prestaciones."/>
    <s v="AO.M1.05.05 (b)"/>
    <s v="Gestión con actores locales para fortalecer la contención preventiva"/>
    <s v="IPRESS Tambogrande"/>
    <s v="Jaime Enrique Juárez Cossio"/>
    <s v="0.5"/>
    <n v="0"/>
    <m/>
    <n v="160"/>
    <n v="160"/>
    <n v="5"/>
    <s v="Mayo"/>
  </r>
  <r>
    <x v="13"/>
    <x v="13"/>
    <s v="AO.S1.01.11"/>
    <s v="Acciones de Soporte a la Gestión a nivel de UDR"/>
    <s v="AO.S1.01.11 (b)"/>
    <s v="Supervisión y asistencia técnica en acciones de soporte a IPRESS"/>
    <s v="Ipress Chipillico, Ipress Partidor, San Isidro, Malingas"/>
    <s v="Cristhian Bautista Heredia"/>
    <n v="4"/>
    <m/>
    <m/>
    <n v="1280"/>
    <n v="1280"/>
    <n v="5"/>
    <s v="Mayo"/>
  </r>
  <r>
    <x v="13"/>
    <x v="13"/>
    <s v="AO.M1.02.02"/>
    <s v="Acciones de Afiliación."/>
    <s v="AO.M1.02.02 (d)"/>
    <s v="Supervisión y asistencia técnica en materia de afiliaciones"/>
    <s v="IPRESS La Huaca "/>
    <s v="Jose Frank Sauceda Tume"/>
    <n v="0.5"/>
    <n v="0"/>
    <m/>
    <n v="160"/>
    <n v="160"/>
    <n v="6"/>
    <s v="Junio"/>
  </r>
  <r>
    <x v="13"/>
    <x v="13"/>
    <s v="AO.M1.02.02"/>
    <s v="Acciones de Afiliación."/>
    <s v="AO.M1.02.02 (d)"/>
    <s v="Supervisión y asistencia técnica en materia de afiliaciones"/>
    <s v="IPRESS Viviate"/>
    <s v="Jose Frank Sauceda Tume"/>
    <n v="0.5"/>
    <n v="0"/>
    <m/>
    <n v="160"/>
    <n v="160"/>
    <n v="6"/>
    <s v="Junio"/>
  </r>
  <r>
    <x v="13"/>
    <x v="13"/>
    <s v="AO.M1.05.05"/>
    <s v="Ejecución de Control Técnico a las Prestaciones."/>
    <s v="AO.M1.05.05 (d)"/>
    <s v="Ejecutar acciones correspondientes al Proceso de Control Presencial Posterior"/>
    <s v="IPRESS Ayabaca, Montero, Paimas, Suyo y las Lomas"/>
    <s v="Supervisor Médico o quien haga sus veces"/>
    <s v="5"/>
    <n v="0"/>
    <m/>
    <n v="1600"/>
    <n v="1600"/>
    <n v="6"/>
    <s v="Junio"/>
  </r>
  <r>
    <x v="13"/>
    <x v="13"/>
    <s v="AO.M1.02.02"/>
    <s v="Acciones de Afiliación."/>
    <s v="AO.M1.02.02 (d)"/>
    <s v="Supervisión y asistencia técnica en materia de afiliaciones"/>
    <s v="IPRESS San Isidro, Pedregal Alto, Tambogrande y La Peñita"/>
    <s v="Jose Frank Sauceda Tume"/>
    <s v="4"/>
    <n v="0"/>
    <m/>
    <n v="1280"/>
    <n v="128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La Huaca 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Viviate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Nomara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d)"/>
    <s v="Ejecutar acciones correspondientes al Proceso de Control Presencial Posterior"/>
    <s v="IPRESS Macacará"/>
    <s v="Supervisor Médico o quien haga sus veces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IPRESS Talara"/>
    <s v="Jaime Enrique Juárez Cossio"/>
    <s v="0.5"/>
    <n v="0"/>
    <m/>
    <n v="160"/>
    <n v="160"/>
    <n v="7"/>
    <s v="Julio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SUYO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PAI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LAS LOMAS"/>
    <s v="Rosa Milagros Jimenez Ludeña"/>
    <n v="1"/>
    <n v="0"/>
    <m/>
    <n v="320"/>
    <n v="320"/>
    <n v="7"/>
    <s v="Julio"/>
  </r>
  <r>
    <x v="13"/>
    <x v="13"/>
    <s v="AO.M1.06.04"/>
    <s v="Supervisión Financiera a Unidades Ejecutoras-UE."/>
    <s v="AO.M1.06.04 (b)"/>
    <s v="Supervisión Financiera Presencial a las Unidades Ejecutoras-UE"/>
    <s v="MONTERO"/>
    <s v="Rosa Milagros Jimenez Ludeña"/>
    <n v="1"/>
    <n v="0"/>
    <m/>
    <n v="320"/>
    <n v="320"/>
    <n v="7"/>
    <s v="Julio"/>
  </r>
  <r>
    <x v="13"/>
    <x v="13"/>
    <s v="AO.M1.02.02"/>
    <s v="Acciones de Afiliación."/>
    <s v="AO.M1.02.02 (d)"/>
    <s v="Supervisión y asistencia técnica en materia de afiliaciones"/>
    <s v="IPRESS Ayabaca, Montero, Paimas, Suyo y las Lomas"/>
    <s v="Jose Frank Sauceda Tume"/>
    <n v="5"/>
    <n v="0"/>
    <m/>
    <n v="1600"/>
    <n v="1600"/>
    <n v="8"/>
    <s v="Agosto"/>
  </r>
  <r>
    <x v="13"/>
    <x v="13"/>
    <s v="AO.M1.05.05"/>
    <s v="Ejecución de Control Técnico a las Prestaciones."/>
    <s v="AO.M1.05.05 (d)"/>
    <s v="Ejecutar acciones correspondientes al Proceso de Control Presencial Posterior"/>
    <s v="IPRESS Sapillica, Chipillico y Pampa Elera"/>
    <s v="Supervisor Médico o quien haga sus veces"/>
    <s v="3"/>
    <n v="0"/>
    <m/>
    <n v="960"/>
    <n v="960"/>
    <n v="8"/>
    <s v="Agosto"/>
  </r>
  <r>
    <x v="13"/>
    <x v="13"/>
    <s v="AO.M1.05.05"/>
    <s v="Ejecución de Control Técnico a las Prestaciones."/>
    <s v="AO.M1.05.05 (b)"/>
    <s v="Gestión con actores locales para fortalecer la contención preventiva"/>
    <s v="IPRESS La Huaca "/>
    <s v="Jaime Enrique Juárez Cossio"/>
    <s v="0.5"/>
    <n v="0"/>
    <m/>
    <n v="160"/>
    <n v="160"/>
    <n v="8"/>
    <s v="Agosto"/>
  </r>
  <r>
    <x v="13"/>
    <x v="13"/>
    <s v="AO.M1.06.04"/>
    <s v="Supervisión Financiera a Unidades Ejecutoras-UE."/>
    <s v="AO.M1.06.04 (b)"/>
    <s v="Supervisión Financiera Presencial a las Unidades Ejecutoras-UE"/>
    <s v="IPRESS AYABACA"/>
    <s v="Rosa Milagros Jimenez Ludeña"/>
    <n v="2"/>
    <n v="0"/>
    <m/>
    <n v="640"/>
    <n v="640"/>
    <n v="8"/>
    <s v="Agosto"/>
  </r>
  <r>
    <x v="13"/>
    <x v="13"/>
    <s v="AO.M1.02.02"/>
    <s v="Acciones de Afiliación."/>
    <s v="AO.M1.02.02 (d)"/>
    <s v="Supervisión y asistencia técnica en materia de afiliaciones"/>
    <s v="Hospital de Paita"/>
    <s v="Jose Frank Sauceda Tume"/>
    <n v="0.5"/>
    <n v="0"/>
    <m/>
    <n v="160"/>
    <n v="160"/>
    <n v="9"/>
    <s v="Setiembre"/>
  </r>
  <r>
    <x v="13"/>
    <x v="13"/>
    <s v="AO.M1.05.05"/>
    <s v="Ejecución de Control Técnico a las Prestaciones."/>
    <s v="AO.M1.05.05 (d)"/>
    <s v="Ejecutar acciones correspondientes al Proceso de Control Presencial Posterior"/>
    <s v="IPRESS Lancones"/>
    <s v="Supervisor Médico o quien haga sus veces"/>
    <s v="0.5"/>
    <n v="0"/>
    <m/>
    <n v="160"/>
    <n v="160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IPRESS Querecotillo"/>
    <s v="Jaime Enrique Juárez Cossio"/>
    <s v="0.5"/>
    <n v="0"/>
    <m/>
    <n v="160"/>
    <n v="16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M1.06.04"/>
    <s v="Supervisión Financiera a Unidades Ejecutoras-UE."/>
    <s v="AO.M1.06.04 (b)"/>
    <s v="Supervisión Financiera Presencial a las Unidades Ejecutoras-UE"/>
    <s v="HOSPITAL NUESTRA SRA DE LAS MERCEDES DE PAITA"/>
    <s v="Rosa Milagros Jimenez Ludeña"/>
    <n v="4"/>
    <n v="0"/>
    <m/>
    <n v="1280"/>
    <n v="1280"/>
    <n v="9"/>
    <s v="Setiembre"/>
  </r>
  <r>
    <x v="13"/>
    <x v="13"/>
    <s v="AO.S1.01.11"/>
    <s v="Acciones de Soporte a la Gestión a nivel de UDR"/>
    <s v="AO.S1.01.11 (b)"/>
    <s v="Supervisión y asistencia técnica en acciones de soporte a IPRESS"/>
    <s v="Ipress Ayabaca, Ipress Montero"/>
    <s v="Cristhian Bautista Heredia "/>
    <n v="2"/>
    <n v="0"/>
    <m/>
    <n v="749"/>
    <n v="749"/>
    <n v="9"/>
    <s v="Setiem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3"/>
    <x v="13"/>
    <s v="AO.M1.02.02"/>
    <s v="Acciones de Afiliación."/>
    <s v="AO.M1.02.02 (d)"/>
    <s v="Supervisión y asistencia técnica en materia de afiliaciones"/>
    <s v="IPRESS Lancones"/>
    <s v="Jose Frank Sauceda Tume"/>
    <n v="0.5"/>
    <n v="0"/>
    <m/>
    <n v="160"/>
    <n v="160"/>
    <n v="10"/>
    <s v="Octubre"/>
  </r>
  <r>
    <x v="13"/>
    <x v="13"/>
    <s v="AO.M1.05.05"/>
    <s v="Ejecución de Control Técnico a las Prestaciones."/>
    <s v="AO.M1.05.05 (d)"/>
    <s v="Ejecutar acciones correspondientes al Proceso de Control Presencial Posterior"/>
    <s v="Hospital II-1 Nuestra Señora las Mercedes de Paita"/>
    <s v="Supervisor Médico o quien haga sus veces"/>
    <s v="0.5"/>
    <n v="0"/>
    <m/>
    <n v="160"/>
    <n v="160"/>
    <n v="10"/>
    <s v="Octubre"/>
  </r>
  <r>
    <x v="13"/>
    <x v="13"/>
    <s v="AO.M1.05.05"/>
    <s v="Ejecución de Control Técnico a las Prestaciones."/>
    <s v="AO.M1.05.05 (b)"/>
    <s v="Gestión con actores locales para fortalecer la contención preventiva"/>
    <s v="Hospital II-1 Nuestra Señora las Mercedes de Paita"/>
    <s v="Jaime Enrique Juárez Cossio"/>
    <s v="0.5"/>
    <n v="0"/>
    <m/>
    <n v="160"/>
    <n v="160"/>
    <n v="10"/>
    <s v="Octubre"/>
  </r>
  <r>
    <x v="14"/>
    <x v="14"/>
    <s v="AO.M1.02.02"/>
    <s v="Acciones de Afiliación."/>
    <s v="AO.M1.02.02 (d)"/>
    <s v="Supervisión y asistencia técnica en materia de afiliaciones"/>
    <s v="Acapulco"/>
    <s v="María Nelly Angaspilco Farro"/>
    <s v="0.5"/>
    <n v="85"/>
    <m/>
    <n v="160"/>
    <n v="245"/>
    <n v="2"/>
    <s v="Febrero"/>
  </r>
  <r>
    <x v="14"/>
    <x v="14"/>
    <s v="AO.M1.02.02"/>
    <s v="Acciones de Afiliación."/>
    <s v="AO.M1.02.02 (d)"/>
    <s v="Supervisión y asistencia técnica en materia de afiliaciones"/>
    <s v="Zorritos"/>
    <s v="María Nelly Angaspilco Farro"/>
    <s v="0.5"/>
    <n v="80"/>
    <m/>
    <n v="160"/>
    <n v="24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Zorritos"/>
    <s v="Alberto Dionisio Alban Robles"/>
    <s v="0.5"/>
    <n v="80"/>
    <m/>
    <n v="160"/>
    <n v="240"/>
    <n v="2"/>
    <s v="Febrero"/>
  </r>
  <r>
    <x v="14"/>
    <x v="14"/>
    <s v="AO.M1.05.05"/>
    <s v="Ejecución de Control Técnico a las Prestaciones."/>
    <s v="AO.M1.05.05 (b)"/>
    <s v="Gestión con actores locales para fortalecer la contención preventiva"/>
    <s v="Acapulco"/>
    <s v="Carlos Alberto Infante Carrillo"/>
    <s v="0.5"/>
    <n v="85"/>
    <m/>
    <n v="160"/>
    <n v="245"/>
    <n v="2"/>
    <s v="Febrero"/>
  </r>
  <r>
    <x v="14"/>
    <x v="14"/>
    <s v="AO.M1.06.04"/>
    <s v="Supervisión Financiera a Unidades Ejecutoras-UE."/>
    <s v="AO.M1.06.04 (b)"/>
    <s v="Supervisión Financiera Presencial a las Unidades Ejecutoras-UE"/>
    <s v="Acapulco"/>
    <s v="Delia Paola Feijoo Baca"/>
    <s v="0.5"/>
    <n v="86"/>
    <m/>
    <n v="160"/>
    <n v="246"/>
    <n v="2"/>
    <s v="Febrero"/>
  </r>
  <r>
    <x v="14"/>
    <x v="14"/>
    <s v="AO.S1.01.11"/>
    <s v="Acciones de Soporte a la Gestión a nivel de UDR"/>
    <s v="AO.S1.01.11 (c)"/>
    <s v="Otras Acciones de Soporte"/>
    <s v="Chiclayo"/>
    <s v="Juan Jorge Farías Barreto"/>
    <n v="2"/>
    <n v="366"/>
    <m/>
    <n v="640"/>
    <n v="1006"/>
    <n v="2"/>
    <s v="Febrero"/>
  </r>
  <r>
    <x v="14"/>
    <x v="14"/>
    <s v="AO.S1.01.11"/>
    <s v="Acciones de Soporte a la Gestión a nivel de UDR"/>
    <s v="AO.S1.01.11 (b)"/>
    <s v="Supervisión y asistencia técnica en acciones de soporte a IPRESS"/>
    <s v="Zorritos"/>
    <s v="Juan Jorge Farías Barreto"/>
    <s v="0.5"/>
    <n v="80"/>
    <m/>
    <n v="160"/>
    <n v="240"/>
    <n v="2"/>
    <s v="Febrero"/>
  </r>
  <r>
    <x v="14"/>
    <x v="14"/>
    <s v="AO.S1.01.11"/>
    <s v="Acciones de Soporte a la Gestión a nivel de UDR"/>
    <s v="AO.S1.01.11 (c)"/>
    <s v="Otras Acciones de Soporte"/>
    <s v="Chiclayo"/>
    <s v="Carlos Alberto Infante Carrill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Alberto Dionisio Alban Robles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María Nelly Angaspilco Farro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Delia Paola Feijoo Baca"/>
    <n v="2"/>
    <n v="230"/>
    <m/>
    <n v="640"/>
    <n v="870"/>
    <n v="2"/>
    <s v="Febrero"/>
  </r>
  <r>
    <x v="14"/>
    <x v="14"/>
    <s v="AO.S1.01.11"/>
    <s v="Acciones de Soporte a la Gestión a nivel de UDR"/>
    <s v="AO.S1.01.11 (c)"/>
    <s v="Otras Acciones de Soporte"/>
    <s v="Chiclayo"/>
    <s v="Yoael Correa Saldarriaga"/>
    <n v="2"/>
    <n v="230"/>
    <m/>
    <n v="640"/>
    <n v="870"/>
    <n v="2"/>
    <s v="Febrero"/>
  </r>
  <r>
    <x v="14"/>
    <x v="14"/>
    <s v="AO.M1.05.05"/>
    <s v="Ejecución de Control Técnico a las Prestaciones."/>
    <s v="AO.M1.05.05 (a)"/>
    <s v="Supervisar y monitorear respecto al acceso a servicios de salud"/>
    <s v="Aguas Verdes"/>
    <s v="Alberto Dionisio Alban Robles"/>
    <s v="0.5"/>
    <n v="80"/>
    <m/>
    <n v="160"/>
    <n v="240"/>
    <n v="3"/>
    <s v="Marzo"/>
  </r>
  <r>
    <x v="14"/>
    <x v="14"/>
    <s v="AO.M1.05.05"/>
    <s v="Ejecución de Control Técnico a las Prestaciones."/>
    <s v="AO.M1.05.05 (b)"/>
    <s v="Gestión con actores locales para fortalecer la contención preventiva"/>
    <s v="Zorritos"/>
    <s v="Carlos Alberto Infante Carrillo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Aguas Verdes"/>
    <s v="Delia Paola Feijoo Baca"/>
    <s v="0.5"/>
    <n v="80"/>
    <m/>
    <n v="160"/>
    <n v="240"/>
    <n v="3"/>
    <s v="Marzo"/>
  </r>
  <r>
    <x v="14"/>
    <x v="14"/>
    <s v="AO.M1.06.04"/>
    <s v="Supervisión Financiera a Unidades Ejecutoras-UE."/>
    <s v="AO.M1.06.04 (b)"/>
    <s v="Supervisión Financiera Presencial a las Unidades Ejecutoras-UE"/>
    <s v="Zorritos"/>
    <s v="Delia Paola Feijoo Baca"/>
    <s v="0.5"/>
    <n v="80"/>
    <m/>
    <n v="160"/>
    <n v="240"/>
    <n v="3"/>
    <s v="Marzo"/>
  </r>
  <r>
    <x v="14"/>
    <x v="14"/>
    <s v="AO.S1.01.11"/>
    <s v="Acciones de Soporte a la Gestión a nivel de UDR"/>
    <s v="AO.S1.01.11 (b)"/>
    <s v="Supervisión y asistencia técnica en acciones de soporte a IPRESS"/>
    <s v="Rica Playa"/>
    <s v="Juan Jorge Farías Barreto"/>
    <n v="0"/>
    <n v="0"/>
    <m/>
    <n v="0"/>
    <n v="0"/>
    <n v="3"/>
    <s v="Marzo"/>
  </r>
  <r>
    <x v="14"/>
    <x v="14"/>
    <s v="AO.M1.02.02"/>
    <s v="Acciones de Afiliación."/>
    <s v="AO.M1.02.02 (d)"/>
    <s v="Supervisión y asistencia técnica en materia de afiliaciones"/>
    <s v="Cañaveral"/>
    <s v="María Rosa Peña Herrera "/>
    <s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Cancas"/>
    <s v="Kelly Margarita León Vargas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ncas"/>
    <s v="Delia Paola Feijoo Baca"/>
    <s v="0.5"/>
    <n v="100"/>
    <m/>
    <n v="160"/>
    <n v="260"/>
    <n v="4"/>
    <s v="Abril"/>
  </r>
  <r>
    <x v="14"/>
    <x v="14"/>
    <s v="AO.M1.06.04"/>
    <s v="Supervisión Financiera a Unidades Ejecutoras-UE."/>
    <s v="AO.M1.06.04 (b)"/>
    <s v="Supervisión Financiera Presencial a las Unidades Ejecutoras-UE"/>
    <s v="Cañaveral"/>
    <s v="Yoael Correa Saldarriaga"/>
    <s v="1"/>
    <n v="200"/>
    <m/>
    <n v="320"/>
    <n v="52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ncas"/>
    <s v="Juan Jorge Farías Barreto"/>
    <s v="0.5"/>
    <n v="100"/>
    <m/>
    <n v="160"/>
    <n v="260"/>
    <n v="4"/>
    <s v="Abril"/>
  </r>
  <r>
    <x v="14"/>
    <x v="14"/>
    <s v="AO.S1.01.11"/>
    <s v="Acciones de Soporte a la Gestión a nivel de UDR"/>
    <s v="AO.S1.01.11 (b)"/>
    <s v="Supervisión y asistencia técnica en acciones de soporte a IPRESS"/>
    <s v="Casablanqueada"/>
    <s v="Juan Jorge Farías Barreto"/>
    <n v="0"/>
    <n v="0"/>
    <m/>
    <n v="0"/>
    <n v="0"/>
    <n v="4"/>
    <s v="Abril"/>
  </r>
  <r>
    <x v="14"/>
    <x v="14"/>
    <s v="AO.M1.05.05"/>
    <s v="Ejecución de Control Técnico a las Prestaciones."/>
    <s v="AO.M1.05.05 (a)"/>
    <s v="Supervisar y monitorear respecto al acceso a servicios de salud"/>
    <s v="Cañaveral"/>
    <s v="Alberto Dionisio Alban Robles"/>
    <n v="1"/>
    <n v="200"/>
    <m/>
    <n v="320"/>
    <n v="520"/>
    <n v="4"/>
    <s v="Abril"/>
  </r>
  <r>
    <x v="14"/>
    <x v="14"/>
    <s v="AO.M1.02.02"/>
    <s v="Acciones de Afiliación."/>
    <s v="AO.M1.02.02 (d)"/>
    <s v="Supervisión y asistencia técnica en materia de afiliaciones"/>
    <s v="Zarumilla"/>
    <s v="María Nelly Angaspilco Farro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Palma"/>
    <s v="María Nelly Angaspilco Farr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Matapalo"/>
    <s v="Alberto Dionisio Alban Robles"/>
    <s v="0.5"/>
    <n v="100"/>
    <m/>
    <n v="160"/>
    <n v="260"/>
    <n v="5"/>
    <s v="Mayo"/>
  </r>
  <r>
    <x v="14"/>
    <x v="14"/>
    <s v="AO.M1.06.04"/>
    <s v="Supervisión Financiera a Unidades Ejecutoras-UE."/>
    <s v="AO.M1.06.04 (b)"/>
    <s v="Supervisión Financiera Presencial a las Unidades Ejecutoras-UE"/>
    <s v="Zarumilla"/>
    <s v="Yoael Correa Saldarriaga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La Palma"/>
    <s v="Juan Jorge Farías Barreto"/>
    <s v="0.5"/>
    <n v="80"/>
    <m/>
    <n v="160"/>
    <n v="24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Matapalo"/>
    <s v="Juan Jorge Farías Barreto"/>
    <s v="0.5"/>
    <n v="100"/>
    <m/>
    <n v="160"/>
    <n v="260"/>
    <n v="5"/>
    <s v="Mayo"/>
  </r>
  <r>
    <x v="14"/>
    <x v="14"/>
    <s v="AO.S1.01.11"/>
    <s v="Acciones de Soporte a la Gestión a nivel de UDR"/>
    <s v="AO.S1.01.11 (b)"/>
    <s v="Supervisión y asistencia técnica en acciones de soporte a IPRESS"/>
    <s v="Zarumilla"/>
    <s v="Juan Jorge Farías Barreto"/>
    <s v="0.5"/>
    <n v="80"/>
    <m/>
    <n v="160"/>
    <n v="240"/>
    <n v="5"/>
    <s v="Mayo"/>
  </r>
  <r>
    <x v="14"/>
    <x v="14"/>
    <s v="AO.M1.05.05"/>
    <s v="Ejecución de Control Técnico a las Prestaciones."/>
    <s v="AO.M1.05.05 (a)"/>
    <s v="Supervisar y monitorear respecto al acceso a servicios de salud"/>
    <s v="Zarumilla"/>
    <s v="Alberto Dionisio Alban Robles"/>
    <s v="0.5"/>
    <n v="80"/>
    <m/>
    <n v="160"/>
    <n v="240"/>
    <n v="5"/>
    <s v="Mayo"/>
  </r>
  <r>
    <x v="14"/>
    <x v="14"/>
    <s v="AO.M1.02.02"/>
    <s v="Acciones de Afiliación."/>
    <s v="AO.M1.02.02 (b)"/>
    <s v="Acciones de afiliación y acreditación de asegurados "/>
    <s v="Matapalo"/>
    <s v="Kelly Margarita León Vargas"/>
    <s v="0.5"/>
    <n v="80"/>
    <m/>
    <n v="160"/>
    <n v="240"/>
    <n v="5"/>
    <s v="Mayo"/>
  </r>
  <r>
    <x v="14"/>
    <x v="14"/>
    <s v="AO.M1.02.02"/>
    <s v="Acciones de Afiliación."/>
    <s v="AO.M1.02.02 (d)"/>
    <s v="Supervisión y asistencia técnica en materia de afiliaciones"/>
    <s v="La Choza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Barrancos"/>
    <s v="Kelly Margarita León Vargas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Papayal"/>
    <s v="María Nelly Angaspilco Farro"/>
    <s v="0.5"/>
    <n v="80"/>
    <m/>
    <n v="160"/>
    <n v="240"/>
    <n v="6"/>
    <s v="Junio"/>
  </r>
  <r>
    <x v="14"/>
    <x v="14"/>
    <s v="AO.M1.05.05"/>
    <s v="Ejecución de Control Técnico a las Prestaciones."/>
    <s v="AO.M1.05.05 (b)"/>
    <s v="Gestión con actores locales para fortalecer la contención preventiva"/>
    <s v="La Choza"/>
    <s v="Carlos Alberto Infante Carrillo"/>
    <n v="1"/>
    <n v="200"/>
    <m/>
    <n v="320"/>
    <n v="520"/>
    <n v="6"/>
    <s v="Junio"/>
  </r>
  <r>
    <x v="14"/>
    <x v="14"/>
    <s v="AO.M1.06.04"/>
    <s v="Supervisión Financiera a Unidades Ejecutoras-UE."/>
    <s v="AO.M1.06.04 (b)"/>
    <s v="Supervisión Financiera Presencial a las Unidades Ejecutoras-UE"/>
    <s v="Barrancos"/>
    <s v="Yoael Correa Saldarriaga"/>
    <n v="1"/>
    <n v="200"/>
    <m/>
    <n v="320"/>
    <n v="52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Papayal"/>
    <s v="Juan Jorge Farías Barreto"/>
    <s v="0.5"/>
    <n v="80"/>
    <m/>
    <n v="160"/>
    <n v="240"/>
    <n v="6"/>
    <s v="Junio"/>
  </r>
  <r>
    <x v="14"/>
    <x v="14"/>
    <s v="AO.S1.01.11"/>
    <s v="Acciones de Soporte a la Gestión a nivel de UDR"/>
    <s v="AO.S1.01.11 (b)"/>
    <s v="Supervisión y asistencia técnica en acciones de soporte a IPRESS"/>
    <s v="La Choza"/>
    <s v="Juan Jorge Farías Barreto"/>
    <s v="1"/>
    <n v="200"/>
    <m/>
    <n v="320"/>
    <n v="520"/>
    <n v="6"/>
    <s v="Junio"/>
  </r>
  <r>
    <x v="14"/>
    <x v="14"/>
    <s v="AO.M1.02.02"/>
    <s v="Acciones de Afiliación."/>
    <s v="AO.M1.02.02 (d)"/>
    <s v="Supervisión y asistencia técnica en materia de afiliaciones"/>
    <s v="Trigal"/>
    <s v="Kelly Margarita León Vargas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Pajaritos"/>
    <s v="María Rosa Peña Herrera "/>
    <s v="1"/>
    <n v="200"/>
    <m/>
    <n v="320"/>
    <n v="520"/>
    <n v="7"/>
    <s v="Julio"/>
  </r>
  <r>
    <x v="14"/>
    <x v="14"/>
    <s v="AO.M1.05.05"/>
    <s v="Ejecución de Control Técnico a las Prestaciones."/>
    <s v="AO.M1.05.05 (b)"/>
    <s v="Gestión con actores locales para fortalecer la contención preventiva"/>
    <s v="Pajaritos"/>
    <s v="Carlos Alberto Infante Carrillo"/>
    <n v="1"/>
    <n v="200"/>
    <m/>
    <n v="320"/>
    <n v="520"/>
    <n v="7"/>
    <s v="Julio"/>
  </r>
  <r>
    <x v="14"/>
    <x v="14"/>
    <s v="AO.M1.06.04"/>
    <s v="Supervisión Financiera a Unidades Ejecutoras-UE."/>
    <s v="AO.M1.06.04 (b)"/>
    <s v="Supervisión Financiera Presencial a las Unidades Ejecutoras-UE"/>
    <s v="Trigal"/>
    <s v="Yoael Correa Saldarriaga"/>
    <s v="0.5"/>
    <n v="120"/>
    <m/>
    <n v="160"/>
    <n v="280"/>
    <n v="7"/>
    <s v="Julio"/>
  </r>
  <r>
    <x v="14"/>
    <x v="14"/>
    <s v="AO.M1.02.02"/>
    <s v="Acciones de Afiliación."/>
    <s v="AO.M1.02.02 (d)"/>
    <s v="Supervisión y asistencia técnica en materia de afiliaciones"/>
    <s v="Hoyle"/>
    <s v="María Rosa Peña Herrera "/>
    <s v="1"/>
    <n v="230"/>
    <m/>
    <n v="320"/>
    <n v="550"/>
    <n v="8"/>
    <s v="Agosto"/>
  </r>
  <r>
    <x v="14"/>
    <x v="14"/>
    <s v="AO.M1.05.05"/>
    <s v="Ejecución de Control Técnico a las Prestaciones."/>
    <s v="AO.M1.05.05 (a)"/>
    <s v="Supervisar y monitorear respecto al acceso a servicios de salud"/>
    <s v="Hoyle"/>
    <s v="Alberto Dionisio Alban Robles"/>
    <s v="1"/>
    <n v="230"/>
    <m/>
    <n v="320"/>
    <n v="550"/>
    <n v="8"/>
    <s v="Agosto"/>
  </r>
  <r>
    <x v="14"/>
    <x v="14"/>
    <s v="AO.M1.05.05"/>
    <s v="Ejecución de Control Técnico a las Prestaciones."/>
    <s v="AO.M1.05.05 (b)"/>
    <s v="Gestión con actores locales para fortalecer la contención preventiva"/>
    <s v="Hoyle"/>
    <s v="Carlos Alberto Infante Carrillo"/>
    <s v="1"/>
    <n v="230"/>
    <m/>
    <n v="320"/>
    <n v="550"/>
    <n v="8"/>
    <s v="Agosto"/>
  </r>
  <r>
    <x v="14"/>
    <x v="14"/>
    <s v="AO.M1.06.04"/>
    <s v="Supervisión Financiera a Unidades Ejecutoras-UE."/>
    <s v="AO.M1.06.04 (b)"/>
    <s v="Supervisión Financiera Presencial a las Unidades Ejecutoras-UE"/>
    <s v="Hoyle"/>
    <s v="Delia Paola Feijoo Baca"/>
    <s v="1"/>
    <n v="230"/>
    <m/>
    <n v="320"/>
    <n v="550"/>
    <n v="8"/>
    <s v="Agosto"/>
  </r>
  <r>
    <x v="14"/>
    <x v="14"/>
    <s v="AO.M1.02.02"/>
    <s v="Acciones de Afiliación."/>
    <s v="AO.M1.02.02 (b)"/>
    <s v="Acciones de afiliación y acreditación de asegurados "/>
    <s v="Aguas Verdes"/>
    <s v="María Nelly Angaspilco Farro"/>
    <s v="0.5"/>
    <n v="80"/>
    <m/>
    <n v="160"/>
    <n v="240"/>
    <n v="10"/>
    <s v="Octubre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ADRE DE DIOS"/>
    <s v="REGINA BARREDA MEDINA"/>
    <n v="4"/>
    <n v="0"/>
    <n v="900"/>
    <n v="1280"/>
    <n v="2180"/>
    <n v="3"/>
    <s v="Marz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TACNA"/>
    <s v="CARLOS GUTIERREZ/MILUSCA VELARDE"/>
    <n v="3"/>
    <n v="160"/>
    <m/>
    <n v="960"/>
    <n v="1120"/>
    <n v="3"/>
    <s v="Marzo"/>
  </r>
  <r>
    <x v="15"/>
    <x v="15"/>
    <s v="AO.S1.01.10"/>
    <s v="Acciones de Soporte a la Gestión a nivel de GMR"/>
    <s v="AO.S1.01.10 (b)"/>
    <s v=" Supervisión y asistencia técnica en acciones de soporte a UDR"/>
    <s v="MADRE DE DIOS"/>
    <s v="STEPHANIE LLERENA ROMERO"/>
    <n v="4"/>
    <n v="0"/>
    <n v="900"/>
    <n v="1280"/>
    <n v="2180"/>
    <n v="3"/>
    <s v="Marz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CUSCO"/>
    <s v="REGINA BARREDA MEDINA"/>
    <n v="5"/>
    <n v="0"/>
    <n v="900"/>
    <n v="1600"/>
    <n v="2500"/>
    <n v="4"/>
    <s v="Abril"/>
  </r>
  <r>
    <x v="15"/>
    <x v="15"/>
    <s v="AO.M1.05.04"/>
    <s v="Asistencia Técnica, Monitoreo y Supervisión en Cobertura Prestacional."/>
    <s v="AO.M1.05.04 (a)"/>
    <s v="Supervisión, monitoreo y asistencia en cobertura prestacional"/>
    <s v="TACNA"/>
    <s v="EDDY MAMANI JUAREZ"/>
    <n v="3"/>
    <n v="160"/>
    <m/>
    <n v="960"/>
    <n v="1120"/>
    <n v="4"/>
    <s v="Abril"/>
  </r>
  <r>
    <x v="15"/>
    <x v="15"/>
    <s v="AO.S1.01.10"/>
    <s v="Acciones de Soporte a la Gestión a nivel de GMR"/>
    <s v="AO.S1.01.10 (b)"/>
    <s v=" Supervisión y asistencia técnica en acciones de soporte a UDR"/>
    <s v="CUSCO"/>
    <s v="STEPHANIE LLERENA ROMERO"/>
    <n v="5"/>
    <n v="0"/>
    <n v="900"/>
    <n v="1600"/>
    <n v="2500"/>
    <n v="4"/>
    <s v="Abril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TACNA"/>
    <s v="REGINA BARREDA MEDINA"/>
    <n v="3"/>
    <n v="160"/>
    <m/>
    <n v="960"/>
    <n v="1120"/>
    <n v="5"/>
    <s v="May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OQUEGUA"/>
    <s v="CARLOS GUTIERREZ/MILUSCA VELARDE"/>
    <n v="3"/>
    <n v="100"/>
    <m/>
    <n v="960"/>
    <n v="1060"/>
    <n v="5"/>
    <s v="Mayo"/>
  </r>
  <r>
    <x v="15"/>
    <x v="15"/>
    <s v="AO.S1.01.10"/>
    <s v="Acciones de Soporte a la Gestión a nivel de GMR"/>
    <s v="AO.S1.01.10 (b)"/>
    <s v=" Supervisión y asistencia técnica en acciones de soporte a UDR"/>
    <s v="TACNA"/>
    <s v="STEPHANIE LLERENA ROMERO"/>
    <n v="3"/>
    <n v="160"/>
    <m/>
    <n v="960"/>
    <n v="1120"/>
    <n v="5"/>
    <s v="May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MOQUEGUA"/>
    <s v="REGINA BARREDA MEDINA"/>
    <n v="3"/>
    <n v="100"/>
    <m/>
    <n v="960"/>
    <n v="1060"/>
    <n v="6"/>
    <s v="Junio"/>
  </r>
  <r>
    <x v="15"/>
    <x v="15"/>
    <s v="AO.M1.05.04"/>
    <s v="Asistencia Técnica, Monitoreo y Supervisión en Cobertura Prestacional."/>
    <s v="AO.M1.05.04 (a)"/>
    <s v="Supervisión, monitoreo y asistencia en cobertura prestacional"/>
    <s v="MOQUEGUA"/>
    <s v="EDDY MAMANI JUAREZ"/>
    <n v="3"/>
    <n v="100"/>
    <m/>
    <n v="960"/>
    <n v="1060"/>
    <n v="6"/>
    <s v="Junio"/>
  </r>
  <r>
    <x v="15"/>
    <x v="15"/>
    <s v="AO.S1.01.10"/>
    <s v="Acciones de Soporte a la Gestión a nivel de GMR"/>
    <s v="AO.S1.01.10 (b)"/>
    <s v=" Supervisión y asistencia técnica en acciones de soporte a UDR"/>
    <s v="MOQUEGUA"/>
    <s v="STEPHANIE LLERENA ROMERO"/>
    <n v="3"/>
    <n v="100"/>
    <m/>
    <n v="960"/>
    <n v="1060"/>
    <n v="6"/>
    <s v="Juni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AREQUIPA"/>
    <s v="REGINA BARREDA MEDINA"/>
    <n v="2"/>
    <n v="0"/>
    <m/>
    <n v="0"/>
    <n v="0"/>
    <n v="7"/>
    <s v="Juli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CUSCO"/>
    <s v="CARLOS GUTIERREZ/MILUSCA VELARDE"/>
    <n v="5"/>
    <n v="0"/>
    <n v="300"/>
    <n v="1600"/>
    <n v="1900"/>
    <n v="7"/>
    <s v="Julio"/>
  </r>
  <r>
    <x v="15"/>
    <x v="15"/>
    <s v="AO.S1.01.10"/>
    <s v="Acciones de Soporte a la Gestión a nivel de GMR"/>
    <s v="AO.S1.01.10 (b)"/>
    <s v=" Supervisión y asistencia técnica en acciones de soporte a UDR"/>
    <s v="AREQUIPA"/>
    <s v="STEPHANIE LLERENA ROMERO"/>
    <n v="2"/>
    <n v="0"/>
    <m/>
    <n v="0"/>
    <n v="0"/>
    <n v="7"/>
    <s v="Julio"/>
  </r>
  <r>
    <x v="15"/>
    <x v="15"/>
    <s v="AO.M1.05.04"/>
    <s v="Asistencia Técnica, Monitoreo y Supervisión en Cobertura Prestacional."/>
    <s v="AO.M1.05.04 (a)"/>
    <s v="Supervisión, monitoreo y asistencia en cobertura prestacional"/>
    <s v="PUNO/JULIACA"/>
    <s v="EDDY MAMANI JUAREZ"/>
    <n v="5"/>
    <n v="150"/>
    <m/>
    <n v="1600"/>
    <n v="1750"/>
    <n v="8"/>
    <s v="Agosto"/>
  </r>
  <r>
    <x v="15"/>
    <x v="15"/>
    <s v="AO.M1.02.01"/>
    <s v="Seguimiento y evaluacion de los procesos de afiliación, promoción, proteccion y atencion a la ciudadanía"/>
    <s v="AO.M1.02.01 (b)"/>
    <s v="Supervisión y asistencia técnica en materia de afiliaciones"/>
    <s v="PUNO/JULIACA"/>
    <s v="REGINA BARREDA MEDINA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PUNO/JULIACA"/>
    <s v="CARLOS GUTIERREZ/MILUSCA VELARDE"/>
    <n v="5"/>
    <n v="150"/>
    <m/>
    <n v="1600"/>
    <n v="1750"/>
    <n v="8"/>
    <s v="Agosto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8"/>
    <s v="Agosto"/>
  </r>
  <r>
    <x v="15"/>
    <x v="15"/>
    <s v="AO.S1.01.10"/>
    <s v="Acciones de Soporte a la Gestión a nivel de GMR"/>
    <s v="AO.S1.01.10 (b)"/>
    <s v=" Supervisión y asistencia técnica en acciones de soporte a UDR"/>
    <s v="PUNO/JULIACA"/>
    <s v="STEPHANIE LLERENA ROMERO"/>
    <n v="5"/>
    <n v="150"/>
    <m/>
    <n v="1600"/>
    <n v="1750"/>
    <n v="8"/>
    <s v="Agosto"/>
  </r>
  <r>
    <x v="15"/>
    <x v="15"/>
    <s v="AO.M1.05.04"/>
    <s v="Asistencia Técnica, Monitoreo y Supervisión en Cobertura Prestacional."/>
    <s v="AO.M1.05.04 (a)"/>
    <s v="Supervisión, monitoreo y asistencia en cobertura prestacional"/>
    <s v="AREQUIPA"/>
    <s v="EDDY MAMANI JUAREZ"/>
    <n v="2"/>
    <n v="0"/>
    <m/>
    <n v="0"/>
    <n v="0"/>
    <n v="9"/>
    <s v="Setiembre"/>
  </r>
  <r>
    <x v="15"/>
    <x v="15"/>
    <s v="AO.M1.05.04"/>
    <s v="Asistencia Técnica, Monitoreo y Supervisión en Cobertura Prestacional."/>
    <s v="AO.M1.05.04 (a)"/>
    <s v="Supervisión, monitoreo y asistencia en cobertura prestacional"/>
    <s v="CUSCO"/>
    <s v="EDDY MAMANI JUAREZ"/>
    <n v="5"/>
    <n v="0"/>
    <n v="300"/>
    <n v="1600"/>
    <n v="190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AREQUIPA"/>
    <s v="CARLOS GUTIERREZ/MILUSCA VELARDE"/>
    <n v="2"/>
    <n v="0"/>
    <m/>
    <n v="0"/>
    <n v="0"/>
    <n v="10"/>
    <s v="Octubre"/>
  </r>
  <r>
    <x v="15"/>
    <x v="15"/>
    <s v="AO.M1.06.03"/>
    <s v="Asistencia Técnica, Monitoreo y Supervisión en Cobertura Financiera."/>
    <s v="AO.M1.06.03 (a)"/>
    <s v="Supervisión y asistencia técnica en cobertura financiera a UDR o Unidades Ejecutoras "/>
    <s v="MADRE DE DIOS"/>
    <s v="CARLOS GUTIERREZ/MILUSCA VELARDE"/>
    <n v="4"/>
    <n v="0"/>
    <n v="933"/>
    <n v="1280"/>
    <n v="2213"/>
    <n v="11"/>
    <s v="Noviembre"/>
  </r>
  <r>
    <x v="16"/>
    <x v="16"/>
    <s v="AO.S1.01.11"/>
    <s v="Acciones de Soporte a la Gestión a nivel de UDR"/>
    <s v="AO.S1.01.11 (b)"/>
    <s v="Supervisión y asistencia técnica en acciones de soporte a IPRESS"/>
    <s v="HOSPITAL DE CAMANA y CS SAN GREGORIO"/>
    <s v="Elard Elisbán Chacón Osís"/>
    <n v="2"/>
    <n v="60"/>
    <m/>
    <n v="640"/>
    <n v="700"/>
    <n v="3"/>
    <s v="Marzo"/>
  </r>
  <r>
    <x v="16"/>
    <x v="16"/>
    <s v="AO.S1.01.11"/>
    <s v="Acciones de Soporte a la Gestión a nivel de UDR"/>
    <s v="AO.S1.01.11 (c)"/>
    <s v="Otras Acciones de Soporte"/>
    <s v="UE CAMANA"/>
    <s v="Carlos Reyes Bustamante"/>
    <n v="2"/>
    <n v="80"/>
    <m/>
    <n v="640"/>
    <n v="720"/>
    <n v="3"/>
    <s v="Marzo"/>
  </r>
  <r>
    <x v="16"/>
    <x v="16"/>
    <s v="AO.S1.01.11"/>
    <s v="Acciones de Soporte a la Gestión a nivel de UDR"/>
    <s v="AO.S1.01.11 (c)"/>
    <s v="Otras Acciones de Soporte"/>
    <s v="UE APLAO"/>
    <s v="Carlos Reyes Bustamante"/>
    <n v="2"/>
    <m/>
    <m/>
    <n v="200"/>
    <n v="200"/>
    <n v="3"/>
    <s v="Marzo"/>
  </r>
  <r>
    <x v="16"/>
    <x v="16"/>
    <s v="AO.M1.06.04"/>
    <s v="Supervisión Financiera a Unidades Ejecutoras-UE."/>
    <s v="AO.M1.06.04 (c)"/>
    <s v="Asistencias técnicas virtuales a Unidades Ejecutoras "/>
    <s v="768: REGION AREQUIPA    -HOSPITAL CAMANA Y RED"/>
    <s v="H. Muñoz / M. Huanca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9 REGION AREQUIPA: SALUD APLAO:  CLAS PAMPACOLCA Y CLAS CORIRE"/>
    <s v="Enrique Rivera Robladillo "/>
    <n v="5"/>
    <n v="50"/>
    <m/>
    <n v="1600"/>
    <n v="165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GERESA"/>
    <s v="Hermelinda Muñoz Meza /Meri Huanca Caballero"/>
    <n v="0"/>
    <n v="0"/>
    <m/>
    <n v="0"/>
    <n v="0"/>
    <n v="3"/>
    <s v="Marzo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 -  RED DE ISLAY (CLAS COCACHACRA, LA PUNTA, DEAN VALDIVIA)"/>
    <s v="Zonia Geovana Davila Manihuari/Enrique Rivera Robladillo"/>
    <n v="0"/>
    <n v="0"/>
    <m/>
    <n v="0"/>
    <n v="0"/>
    <n v="3"/>
    <s v="Marzo"/>
  </r>
  <r>
    <x v="16"/>
    <x v="16"/>
    <s v="AO.S1.01.11"/>
    <s v="Acciones de Soporte a la Gestión a nivel de UDR"/>
    <s v="AO.S1.01.11 (b)"/>
    <s v="Supervisión y asistencia técnica en acciones de soporte a IPRESS"/>
    <s v="CS ALTO INCLAN y CS MATARANI"/>
    <s v="Elard Elisbán Chacón Osís"/>
    <n v="1"/>
    <n v="57.5"/>
    <m/>
    <n v="280"/>
    <n v="337.5"/>
    <n v="4"/>
    <s v="Abril"/>
  </r>
  <r>
    <x v="16"/>
    <x v="16"/>
    <s v="AO.M1.02.02"/>
    <s v="Acciones de Afiliación."/>
    <s v="AO.M1.02.02 (d)"/>
    <s v="Supervisión y asistencia técnica en materia de afiliaciones"/>
    <s v="Hospital Central de Majes"/>
    <s v="Ana Elena Salas Achircana/Rosalia Cucho Fernandez"/>
    <n v="1"/>
    <n v="40"/>
    <m/>
    <n v="480"/>
    <n v="520"/>
    <n v="4"/>
    <s v="Abril"/>
  </r>
  <r>
    <x v="16"/>
    <x v="16"/>
    <s v="AO.M1.04.01"/>
    <s v="Acciones de promocion y proteccion de derechos"/>
    <s v="AO.M1.04.01 (g)"/>
    <s v="Acciones de promoción "/>
    <s v="Majes"/>
    <s v="Mauricio Valdeiglesias Hernani/Alicia Zavala G"/>
    <n v="1"/>
    <n v="60"/>
    <m/>
    <n v="270"/>
    <n v="330"/>
    <n v="4"/>
    <s v="Abril"/>
  </r>
  <r>
    <x v="16"/>
    <x v="16"/>
    <s v="AO.S1.01.11"/>
    <s v="Acciones de Soporte a la Gestión a nivel de UDR"/>
    <s v="AO.S1.01.11 (c)"/>
    <s v="Otras Acciones de Soporte"/>
    <s v="Red Camaná - Caraveli"/>
    <s v="Juan Carlos Collavino"/>
    <n v="1"/>
    <n v="75.5"/>
    <m/>
    <n v="320"/>
    <n v="395.5"/>
    <n v="4"/>
    <s v="Abril"/>
  </r>
  <r>
    <x v="16"/>
    <x v="16"/>
    <s v="AO.S1.01.11"/>
    <s v="Acciones de Soporte a la Gestión a nivel de UDR"/>
    <s v="AO.S1.01.11 (c)"/>
    <s v="Otras Acciones de Soporte"/>
    <s v="HOSP. CENTRAL DE MAJES "/>
    <s v="Carlos Reyes Bustamante"/>
    <n v="1"/>
    <n v="77.5"/>
    <m/>
    <n v="320"/>
    <n v="397.5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1"/>
    <n v="50"/>
    <m/>
    <n v="320"/>
    <n v="370"/>
    <n v="4"/>
    <s v="Abril"/>
  </r>
  <r>
    <x v="16"/>
    <x v="16"/>
    <s v="AO.M1.06.04"/>
    <s v="Supervisión Financiera a Unidades Ejecutoras-UE."/>
    <s v="AO.M1.06.04 (b)"/>
    <s v="Supervisión Financiera Presencial a las Unidades Ejecutoras-UE"/>
    <s v="1320: REG. AREQUIPA - INST. REG. DE ENFERMEDADES NEOPLASICAS DEL SUR (IREN SUR)"/>
    <s v="Hermelinda Muñoz Meza /Meri Huanca Caballero"/>
    <n v="0"/>
    <n v="0"/>
    <m/>
    <n v="0"/>
    <n v="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Huancarqui"/>
    <s v="Sandra Riveros Riveros"/>
    <n v="2"/>
    <n v="70"/>
    <m/>
    <n v="640"/>
    <n v="71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5"/>
    <n v="335"/>
    <n v="4"/>
    <s v="Abril"/>
  </r>
  <r>
    <x v="16"/>
    <x v="16"/>
    <s v="AO.M1.05.05"/>
    <s v="Ejecución de Control Técnico a las Prestaciones."/>
    <s v="AO.M1.05.05 (d)"/>
    <s v="Ejecutar acciones correspondientes al Proceso de Control Presencial Posterior"/>
    <s v="C.S. CERRO COLORADO"/>
    <s v="Sandra Riveros Riveros"/>
    <n v="1"/>
    <n v="0"/>
    <m/>
    <n v="0"/>
    <n v="0"/>
    <n v="4"/>
    <s v="Abril"/>
  </r>
  <r>
    <x v="16"/>
    <x v="16"/>
    <s v="AO.M1.02.02"/>
    <s v="Acciones de Afiliación."/>
    <s v="AO.M1.02.02 (d)"/>
    <s v="Supervisión y asistencia técnica en materia de afiliaciones"/>
    <s v="CS Cocachacra"/>
    <s v="Ana Elena Salas Achircana"/>
    <n v="2"/>
    <n v="80"/>
    <m/>
    <n v="640"/>
    <n v="72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Hermelinda Muñoz Meza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8: REGION AREQUIPA    -HOSPITAL CAMANA"/>
    <s v="MERI HUANCA CABALLERO"/>
    <n v="5"/>
    <n v="50"/>
    <m/>
    <n v="1600"/>
    <n v="165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CALLALLY Y CLAS CHIGUATA ENERO -DICIEMBRE 2018, 2019,2020,2021,2022, 2023 y 2024 "/>
    <s v="Zonia Geovana Davila Manihuari"/>
    <n v="0"/>
    <n v="0"/>
    <m/>
    <n v="0"/>
    <n v="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Hermelinda Muñoz Meza"/>
    <n v="1"/>
    <n v="50"/>
    <m/>
    <n v="320"/>
    <n v="370"/>
    <n v="5"/>
    <s v="Mayo"/>
  </r>
  <r>
    <x v="16"/>
    <x v="16"/>
    <s v="AO.M1.06.04"/>
    <s v="Supervisión Financiera a Unidades Ejecutoras-UE."/>
    <s v="AO.M1.06.04 (b)"/>
    <s v="Supervisión Financiera Presencial a las Unidades Ejecutoras-UE"/>
    <s v="769:REGION AREQUIPA - SALUD APLAO Y RED DE SALUD"/>
    <s v="MERI HUANCA CABALLERO"/>
    <n v="1"/>
    <n v="50"/>
    <m/>
    <n v="320"/>
    <n v="37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C.S. Mental Comunitario la Real"/>
    <s v="Lizhett Valdivia Ponce"/>
    <n v="2"/>
    <n v="70"/>
    <m/>
    <n v="640"/>
    <n v="71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Sandra Riveros Riveros"/>
    <n v="1"/>
    <n v="70"/>
    <m/>
    <n v="320"/>
    <n v="39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5"/>
    <s v="Mayo"/>
  </r>
  <r>
    <x v="16"/>
    <x v="16"/>
    <s v="AO.M1.05.05"/>
    <s v="Ejecución de Control Técnico a las Prestaciones."/>
    <s v="AO.M1.05.05 (d)"/>
    <s v="Ejecutar acciones correspondientes al Proceso de Control Presencial Posterior"/>
    <s v="C.S. TIABAYA"/>
    <s v="Lizhett Valdivia Ponce"/>
    <n v="1"/>
    <n v="0"/>
    <m/>
    <n v="0"/>
    <n v="0"/>
    <n v="5"/>
    <s v="Mayo"/>
  </r>
  <r>
    <x v="16"/>
    <x v="16"/>
    <s v="AO.M1.04.01"/>
    <s v="Acciones de promocion y proteccion de derechos"/>
    <s v="AO.M1.04.01 (g)"/>
    <s v="Acciones de promoción "/>
    <s v="Islay"/>
    <s v="Mauricio Renato Valdeiglesias Hernani"/>
    <n v="1"/>
    <n v="40"/>
    <m/>
    <n v="391.6"/>
    <n v="431.6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RED DE SALUD SEDE"/>
    <s v="Hermelinda Muñoz Meza /Meri Huanca Caballero"/>
    <n v="0"/>
    <n v="0"/>
    <m/>
    <n v="0"/>
    <n v="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"/>
    <s v="Percy Quilca Vilca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COLINA"/>
    <s v="Percy Quilca Vilca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Gregorio"/>
    <s v="Lizhett Valdivia Ponce"/>
    <n v="2"/>
    <n v="70"/>
    <m/>
    <n v="640"/>
    <n v="71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6"/>
    <s v="Junio"/>
  </r>
  <r>
    <x v="16"/>
    <x v="16"/>
    <s v="AO.M1.05.05"/>
    <s v="Ejecución de Control Técnico a las Prestaciones."/>
    <s v="AO.M1.05.05 (d)"/>
    <s v="Ejecutar acciones correspondientes al Proceso de Control Presencial Posterior"/>
    <s v="C.S. INDEPENDENCIA"/>
    <s v="Percy Quilca Vilca"/>
    <n v="1"/>
    <n v="0"/>
    <m/>
    <n v="0"/>
    <n v="0"/>
    <n v="6"/>
    <s v="Junio"/>
  </r>
  <r>
    <x v="16"/>
    <x v="16"/>
    <s v="AO.M1.06.04"/>
    <s v="Supervisión Financiera a Unidades Ejecutoras-UE."/>
    <s v="AO.M1.06.04 (b)"/>
    <s v="Supervisión Financiera Presencial a las Unidades Ejecutoras-UE"/>
    <s v=" 1657  : HOSPITAL CENTRAL MAJES"/>
    <s v="MERI HUANCA CABALLERO"/>
    <n v="5"/>
    <n v="45"/>
    <m/>
    <n v="1600"/>
    <n v="1645"/>
    <n v="7"/>
    <s v="Julio"/>
  </r>
  <r>
    <x v="16"/>
    <x v="16"/>
    <s v="AO.M1.06.04"/>
    <s v="Supervisión Financiera a Unidades Ejecutoras-UE."/>
    <s v="AO.M1.06.04 (b)"/>
    <s v="Supervisión Financiera Presencial a las Unidades Ejecutoras-UE"/>
    <s v="1222 AREQUIPA RED PERIFERICA AREQUIPA CAYLLOMA- CLAS SAN ISIDRO Y CLAS CAYLLOMA ALTA ENERO -DICIEMBRE 2021, 2022, 2023 Y 2024"/>
    <s v="Zonia Geovana Davila Manihuari"/>
    <n v="0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SANDRITA PEREZ - EL PEDREGAL"/>
    <s v="Lizhett Valdivia Ponce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la Real"/>
    <s v="Sandra Riveros Riveros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Chivay, P.S. Yanke"/>
    <s v="Lizhett Valdivia Ponce"/>
    <n v="2"/>
    <n v="40"/>
    <m/>
    <n v="640"/>
    <n v="68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 C.S. Juan pablo Vizcardo y Guzman"/>
    <s v="Percy Quilca Vilca"/>
    <n v="2"/>
    <n v="70"/>
    <m/>
    <n v="640"/>
    <n v="71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Percy Quilca Vilca"/>
    <n v="1"/>
    <n v="30"/>
    <m/>
    <n v="300"/>
    <n v="33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13 DE ENERO"/>
    <s v="Lizhett Valdivia Ponce"/>
    <n v="1"/>
    <n v="0"/>
    <m/>
    <n v="0"/>
    <n v="0"/>
    <n v="7"/>
    <s v="Julio"/>
  </r>
  <r>
    <x v="16"/>
    <x v="16"/>
    <s v="AO.M1.05.05"/>
    <s v="Ejecución de Control Técnico a las Prestaciones."/>
    <s v="AO.M1.05.05 (d)"/>
    <s v="Ejecutar acciones correspondientes al Proceso de Control Presencial Posterior"/>
    <s v="C.S. MIGUEL GRAU MODULO A"/>
    <s v="Percy Quilca Vilca"/>
    <n v="1"/>
    <n v="0"/>
    <m/>
    <n v="0"/>
    <n v="0"/>
    <n v="7"/>
    <s v="Julio"/>
  </r>
  <r>
    <x v="16"/>
    <x v="16"/>
    <s v="AO.S1.01.11"/>
    <s v="Acciones de Soporte a la Gestión a nivel de UDR"/>
    <s v="AO.S1.01.11 (b)"/>
    <s v="Supervisión y asistencia técnica en acciones de soporte a IPRESS"/>
    <s v="C.S. COCACHACRA Y C.S. LA PUNTA"/>
    <s v="Elard Elisbán Chacón Osís"/>
    <n v="2"/>
    <n v="40"/>
    <m/>
    <n v="640"/>
    <n v="68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767: REGION AREQUIPA-HOSPITAL REGIONAL HONORIO DELGADO"/>
    <s v="Hermelinda Muñoz Meza /Meri Huanca Caballero"/>
    <n v="0"/>
    <n v="0"/>
    <m/>
    <n v="0"/>
    <n v="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Hermelinda Muñoz Meza"/>
    <n v="1"/>
    <n v="50"/>
    <m/>
    <n v="320"/>
    <n v="370"/>
    <n v="8"/>
    <s v="Agosto"/>
  </r>
  <r>
    <x v="16"/>
    <x v="16"/>
    <s v="AO.M1.06.04"/>
    <s v="Supervisión Financiera a Unidades Ejecutoras-UE."/>
    <s v="AO.M1.06.04 (b)"/>
    <s v="Supervisión Financiera Presencial a las Unidades Ejecutoras-UE"/>
    <s v="1657  : HOSPITAL CENTRAL MAJES"/>
    <s v=" MERI HUANCA CABALLERO"/>
    <n v="1"/>
    <n v="50"/>
    <m/>
    <n v="320"/>
    <n v="37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 C.S.  San José"/>
    <s v="Sandra Riveros Riveros"/>
    <n v="2"/>
    <n v="70"/>
    <m/>
    <n v="640"/>
    <n v="71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LA JOYA"/>
    <s v="Lizhett Valdivia Ponce"/>
    <n v="1"/>
    <n v="30"/>
    <m/>
    <n v="300"/>
    <n v="33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"/>
    <s v="Percy Quilca Vilca"/>
    <n v="1"/>
    <n v="70"/>
    <m/>
    <n v="320"/>
    <n v="390"/>
    <n v="8"/>
    <s v="Agosto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8"/>
    <s v="Agosto"/>
  </r>
  <r>
    <x v="16"/>
    <x v="16"/>
    <s v="AO.M1.04.01"/>
    <s v="Acciones de promocion y proteccion de derechos"/>
    <s v="AO.M1.04.01 (g)"/>
    <s v="Acciones de promoción "/>
    <s v="Aplao"/>
    <s v="Mauricio Renato Valdeiglesias Hernani"/>
    <n v="2"/>
    <n v="80"/>
    <m/>
    <n v="640"/>
    <n v="72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6.04"/>
    <s v="Supervisión Financiera a Unidades Ejecutoras-UE."/>
    <s v="AO.M1.06.04 (b)"/>
    <s v="Supervisión Financiera Presencial a las Unidades Ejecutoras-UE"/>
    <s v="769 REGION AREQUIPA:  HOSPITAL APLAO"/>
    <s v="Hermelinda Muñoz Meza"/>
    <n v="5"/>
    <n v="50"/>
    <m/>
    <n v="1600"/>
    <n v="165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"/>
    <s v="Lizhett Valdivia Ponce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. "/>
    <s v="Percy Quilca Vilca"/>
    <n v="1"/>
    <n v="70"/>
    <m/>
    <n v="320"/>
    <n v="39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s Alto Inclán, C.S. Cocachacra"/>
    <s v="Lizhett Valdivia Ponce"/>
    <n v="2"/>
    <n v="30"/>
    <m/>
    <n v="640"/>
    <n v="67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iudad Municipal"/>
    <s v="Lizhett Valdivia Ponce"/>
    <n v="1"/>
    <n v="0"/>
    <m/>
    <n v="0"/>
    <n v="0"/>
    <n v="9"/>
    <s v="Setiembre"/>
  </r>
  <r>
    <x v="16"/>
    <x v="16"/>
    <s v="AO.M1.05.05"/>
    <s v="Ejecución de Control Técnico a las Prestaciones."/>
    <s v="AO.M1.05.05 (d)"/>
    <s v="Ejecutar acciones correspondientes al Proceso de Control Presencial Posterior"/>
    <s v="C.S. CONGATA"/>
    <s v="Lizhett Valdivia Ponce"/>
    <n v="1"/>
    <n v="0"/>
    <m/>
    <n v="0"/>
    <n v="0"/>
    <n v="9"/>
    <s v="Setiembre"/>
  </r>
  <r>
    <x v="16"/>
    <x v="16"/>
    <s v="AO.M1.02.02"/>
    <s v="Acciones de Afiliación."/>
    <s v="AO.M1.02.02 (d)"/>
    <s v="Supervisión y asistencia técnica en materia de afiliaciones"/>
    <s v="CS Chivay"/>
    <s v="Ana Elena Salas Achircana"/>
    <n v="2"/>
    <n v="80"/>
    <m/>
    <n v="640"/>
    <n v="72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6: REGION AREQUIPA-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222 AREQUIPA RED PERIFERICA AREQUIPA CAYLLOMA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6:REGION AREQUIPA - HOSPITAL GOYENECHE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1320:REG. AREQUIPA - INST. REG. DE ENFERMEDADES NEOPLASICAS DEL SUR (IREN SUR)"/>
    <s v="Hermelinda Muñoz Meza /Meri Huanca Caballero"/>
    <n v="0"/>
    <n v="0"/>
    <m/>
    <n v="0"/>
    <n v="0"/>
    <n v="10"/>
    <s v="Octubre"/>
  </r>
  <r>
    <x v="16"/>
    <x v="16"/>
    <s v="AO.M1.06.04"/>
    <s v="Supervisión Financiera a Unidades Ejecutoras-UE."/>
    <s v="AO.M1.06.04 (c)"/>
    <s v="Asistencias técnicas virtuales a Unidades Ejecutoras "/>
    <s v="767:REGION AREQUIPA - HOSPITAL HONORIO DELGADO"/>
    <s v="Hermelinda Muñoz Meza /Meri Huanca Caballero"/>
    <n v="0"/>
    <n v="0"/>
    <m/>
    <n v="0"/>
    <n v="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CS La Pampa "/>
    <s v="Lizhett Valdivia Ponce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Sandra Riveros Riveros"/>
    <n v="1"/>
    <n v="30"/>
    <m/>
    <n v="300"/>
    <n v="33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Corire"/>
    <s v="Percy Quilca Vilca"/>
    <n v="2"/>
    <n v="70"/>
    <m/>
    <n v="640"/>
    <n v="710"/>
    <n v="10"/>
    <s v="Octubre"/>
  </r>
  <r>
    <x v="16"/>
    <x v="16"/>
    <s v="AO.M1.05.05"/>
    <s v="Ejecución de Control Técnico a las Prestaciones."/>
    <s v="AO.M1.05.05 (d)"/>
    <s v="Ejecutar acciones correspondientes al Proceso de Control Presencial Posterior"/>
    <s v="P.S. NAZARENO"/>
    <s v="Sandra Riveros Riveros"/>
    <n v="1"/>
    <n v="0"/>
    <m/>
    <n v="0"/>
    <n v="0"/>
    <n v="10"/>
    <s v="Octubre"/>
  </r>
  <r>
    <x v="16"/>
    <x v="16"/>
    <s v="AO.M1.06.04"/>
    <s v="Supervisión Financiera a Unidades Ejecutoras-UE."/>
    <s v="AO.M1.06.04 (b)"/>
    <s v="Supervisión Financiera Presencial a las Unidades Ejecutoras-UE"/>
    <s v="768: REGION AREQUIPA - SALUD CAMANÁ- CLAS SAN JOSÉ Y CLAS IQUIPE"/>
    <s v="MERI HUANCA CABALLERO"/>
    <n v="5"/>
    <n v="50"/>
    <m/>
    <n v="512.4"/>
    <n v="562.4"/>
    <n v="11"/>
    <s v="Noviembre"/>
  </r>
  <r>
    <x v="16"/>
    <x v="16"/>
    <s v="AO.M1.06.04"/>
    <s v="Supervisión Financiera a Unidades Ejecutoras-UE."/>
    <s v="AO.M1.06.04 (b)"/>
    <s v="Supervisión Financiera Presencial a las Unidades Ejecutoras-UE"/>
    <s v="765- REGION AREQUIPA: SALUD AREQUIPA - RED ISLAY"/>
    <s v="Hermelinda Muñoz Meza"/>
    <n v="1"/>
    <n v="50"/>
    <m/>
    <n v="320"/>
    <n v="37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Aplao,  C.S. Huytiaypilla"/>
    <s v="Sandra Riveros Riveros"/>
    <n v="2"/>
    <n v="70"/>
    <m/>
    <n v="640"/>
    <n v="71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amana, "/>
    <s v="Percy Quilca Vilca"/>
    <n v="1"/>
    <n v="70"/>
    <m/>
    <n v="320"/>
    <n v="39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HOSPITAL CENTRAL DE MAJES- ANGEL GRABIEL CHURA GALLEGOS"/>
    <s v="Lizhett Valdivia Ponce"/>
    <n v="1"/>
    <n v="30"/>
    <m/>
    <n v="300"/>
    <n v="33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.S. JERUSALEN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RAFAEL BELAUNDE"/>
    <s v="Sandra Riveros Riveros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CHARACATO"/>
    <s v="Lizhett Valdivia Ponce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CENTRO DE SALUD YANAHUARA"/>
    <s v="Percy Quilca Vilca"/>
    <n v="1"/>
    <n v="0"/>
    <m/>
    <n v="0"/>
    <n v="0"/>
    <n v="11"/>
    <s v="Noviembre"/>
  </r>
  <r>
    <x v="16"/>
    <x v="16"/>
    <s v="AO.M1.05.05"/>
    <s v="Ejecución de Control Técnico a las Prestaciones."/>
    <s v="AO.M1.05.05 (d)"/>
    <s v="Ejecutar acciones correspondientes al Proceso de Control Presencial Posterior"/>
    <s v="P.S. LEOPOLDO RONDON "/>
    <s v="Sandra Riveros Riveros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BUENA VISTA"/>
    <s v="Montufar Mercado // Zanabria Aycho"/>
    <n v="1"/>
    <n v="0"/>
    <m/>
    <n v="0"/>
    <n v="0"/>
    <n v="1"/>
    <s v="Enero"/>
  </r>
  <r>
    <x v="17"/>
    <x v="17"/>
    <s v="AO.M1.05.05"/>
    <s v="Ejecución de Control Técnico a las Prestaciones."/>
    <s v="AO.M1.05.05 (d)"/>
    <s v="Ejecutar acciones correspondientes al Proceso de Control Presencial Posterior"/>
    <s v="C.S SIETE CUARTONES"/>
    <s v="Montufar Mercado // Zanabria Aycho"/>
    <n v="1"/>
    <n v="0"/>
    <m/>
    <n v="0"/>
    <n v="0"/>
    <n v="1"/>
    <s v="Enero"/>
  </r>
  <r>
    <x v="17"/>
    <x v="17"/>
    <s v="AO.M1.06.04"/>
    <s v="Supervisión Financiera a Unidades Ejecutoras-UE."/>
    <s v="AO.M1.06.04 (b)"/>
    <s v="Supervisión Financiera Presencial a las Unidades Ejecutoras-UE"/>
    <s v="HOSPITAL ANTONIO LORENA"/>
    <s v="Rosemary Moscoso Valer"/>
    <n v="5"/>
    <n v="0"/>
    <m/>
    <n v="0"/>
    <n v="0"/>
    <n v="2"/>
    <s v="Febrero"/>
  </r>
  <r>
    <x v="17"/>
    <x v="17"/>
    <s v="AO.M1.05.05"/>
    <s v="Ejecución de Control Técnico a las Prestaciones."/>
    <s v="AO.M1.05.05 (b)"/>
    <s v="Gestión con actores locales para fortalecer la contención preventiva"/>
    <s v="MUNICIPALIDAD DE SAYLLA"/>
    <s v="Einer Montalvo Quintanilla"/>
    <n v="1"/>
    <n v="0"/>
    <m/>
    <n v="320"/>
    <n v="32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C.S INDEPENDENCIA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P.S. SAN PEDRO"/>
    <s v="Montufar Mercado // Zanabria Aycho"/>
    <n v="1"/>
    <n v="0"/>
    <m/>
    <n v="0"/>
    <n v="0"/>
    <n v="2"/>
    <s v="Febrer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3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/ CS SAN JERONIMO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. ANTA"/>
    <s v="Montufar Mercado // Zanabria Aycho"/>
    <n v="1"/>
    <n v="0"/>
    <m/>
    <n v="0"/>
    <n v="0"/>
    <n v="3"/>
    <s v="Marzo"/>
  </r>
  <r>
    <x v="17"/>
    <x v="17"/>
    <s v="AO.M1.05.05"/>
    <s v="Ejecución de Control Técnico a las Prestaciones."/>
    <s v="AO.M1.05.05 (d)"/>
    <s v="Ejecutar acciones correspondientes al Proceso de Control Presencial Posterior"/>
    <s v="C.S ZURITE"/>
    <s v="Montufar Mercado // Zanabria Aycho"/>
    <n v="1"/>
    <n v="0"/>
    <m/>
    <n v="0"/>
    <n v="0"/>
    <n v="3"/>
    <s v="Marzo"/>
  </r>
  <r>
    <x v="17"/>
    <x v="17"/>
    <s v="AO.M1.06.04"/>
    <s v="Supervisión Financiera a Unidades Ejecutoras-UE."/>
    <s v="AO.M1.06.04 (b)"/>
    <s v="Supervisión Financiera Presencial a las Unidades Ejecutoras-UE"/>
    <s v="GERESA"/>
    <s v="Miluska Susana Benavides Palomino"/>
    <n v="5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NORTE"/>
    <s v="Milagros Esquivel Ramos"/>
    <n v="5"/>
    <n v="0"/>
    <m/>
    <n v="0"/>
    <n v="0"/>
    <n v="4"/>
    <s v="Abril"/>
  </r>
  <r>
    <x v="17"/>
    <x v="17"/>
    <s v="AO.M1.05.05"/>
    <s v="Ejecución de Control Técnico a las Prestaciones."/>
    <s v="AO.M1.05.05 (b)"/>
    <s v="Gestión con actores locales para fortalecer la contención preventiva"/>
    <s v="GERESA"/>
    <s v="Einer Montalvo Quintanilla"/>
    <n v="1"/>
    <n v="0"/>
    <m/>
    <n v="320"/>
    <n v="320"/>
    <n v="4"/>
    <s v="Abril"/>
  </r>
  <r>
    <x v="17"/>
    <x v="17"/>
    <s v="AO.M1.02.02"/>
    <s v="Acciones de Afiliación."/>
    <s v="AO.M1.02.01 (b)"/>
    <s v="Supervisión y asistencia técnica en materia de afiliaciones"/>
    <s v="CS BELEMPAMPA/ CS CHOCCO"/>
    <s v="Wilbert Luza/ Mercedes Janqui/ Claudia Soto Perez/Yhinniva Ocharán Cortez/ David huaman Aguilar"/>
    <n v="2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C.S. OLLANTAYTAMBO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TO TOMAS/ CS COLQUEMARCA"/>
    <s v="Montufar Mercado // Zanabria Aycho"/>
    <n v="4"/>
    <n v="300"/>
    <m/>
    <n v="1280"/>
    <n v="15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. QUEHUAR"/>
    <s v="Montufar Mercado // Zanabria Aycho"/>
    <n v="4"/>
    <n v="200"/>
    <m/>
    <n v="1280"/>
    <n v="148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4"/>
    <s v="Abril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4"/>
    <s v="Abril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USCO SUR"/>
    <s v="Giancarlo Velarde Humpire"/>
    <n v="5"/>
    <n v="0"/>
    <m/>
    <n v="0"/>
    <n v="0"/>
    <n v="5"/>
    <s v="Mayo"/>
  </r>
  <r>
    <x v="17"/>
    <x v="17"/>
    <s v="AO.M1.06.04"/>
    <s v="Supervisión Financiera a Unidades Ejecutoras-UE."/>
    <s v="AO.M1.06.04 (b)"/>
    <s v="Supervisión Financiera Presencial a las Unidades Ejecutoras-UE"/>
    <s v="HOSPITAL ALFREDO CALLO RODRIGUEZ"/>
    <s v="Miluska Susana Benavides Palomino"/>
    <n v="5"/>
    <n v="30"/>
    <m/>
    <n v="1600"/>
    <n v="163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ALFREDO CALLO RODRIGUEZ7 MUNICIPALIDAD SICUANI"/>
    <s v="Einer Montalvo Quintanilla"/>
    <n v="3"/>
    <n v="200"/>
    <m/>
    <n v="960"/>
    <n v="1160"/>
    <n v="5"/>
    <s v="Mayo"/>
  </r>
  <r>
    <x v="17"/>
    <x v="17"/>
    <s v="AO.M1.02.02"/>
    <s v="Acciones de Afiliación."/>
    <s v="AO.M1.02.01 (b)"/>
    <s v="Supervisión y asistencia técnica en materia de afiliaciones"/>
    <s v="HOSPITAL TUPAC AMARU/ CS SAN JERONIMO"/>
    <s v="Wilbert Luza/ Mercedes Janqui/ Claudia Soto Perez/Yhinniva Ocharán Cortez/ David huaman Aguilar"/>
    <n v="1"/>
    <n v="0"/>
    <m/>
    <n v="0"/>
    <n v="0"/>
    <n v="5"/>
    <s v="Mayo"/>
  </r>
  <r>
    <x v="17"/>
    <x v="17"/>
    <s v="AO.M1.02.02"/>
    <s v="Acciones de Afiliación."/>
    <s v="AO.M1.02.01 (b)"/>
    <s v="Supervisión y asistencia técnica en materia de afiliaciones"/>
    <s v="HOSPITAL ALFREDO CALLO RODRIGUEZ/CS SAN PABLO/ CS SAN PEDRO"/>
    <s v="Wilbert Luza/ Mercedes Janqui/ Claudia Soto Perez/Yhinniva Ocharán Cortez/ David huaman Aguilar"/>
    <n v="4"/>
    <n v="200"/>
    <m/>
    <n v="1280"/>
    <n v="1480"/>
    <n v="5"/>
    <s v="Mayo"/>
  </r>
  <r>
    <x v="17"/>
    <x v="17"/>
    <s v="AO.S1.01.11"/>
    <s v="Acciones de Soporte a la Gestión a nivel de UDR"/>
    <s v="AO.S1.01.11 (b)"/>
    <s v="Supervisión y asistencia técnica en acciones de soporte a IPRESS"/>
    <s v="Hospital de Sicuani, C.S. Pampaphalla, CS combapata"/>
    <s v="Manuel Jesus Baca Fernandez"/>
    <n v="2"/>
    <n v="200"/>
    <m/>
    <n v="640"/>
    <n v="84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PICHIGUA"/>
    <s v="Montufar Mercado // Zanabria Aycho"/>
    <n v="4"/>
    <n v="200"/>
    <m/>
    <n v="1280"/>
    <n v="148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"/>
    <s v="Montufar Mercado // Zanabria Aycho"/>
    <n v="3"/>
    <n v="200"/>
    <m/>
    <n v="960"/>
    <n v="116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5"/>
    <s v="Mayo"/>
  </r>
  <r>
    <x v="17"/>
    <x v="17"/>
    <s v="AO.M1.05.05"/>
    <s v="Ejecución de Control Técnico a las Prestaciones."/>
    <s v="AO.M1.05.05 (b)"/>
    <s v="Gestión con actores locales para fortalecer la contención preventiva"/>
    <s v="HOSPITAL ESPINAR/ MUNICIPALIDAD ESPINAR"/>
    <s v="Einer Montalvo Quintanilla"/>
    <n v="4"/>
    <n v="200"/>
    <m/>
    <n v="1280"/>
    <n v="1480"/>
    <n v="6"/>
    <s v="Junio"/>
  </r>
  <r>
    <x v="17"/>
    <x v="17"/>
    <s v="AO.M1.02.02"/>
    <s v="Acciones de Afiliación."/>
    <s v="AO.M1.02.01 (b)"/>
    <s v="Supervisión y asistencia técnica en materia de afiliaciones"/>
    <s v="CS URCOS/ CS SAYLLA"/>
    <s v="Wilbert Luza/ Mercedes Janqui/ Claudia Soto Perez/Yhinniva Ocharán Cortez/ David huaman Aguilar"/>
    <n v="2"/>
    <n v="0"/>
    <m/>
    <n v="0"/>
    <n v="0"/>
    <n v="6"/>
    <s v="Junio"/>
  </r>
  <r>
    <x v="17"/>
    <x v="17"/>
    <s v="AO.M1.02.02"/>
    <s v="Acciones de Afiliación."/>
    <s v="AO.M1.02.01 (b)"/>
    <s v="Supervisión y asistencia técnica en materia de afiliaciones"/>
    <s v="HOSPITAL ESPINAR/ CS YAURI/ CS PALLPATA"/>
    <s v="Wilbert Luza/ Mercedes Janqui/ Claudia Soto Perez/Yhinniva Ocharán Cortez/ David huaman Aguilar"/>
    <n v="4"/>
    <n v="200"/>
    <m/>
    <n v="1280"/>
    <n v="1480"/>
    <n v="6"/>
    <s v="Junio"/>
  </r>
  <r>
    <x v="17"/>
    <x v="17"/>
    <s v="AO.S1.01.11"/>
    <s v="Acciones de Soporte a la Gestión a nivel de UDR"/>
    <s v="AO.M1.02.01 (b)"/>
    <s v="Supervisión y asistencia técnica en materia de afiliaciones"/>
    <s v="Hospital Espinar,  C.S. Yauri"/>
    <s v="Manuel Jesus Baca Fernandez"/>
    <n v="2"/>
    <n v="200"/>
    <m/>
    <n v="640"/>
    <n v="84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CCORCCA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C.S. WANCHAQ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6"/>
    <s v="Juni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RED DE SALUD CHUMBIVILCAS"/>
    <s v="Rosemary Moscoso Valer"/>
    <n v="5"/>
    <n v="300"/>
    <m/>
    <n v="1600"/>
    <n v="1900"/>
    <n v="6"/>
    <s v="Junio"/>
  </r>
  <r>
    <x v="17"/>
    <x v="17"/>
    <s v="AO.M1.06.04"/>
    <s v="Supervisión Financiera a Unidades Ejecutoras-UE."/>
    <s v="AO.M1.06.04 (b)"/>
    <s v="Supervisión Financiera Presencial a las Unidades Ejecutoras-UE"/>
    <s v="HOSPITAL ESPINAR"/>
    <s v="Milagros Esquivel Ramos"/>
    <n v="5"/>
    <n v="50"/>
    <m/>
    <n v="1600"/>
    <n v="165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DE APOYO DEPARTAMENTAL CUSCO"/>
    <s v="Miluska Susana Benavides Palomino"/>
    <n v="5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HOSPITAL QUILLABAMBA"/>
    <s v="Rosemary Moscoso Valer"/>
    <n v="5"/>
    <n v="200"/>
    <m/>
    <n v="1600"/>
    <n v="1800"/>
    <n v="7"/>
    <s v="Julio"/>
  </r>
  <r>
    <x v="17"/>
    <x v="17"/>
    <s v="AO.M1.05.05"/>
    <s v="Ejecución de Control Técnico a las Prestaciones."/>
    <s v="AO.M1.05.05 (b)"/>
    <s v="Gestión con actores locales para fortalecer la contención preventiva"/>
    <s v="RED LA CONVENCIÓN/MUNICIPALIDAD DE QUILLABAMBA/ MUNICIPALIDAD QUELLOUNO"/>
    <s v="Einer Montalvo Quintanilla"/>
    <n v="5"/>
    <n v="300"/>
    <m/>
    <n v="1600"/>
    <n v="1900"/>
    <n v="7"/>
    <s v="Julio"/>
  </r>
  <r>
    <x v="17"/>
    <x v="17"/>
    <s v="AO.M1.02.02"/>
    <s v="Acciones de Afiliación."/>
    <s v="AO.M1.02.01 (b)"/>
    <s v="Supervisión y asistencia técnica en materia de afiliaciones"/>
    <s v="HOSPITAL QUILLABAMBA/CS SANTA ANA/CS ECHARATE"/>
    <s v="Wilbert Luza/ Mercedes Janqui/ Claudia Soto Perez/Yhinniva Ocharán Cortez/ David huaman Aguilar"/>
    <n v="4"/>
    <n v="300"/>
    <m/>
    <n v="1280"/>
    <n v="1580"/>
    <n v="7"/>
    <s v="Julio"/>
  </r>
  <r>
    <x v="17"/>
    <x v="17"/>
    <s v="AO.M1.02.02"/>
    <s v="Acciones de Afiliación."/>
    <s v="AO.M1.02.01 (b)"/>
    <s v="Supervisión y asistencia técnica en materia de afiliaciones"/>
    <s v="HOSPITAL DE APOYO DEPARTAMENTAL CUSCO"/>
    <s v="Wilbert Luza/ Mercedes Janqui/ Claudia Soto Perez/Yhinniva Ocharán Cortez/ David huaman Aguilar"/>
    <n v="1"/>
    <n v="0"/>
    <m/>
    <n v="0"/>
    <n v="0"/>
    <n v="7"/>
    <s v="Julio"/>
  </r>
  <r>
    <x v="17"/>
    <x v="17"/>
    <s v="AO.S1.01.11"/>
    <s v="Acciones de Soporte a la Gestión a nivel de UDR"/>
    <s v="AO.M1.02.01 (b)"/>
    <s v="Supervisión y asistencia técnica en materia de afiliaciones"/>
    <s v="C.S. Santa Ana, Hospital Quillabamba, cs pavayoc"/>
    <s v="Manuel Jesus Baca Fernandez"/>
    <n v="3"/>
    <n v="300"/>
    <m/>
    <n v="960"/>
    <n v="126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ECHARATE; C.S CHAHUARES"/>
    <s v="Montufar Mercado // Zanabria Aycho"/>
    <n v="5"/>
    <n v="200"/>
    <m/>
    <n v="1600"/>
    <n v="180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POROY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 LA RINCONADA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. DIGNIDAD NACIONAL"/>
    <s v="Montufar Mercado // Zanabria Aycho"/>
    <n v="1"/>
    <n v="0"/>
    <m/>
    <n v="0"/>
    <n v="0"/>
    <n v="7"/>
    <s v="Julio"/>
  </r>
  <r>
    <x v="17"/>
    <x v="17"/>
    <s v="AO.M1.05.05"/>
    <s v="Ejecución de Control Técnico a las Prestaciones."/>
    <s v="AO.M1.05.05 (d)"/>
    <s v="Ejecutar acciones correspondientes al Proceso de Control Presencial Posterior"/>
    <s v="C.S MIRAFLORES"/>
    <s v="Montufar Mercado // Zanabria Aycho"/>
    <n v="1"/>
    <n v="0"/>
    <m/>
    <n v="0"/>
    <n v="0"/>
    <n v="7"/>
    <s v="Julio"/>
  </r>
  <r>
    <x v="17"/>
    <x v="17"/>
    <s v="AO.M1.06.04"/>
    <s v="Supervisión Financiera a Unidades Ejecutoras-UE."/>
    <s v="AO.M1.06.04 (b)"/>
    <s v="Supervisión Financiera Presencial a las Unidades Ejecutoras-UE"/>
    <s v="RED LA CONVENCIÓN"/>
    <s v="Miluska Susana Benavides Palomino"/>
    <n v="5"/>
    <n v="120"/>
    <m/>
    <n v="1600"/>
    <n v="1720"/>
    <n v="8"/>
    <s v="Agosto"/>
  </r>
  <r>
    <x v="17"/>
    <x v="17"/>
    <s v="AO.M1.02.02"/>
    <s v="Acciones de Afiliación."/>
    <s v="AO.M1.02.01 (b)"/>
    <s v="Supervisión y asistencia técnica en materia de afiliaciones"/>
    <s v="CS INDEPENDENCIA/ CS DIGNIDAD NACIONAL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2.02"/>
    <s v="Acciones de Afiliación."/>
    <s v="AO.M1.02.01 (b)"/>
    <s v="Supervisión y asistencia técnica en materia de afiliaciones"/>
    <s v="CS SANTA ROSA/ CS SAN SEBASTIAN"/>
    <s v="Wilbert Luza/ Mercedes Janqui/ Claudia Soto Perez/Yhinniva Ocharán Cortez/ David huaman Aguilar"/>
    <n v="2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C.S OROPESA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TINTAYA MARQUIRI"/>
    <s v="Montufar Mercado // Zanabria Aycho"/>
    <n v="4"/>
    <n v="200"/>
    <m/>
    <n v="1280"/>
    <n v="148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8"/>
    <s v="Agosto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8"/>
    <s v="Agosto"/>
  </r>
  <r>
    <x v="17"/>
    <x v="17"/>
    <s v="AO.M1.06.04"/>
    <s v="Supervisión Financiera a Unidades Ejecutoras-UE."/>
    <s v="AO.M1.06.04 (b)"/>
    <s v="Supervisión Financiera Presencial a las Unidades Ejecutoras-UE"/>
    <s v="RED KIMBIRI PICHARI"/>
    <s v="Milagros Esquivel Ramos"/>
    <n v="7"/>
    <n v="400"/>
    <m/>
    <n v="2240"/>
    <n v="2640"/>
    <n v="9"/>
    <s v="Setiembre"/>
  </r>
  <r>
    <x v="17"/>
    <x v="17"/>
    <s v="AO.M1.05.05"/>
    <s v="Ejecución de Control Técnico a las Prestaciones."/>
    <s v="AO.M1.05.05 (b)"/>
    <s v="Gestión con actores locales para fortalecer la contención preventiva"/>
    <s v="RED KIMBIRI PICHARI/MUNICIPALIDAD DE KIMBIRI/ MUNICIPALIDAD DE PICHARI"/>
    <s v="Einer Montalvo Quintanilla"/>
    <n v="6"/>
    <n v="1000"/>
    <m/>
    <n v="1920"/>
    <n v="2920"/>
    <n v="9"/>
    <s v="Setiembre"/>
  </r>
  <r>
    <x v="17"/>
    <x v="17"/>
    <s v="AO.M1.02.02"/>
    <s v="Acciones de Afiliación."/>
    <s v="AO.M1.02.01 (b)"/>
    <s v="Supervisión y asistencia técnica en materia de afiliaciones"/>
    <s v="HOSPITAL SAN JUAN DE KIMBIRI VRAEM/ CS LOBO TAWANTINSUYO/ CS PICHARI"/>
    <s v="Wilbert Luza/ Mercedes Janqui/ Claudia Soto Perez/Yhinniva Ocharán Cortez/ David huaman Aguilar"/>
    <n v="7"/>
    <n v="1000"/>
    <m/>
    <n v="2240"/>
    <n v="3240"/>
    <n v="9"/>
    <s v="Setiembre"/>
  </r>
  <r>
    <x v="17"/>
    <x v="17"/>
    <s v="AO.M1.02.02"/>
    <s v="Acciones de Afiliación."/>
    <s v="AO.M1.02.01 (b)"/>
    <s v="Supervisión y asistencia técnica en materia de afiliaciones"/>
    <s v="CS ANTA/ CS CHINCHERO"/>
    <s v="Wilbert Luza/ Mercedes Janqui/ Claudia Soto Perez/Yhinniva Ocharán Cortez/ David huaman Aguilar"/>
    <n v="2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INCHERO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C.S. URUBAMB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9"/>
    <s v="Set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SAN JUAN DE KIMBIRI/CS LOBO TAHUANTINSUYO/CS PICHARI"/>
    <s v="Montufar Mercado // Zanabria Aycho"/>
    <n v="7"/>
    <n v="1000"/>
    <m/>
    <n v="2240"/>
    <n v="3240"/>
    <n v="9"/>
    <s v="Setiembre"/>
  </r>
  <r>
    <x v="17"/>
    <x v="17"/>
    <s v="AO.M1.06.04"/>
    <s v="Supervisión Financiera a Unidades Ejecutoras-UE."/>
    <s v="AO.M1.06.04 (b)"/>
    <s v="Supervisión Financiera Presencial a las Unidades Ejecutoras-UE"/>
    <s v="RED DE SERVICIOS DE SALUD CANAS CANCHIS ESPINAR"/>
    <s v="Rosemary Moscoso Valer"/>
    <n v="5"/>
    <n v="200"/>
    <m/>
    <n v="1600"/>
    <n v="180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URUBAMBA/ OLLANTAYTAMBO/ CALCA"/>
    <s v="Einer Montalvo Quintanilla"/>
    <n v="3"/>
    <n v="200"/>
    <m/>
    <n v="960"/>
    <n v="1160"/>
    <n v="10"/>
    <s v="Octubre"/>
  </r>
  <r>
    <x v="17"/>
    <x v="17"/>
    <s v="AO.M1.02.02"/>
    <s v="Acciones de Afiliación."/>
    <s v="AO.M1.02.01 (b)"/>
    <s v="Supervisión y asistencia técnica en materia de afiliaciones"/>
    <s v="HOSPITAL SANTO TOMAS/ CS COLQUEMARCA"/>
    <s v="Wilbert Luza/ Mercedes Janqui/ Claudia Soto Perez/Yhinniva Ocharán Cortez/ David huaman Aguilar"/>
    <n v="3"/>
    <n v="300"/>
    <m/>
    <n v="960"/>
    <n v="126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 HUAROCONDO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, C.S. HUAYANAY; C.S. POTRERO; "/>
    <s v="Montufar Mercado // Zanabria Aycho"/>
    <n v="5"/>
    <n v="200"/>
    <m/>
    <n v="1600"/>
    <n v="180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LFREDO CALLO RODRIGUEZ; C.S LA FLORIDA"/>
    <s v="Montufar Mercado // Zanabria Aycho"/>
    <n v="4"/>
    <n v="200"/>
    <m/>
    <n v="1280"/>
    <n v="148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C.S. PISAC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0"/>
    <s v="Octubre"/>
  </r>
  <r>
    <x v="17"/>
    <x v="17"/>
    <s v="AO.M1.05.05"/>
    <s v="Ejecución de Control Técnico a las Prestaciones."/>
    <s v="AO.M1.05.05 (b)"/>
    <s v="Gestión con actores locales para fortalecer la contención preventiva"/>
    <s v="MUNICIPALIDAD DE CUSCO"/>
    <s v="Einer Montalvo Quintanilla"/>
    <n v="1"/>
    <n v="0"/>
    <m/>
    <n v="0"/>
    <n v="0"/>
    <n v="11"/>
    <s v="Noviembre"/>
  </r>
  <r>
    <x v="17"/>
    <x v="17"/>
    <s v="AO.M1.02.02"/>
    <s v="Acciones de Afiliación."/>
    <s v="AO.M1.02.01 (b)"/>
    <s v="Supervisión y asistencia técnica en materia de afiliaciones"/>
    <s v="CS OLLANTAYTAMBO/ CS URUBAMBA"/>
    <s v="Wilbert Luza/ Mercedes Janqui/ Claudia Soto Perez/Yhinniva Ocharán Cortez/ David huaman Aguilar"/>
    <n v="1"/>
    <n v="200"/>
    <m/>
    <n v="320"/>
    <n v="52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DE ESPINAR; C.S. SUYKUTAMBO"/>
    <s v="Montufar Mercado // Zanabria Aycho"/>
    <n v="4"/>
    <n v="300"/>
    <m/>
    <n v="1280"/>
    <n v="158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QUILLABAMBA; C.S. PAVAYOC;  C.S CHAHUARES"/>
    <s v="Montufar Mercado // Zanabria Aycho"/>
    <n v="5"/>
    <n v="200"/>
    <m/>
    <n v="1600"/>
    <n v="180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C.S.  SAN SALVADOR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1"/>
    <s v="Nov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1"/>
    <s v="Noviembre"/>
  </r>
  <r>
    <x v="17"/>
    <x v="17"/>
    <s v="AO.S1.01.11"/>
    <s v="Acciones de Soporte a la Gestión a nivel de UDR"/>
    <s v="AO.S1.01.11 (b)"/>
    <s v="Supervisión y asistencia técnica en acciones de soporte a IPRESS"/>
    <s v="varios"/>
    <s v="varios"/>
    <n v="5"/>
    <n v="0"/>
    <m/>
    <n v="1660"/>
    <n v="166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REGIONAL DEL CUSCO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ANTONIO LORENA 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HOSPITAL TUPAC AMARU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 TTIO"/>
    <s v="Montufar Mercado // Zanabria Aycho"/>
    <n v="1"/>
    <n v="0"/>
    <m/>
    <n v="0"/>
    <n v="0"/>
    <n v="12"/>
    <s v="Diciembre"/>
  </r>
  <r>
    <x v="17"/>
    <x v="17"/>
    <s v="AO.M1.05.05"/>
    <s v="Ejecución de Control Técnico a las Prestaciones."/>
    <s v="AO.M1.05.05 (d)"/>
    <s v="Ejecutar acciones correspondientes al Proceso de Control Presencial Posterior"/>
    <s v="C.S. CHOCCO"/>
    <s v="Montufar Mercado // Zanabria Aycho"/>
    <n v="1"/>
    <n v="0"/>
    <m/>
    <n v="0"/>
    <n v="0"/>
    <n v="12"/>
    <s v="Diciembre"/>
  </r>
  <r>
    <x v="18"/>
    <x v="18"/>
    <s v="AO.M1.05.05"/>
    <s v="Ejecución de Control Técnico a las Prestaciones."/>
    <s v="AO.M1.05.05 (d)"/>
    <s v="Ejecutar acciones correspondientes al Proceso de Control Presencial Posterior"/>
    <s v="IÑAPARI"/>
    <s v="Juan Carlos Paucar Holgado"/>
    <n v="1"/>
    <n v="100"/>
    <m/>
    <n v="320"/>
    <n v="420"/>
    <n v="3"/>
    <s v="Marzo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 DE IBERIA"/>
    <s v="Juan Carlos Paucar Holgado"/>
    <n v="1"/>
    <n v="80"/>
    <m/>
    <n v="320"/>
    <n v="400"/>
    <n v="4"/>
    <s v="Abril"/>
  </r>
  <r>
    <x v="18"/>
    <x v="18"/>
    <s v="AO.M1.05.05"/>
    <s v="Ejecución de Control Técnico a las Prestaciones."/>
    <s v="AO.M1.05.05 (d)"/>
    <s v="Ejecutar acciones correspondientes al Proceso de Control Presencial Posterior"/>
    <s v="SAN MARTIN DE PORRES"/>
    <s v="Juan Carlos Paucar Holgado"/>
    <n v="1"/>
    <n v="80"/>
    <m/>
    <n v="320"/>
    <n v="400"/>
    <n v="6"/>
    <s v="Junio"/>
  </r>
  <r>
    <x v="18"/>
    <x v="18"/>
    <s v="AO.M1.02.02"/>
    <s v="Acciones de Afiliación."/>
    <s v="AO.M1.02.01 (b)"/>
    <s v="Supervisión y asistencia técnica en materia de afiliaciones"/>
    <s v="PS IÑAPARI Y CS SAN MARTIN DE PORRES IBERIA"/>
    <s v="Jose Carlos Condori Cutipa"/>
    <n v="2"/>
    <n v="280"/>
    <m/>
    <n v="640"/>
    <n v="920"/>
    <n v="6"/>
    <s v="Junio"/>
  </r>
  <r>
    <x v="18"/>
    <x v="18"/>
    <s v="AO.M1.05.05"/>
    <s v="Ejecución de Control Técnico a las Prestaciones."/>
    <s v="AO.M1.05.05 (d)"/>
    <s v="Ejecutar acciones correspondientes al Proceso de Control Presencial Posterior"/>
    <s v="SAN LORENZO"/>
    <s v="Juan Carlos Paucar Holgado"/>
    <n v="1"/>
    <n v="80"/>
    <m/>
    <n v="320"/>
    <n v="400"/>
    <n v="7"/>
    <s v="Julio"/>
  </r>
  <r>
    <x v="18"/>
    <x v="18"/>
    <s v="AO.M1.05.05"/>
    <s v="Ejecución de Control Técnico a las Prestaciones."/>
    <s v="AO.M1.05.05 (d)"/>
    <s v="Ejecutar acciones correspondientes al Proceso de Control Presencial Posterior"/>
    <s v="P.S. SANTA ROSA"/>
    <s v="Juan Carlos Paucar Holgado"/>
    <n v="1"/>
    <n v="100"/>
    <m/>
    <n v="320"/>
    <n v="420"/>
    <n v="8"/>
    <s v="Agosto"/>
  </r>
  <r>
    <x v="18"/>
    <x v="18"/>
    <s v="AO.M1.05.05"/>
    <s v="Ejecución de Control Técnico a las Prestaciones."/>
    <s v="AO.M1.05.05 (d)"/>
    <s v="Ejecutar acciones correspondientes al Proceso de Control Presencial Posterior"/>
    <s v="MAZUKO"/>
    <s v="Juan Carlos Paucar Holgado"/>
    <n v="1"/>
    <n v="100"/>
    <m/>
    <n v="320"/>
    <n v="420"/>
    <n v="9"/>
    <s v="Setiembre"/>
  </r>
  <r>
    <x v="18"/>
    <x v="18"/>
    <s v="AO.M1.05.05"/>
    <s v="Ejecución de Control Técnico a las Prestaciones."/>
    <s v="AO.M1.05.05 (d)"/>
    <s v="Ejecutar acciones correspondientes al Proceso de Control Presencial Posterior"/>
    <s v="ALERTA"/>
    <s v="Juan Carlos Paucar Holgado"/>
    <n v="1"/>
    <n v="60"/>
    <m/>
    <n v="320"/>
    <n v="380"/>
    <n v="10"/>
    <s v="Octubre"/>
  </r>
  <r>
    <x v="18"/>
    <x v="18"/>
    <s v="AO.M1.05.05"/>
    <s v="Ejecución de Control Técnico a las Prestaciones."/>
    <s v="AO.M1.05.05 (d)"/>
    <s v="Ejecutar acciones correspondientes al Proceso de Control Presencial Posterior"/>
    <s v="LABERINTO"/>
    <s v="Juan Carlos Paucar Holgado"/>
    <n v="1"/>
    <n v="68"/>
    <m/>
    <n v="320"/>
    <n v="388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1"/>
    <s v="Ener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1"/>
    <s v="Ener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1"/>
    <s v="Enero"/>
  </r>
  <r>
    <x v="19"/>
    <x v="19"/>
    <s v="AO.M1.05.05"/>
    <s v="Ejecución de Control Técnico a las Prestaciones."/>
    <s v="AO.M1.05.05 (b)"/>
    <s v="Gestión con actores locales para fortalecer la contención preventiva"/>
    <s v="P.S. EL SIGLO"/>
    <s v="Alfredo Claudio Vilca Adriazola"/>
    <n v="1"/>
    <n v="0"/>
    <m/>
    <n v="0"/>
    <n v="0"/>
    <n v="1"/>
    <s v="Ener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5"/>
    <n v="40"/>
    <m/>
    <n v="1600"/>
    <n v="1640"/>
    <n v="2"/>
    <s v="Febrer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Lizbeth Yovanna Cristobal Flores"/>
    <n v="1"/>
    <n v="0"/>
    <m/>
    <n v="0"/>
    <n v="0"/>
    <n v="2"/>
    <s v="Febrer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2"/>
    <s v="Febrero"/>
  </r>
  <r>
    <x v="19"/>
    <x v="19"/>
    <s v="AO.M1.05.05"/>
    <s v="Ejecución de Control Técnico a las Prestaciones."/>
    <s v="AO.M1.05.05 (b)"/>
    <s v="Gestión con actores locales para fortalecer la contención preventiva"/>
    <s v="C.S. TORATA"/>
    <s v="Alfredo Claudio Vilca Adriazola"/>
    <n v="1"/>
    <n v="0"/>
    <m/>
    <n v="0"/>
    <n v="0"/>
    <n v="2"/>
    <s v="Febrero"/>
  </r>
  <r>
    <x v="19"/>
    <x v="19"/>
    <s v="AO.M1.06.04"/>
    <s v="Supervisión Financiera a Unidades Ejecutoras-UE."/>
    <s v="AO.M1.06.04 (b)"/>
    <s v="Supervisión Financiera Presencial a las Unidades Ejecutoras-UE"/>
    <s v="U.E. HOSPITAL REGIONAL MOQUEGUA"/>
    <s v="ZENAIDA SOLIS SUAREZ/ JAIME CAYTANO DIAZ"/>
    <n v="2"/>
    <n v="0"/>
    <m/>
    <n v="0"/>
    <n v="0"/>
    <n v="3"/>
    <s v="Marzo"/>
  </r>
  <r>
    <x v="19"/>
    <x v="19"/>
    <s v="AO.M1.02.02"/>
    <s v="Acciones de Afiliación."/>
    <s v="AO.M1.02.02 (d)"/>
    <s v="Supervisión y asistencia técnica en materia de afiliaciones"/>
    <s v="CS Torata "/>
    <s v="Felicita Luzmila Gutierrez Cueva "/>
    <n v="1"/>
    <n v="0"/>
    <m/>
    <n v="0"/>
    <n v="0"/>
    <n v="3"/>
    <s v="Marzo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P.S. VARADERO"/>
    <s v="Lizbeth Yovanna Cristobal Flores"/>
    <s v="9 horas"/>
    <n v="40"/>
    <m/>
    <n v="120"/>
    <n v="160"/>
    <n v="3"/>
    <s v="Marz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3"/>
    <s v="Marzo"/>
  </r>
  <r>
    <x v="19"/>
    <x v="19"/>
    <s v="AO.M1.05.05"/>
    <s v="Ejecución de Control Técnico a las Prestaciones."/>
    <s v="AO.M1.05.05 (b)"/>
    <s v="Gestión con actores locales para fortalecer la contención preventiva"/>
    <s v="C.S. Pampa Inalambrica"/>
    <s v="Alfredo Claudio Vilca Adriazola"/>
    <n v="1"/>
    <n v="0"/>
    <m/>
    <n v="0"/>
    <n v="0"/>
    <n v="3"/>
    <s v="Marz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4"/>
    <s v="Abril"/>
  </r>
  <r>
    <x v="19"/>
    <x v="19"/>
    <s v="AO.M1.02.02"/>
    <s v="Acciones de Afiliación."/>
    <s v="AO.M1.02.02 (d)"/>
    <s v="Supervisión y asistencia técnica en materia de afiliaciones"/>
    <s v="CS Miramar  "/>
    <s v="Felicita Luzmila Gutierrez Cueva "/>
    <s v="9 horas"/>
    <n v="40"/>
    <m/>
    <n v="120"/>
    <n v="160"/>
    <n v="4"/>
    <s v="Abril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C.S. CARUMAS"/>
    <s v="Jessica Nieves Isidro Mamani"/>
    <n v="1"/>
    <n v="100"/>
    <m/>
    <n v="320"/>
    <n v="4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SACUAYA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d)"/>
    <s v="Ejecutar acciones correspondientes al Proceso de Control Presencial Posterior"/>
    <s v="P.S. CAMBRUNE"/>
    <s v="Jessica Nieves Isidro Mamani"/>
    <n v="1"/>
    <n v="0"/>
    <m/>
    <n v="320"/>
    <n v="320"/>
    <n v="4"/>
    <s v="Abril"/>
  </r>
  <r>
    <x v="19"/>
    <x v="19"/>
    <s v="AO.M1.05.05"/>
    <s v="Ejecución de Control Técnico a las Prestaciones."/>
    <s v="AO.M1.05.05 (b)"/>
    <s v="Gestión con actores locales para fortalecer la contención preventiva"/>
    <s v="CS CALACOA"/>
    <s v="Alfredo Claudio Vilca Adriazola"/>
    <n v="1"/>
    <n v="100"/>
    <m/>
    <n v="320"/>
    <n v="420"/>
    <n v="4"/>
    <s v="Abril"/>
  </r>
  <r>
    <x v="19"/>
    <x v="19"/>
    <s v="AO.M1.06.04"/>
    <s v="Supervisión Financiera a Unidades Ejecutoras-UE."/>
    <s v="AO.M1.06.04 (b)"/>
    <s v="Supervisión Financiera Presencial a las Unidades Ejecutoras-UE"/>
    <s v="U.E. HOSPITAL REGIONAL MQOUEGUA"/>
    <s v="ZENAIDA SOLIS SUAREZ/ JAIME CAYTANO DIAZ"/>
    <n v="5"/>
    <n v="0"/>
    <m/>
    <n v="0"/>
    <n v="0"/>
    <n v="5"/>
    <s v="Mayo"/>
  </r>
  <r>
    <x v="19"/>
    <x v="19"/>
    <s v="AO.M1.02.02"/>
    <s v="Acciones de Afiliación."/>
    <s v="AO.M1.02.02 (d)"/>
    <s v="Supervisión y asistencia técnica en materia de afiliaciones"/>
    <s v="CS Omate "/>
    <s v="Felicita Luzmila Gutierrez Cueva "/>
    <n v="2"/>
    <n v="100"/>
    <m/>
    <n v="640"/>
    <n v="740"/>
    <n v="5"/>
    <s v="Mayo"/>
  </r>
  <r>
    <x v="19"/>
    <x v="19"/>
    <s v="AO.M1.02.02"/>
    <s v="Acciones de Afiliación."/>
    <s v="AO.M1.02.02 (d)"/>
    <s v="Supervisión y asistencia técnica en materia de afiliaciones"/>
    <s v="CS Coalaque"/>
    <s v="Felicita Luzmila Gutierrez Cueva "/>
    <n v="1"/>
    <n v="0"/>
    <m/>
    <n v="320"/>
    <n v="320"/>
    <n v="5"/>
    <s v="Mayo"/>
  </r>
  <r>
    <x v="19"/>
    <x v="19"/>
    <s v="AO.M1.02.02"/>
    <s v="Acciones de Afiliación."/>
    <s v="AO.M1.02.02 (d)"/>
    <s v="Supervisión y asistencia técnica en materia de afiliaciones"/>
    <s v="CS Puquina"/>
    <s v="Felicita Luzmila Gutierrez Cueva "/>
    <n v="1"/>
    <n v="0"/>
    <m/>
    <n v="320"/>
    <n v="320"/>
    <n v="5"/>
    <s v="Mayo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Lizbeth Yovanna Cristobal Flores"/>
    <n v="1"/>
    <n v="0"/>
    <m/>
    <n v="0"/>
    <n v="0"/>
    <n v="5"/>
    <s v="May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5"/>
    <s v="May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2"/>
    <n v="0"/>
    <m/>
    <n v="0"/>
    <n v="0"/>
    <n v="6"/>
    <s v="Junio"/>
  </r>
  <r>
    <x v="19"/>
    <x v="19"/>
    <s v="AO.M1.02.02"/>
    <s v="Acciones de Afiliación."/>
    <s v="AO.M1.02.02 (d)"/>
    <s v="Supervisión y asistencia técnica en materia de afiliaciones"/>
    <s v="PS Pacocha"/>
    <s v="Felicita Luzmila Gutierrez Cueva "/>
    <s v="9 horas"/>
    <n v="40"/>
    <m/>
    <n v="120"/>
    <n v="160"/>
    <n v="6"/>
    <s v="Juni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TORATA"/>
    <s v="Jessica Nieves Isidro Mamani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Lizbeth Yovanna Cristobal Flores"/>
    <n v="1"/>
    <n v="0"/>
    <m/>
    <n v="0"/>
    <n v="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C.S. MIRAMAR"/>
    <s v="Jessica Nieves Isidro Mamani"/>
    <s v="9 horas"/>
    <n v="40"/>
    <m/>
    <n v="120"/>
    <n v="160"/>
    <n v="6"/>
    <s v="Juni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 ILO"/>
    <s v="Lizbeth Yovanna Cristobal Flores"/>
    <s v="9 horas"/>
    <n v="40"/>
    <m/>
    <n v="120"/>
    <n v="160"/>
    <n v="6"/>
    <s v="Junio"/>
  </r>
  <r>
    <x v="19"/>
    <x v="19"/>
    <s v="AO.M1.05.05"/>
    <s v="Ejecución de Control Técnico a las Prestaciones."/>
    <s v="AO.M1.05.05 (b)"/>
    <s v="Gestión con actores locales para fortalecer la contención preventiva"/>
    <s v="CS PUQUINA"/>
    <s v="Alfredo Claudio Vilca Adriazola"/>
    <n v="1"/>
    <n v="140"/>
    <m/>
    <n v="320"/>
    <n v="460"/>
    <n v="6"/>
    <s v="Jun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JAIME CAYTANO DIAZ"/>
    <n v="2"/>
    <n v="0"/>
    <m/>
    <n v="0"/>
    <n v="0"/>
    <n v="7"/>
    <s v="Julio"/>
  </r>
  <r>
    <x v="19"/>
    <x v="19"/>
    <s v="AO.M1.02.02"/>
    <s v="Acciones de Afiliación."/>
    <s v="AO.M1.02.02 (d)"/>
    <s v="Supervisión y asistencia técnica en materia de afiliaciones"/>
    <s v="PS Algarrobal "/>
    <s v="Felicita Luzmila Gutierrez Cueva "/>
    <s v="9 horas"/>
    <n v="70"/>
    <m/>
    <n v="120"/>
    <n v="190"/>
    <n v="7"/>
    <s v="Julio"/>
  </r>
  <r>
    <x v="19"/>
    <x v="19"/>
    <s v="AO.S1.01.11"/>
    <s v="Acciones de Soporte a la Gestión a nivel de UDR"/>
    <s v="AO.S1.01.11 (b)"/>
    <s v="Supervisión y asistencia técnica en acciones de soporte a IPRESS"/>
    <s v="Red de Salud Ilo - CS Alto Ilo"/>
    <s v="Ronald Angel Flores Centeno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P.S. 28 DE JULI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PAMPA INALAMBRICA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ALTO ILO"/>
    <s v="Lizbeth Yovanna Cristobal Flores"/>
    <s v="9 horas"/>
    <n v="40"/>
    <m/>
    <n v="120"/>
    <n v="16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7"/>
    <s v="Julio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ILO"/>
    <s v="Jessica Nieves Isidro Mamani"/>
    <s v="9 horas"/>
    <n v="40"/>
    <m/>
    <n v="120"/>
    <n v="160"/>
    <n v="7"/>
    <s v="Julio"/>
  </r>
  <r>
    <x v="19"/>
    <x v="19"/>
    <s v="AO.M1.05.05"/>
    <s v="Ejecución de Control Técnico a las Prestaciones."/>
    <s v="AO.M1.05.05 (b)"/>
    <s v="Gestión con actores locales para fortalecer la contención preventiva"/>
    <s v="C.S. ALTO ILO"/>
    <s v="Alfredo Claudio Vilca Adriazola"/>
    <n v="1"/>
    <n v="0"/>
    <m/>
    <n v="0"/>
    <n v="0"/>
    <n v="7"/>
    <s v="Julio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/ JAIME CAYTANO DIAZ"/>
    <n v="5"/>
    <n v="0"/>
    <m/>
    <n v="0"/>
    <n v="0"/>
    <n v="8"/>
    <s v="Agosto"/>
  </r>
  <r>
    <x v="19"/>
    <x v="19"/>
    <s v="AO.M1.02.02"/>
    <s v="Acciones de Afiliación."/>
    <s v="AO.M1.02.02 (d)"/>
    <s v="Supervisión y asistencia técnica en materia de afiliaciones"/>
    <s v="CS Cambrune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uchumbaya"/>
    <s v="Felicita Luzmila Gutierrez Cueva "/>
    <n v="1"/>
    <n v="0"/>
    <m/>
    <n v="320"/>
    <n v="320"/>
    <n v="8"/>
    <s v="Agosto"/>
  </r>
  <r>
    <x v="19"/>
    <x v="19"/>
    <s v="AO.M1.02.02"/>
    <s v="Acciones de Afiliación."/>
    <s v="AO.M1.02.02 (d)"/>
    <s v="Supervisión y asistencia técnica en materia de afiliaciones"/>
    <s v="CS Carumas "/>
    <s v="Felicita Luzmila Gutierrez Cueva "/>
    <n v="2"/>
    <n v="80"/>
    <m/>
    <n v="640"/>
    <n v="720"/>
    <n v="8"/>
    <s v="Agosto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YACANGO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Lizbeth Yovanna Cristobal Flores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P.S. LOS ANGELES"/>
    <s v="Jessica Nieves Isidro Mamani"/>
    <n v="1"/>
    <n v="0"/>
    <m/>
    <n v="0"/>
    <n v="0"/>
    <n v="8"/>
    <s v="Agosto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8"/>
    <s v="Agosto"/>
  </r>
  <r>
    <x v="19"/>
    <x v="19"/>
    <s v="AO.M1.05.05"/>
    <s v="Ejecución de Control Técnico a las Prestaciones."/>
    <s v="AO.M1.05.05 (b)"/>
    <s v="Gestión con actores locales para fortalecer la contención preventiva"/>
    <s v="C.S. MIRAMAR"/>
    <s v="Alfredo Claudio Vilca Adriazola"/>
    <n v="1"/>
    <n v="0"/>
    <m/>
    <n v="0"/>
    <n v="0"/>
    <n v="8"/>
    <s v="Agosto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ZENAIDA SOLIS SUAREZ"/>
    <n v="2"/>
    <n v="40"/>
    <m/>
    <n v="640"/>
    <n v="680"/>
    <n v="9"/>
    <s v="Setiembre"/>
  </r>
  <r>
    <x v="19"/>
    <x v="19"/>
    <s v="AO.M1.02.02"/>
    <s v="Acciones de Afiliación."/>
    <s v="AO.M1.02.02 (d)"/>
    <s v="Supervisión y asistencia técnica en materia de afiliaciones"/>
    <s v="PS 18 de Mayo "/>
    <s v="Felicita Luzmila Gutierrez Cueva "/>
    <s v="9 horas"/>
    <n v="40"/>
    <m/>
    <n v="120"/>
    <n v="160"/>
    <n v="9"/>
    <s v="Setiembre"/>
  </r>
  <r>
    <x v="19"/>
    <x v="19"/>
    <s v="AO.S1.01.11"/>
    <s v="Acciones de Soporte a la Gestión a nivel de UDR"/>
    <s v="AO.S1.01.11 (b)"/>
    <s v="Supervisión y asistencia técnica en acciones de soporte a IPRESS"/>
    <s v="Red de Salud Ilo - Hospital Ilo"/>
    <s v="Ronald Angel Flores Centeno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RCADO CENTRAL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REGIONAL MOQUEGUA"/>
    <s v="Lizbeth Yovanna Cristobal Flores"/>
    <n v="1"/>
    <n v="0"/>
    <m/>
    <n v="0"/>
    <n v="0"/>
    <n v="9"/>
    <s v="Setiembre"/>
  </r>
  <r>
    <x v="19"/>
    <x v="19"/>
    <s v="AO.M1.05.05"/>
    <s v="Ejecución de Control Técnico a las Prestaciones."/>
    <s v="AO.M1.05.05 (b)"/>
    <s v="Gestión con actores locales para fortalecer la contención preventiva"/>
    <s v="P.S. LOS ANGELES"/>
    <s v="Alfredo Claudio Vilca Adriazola"/>
    <n v="1"/>
    <n v="0"/>
    <m/>
    <n v="0"/>
    <n v="0"/>
    <n v="9"/>
    <s v="Setiembre"/>
  </r>
  <r>
    <x v="19"/>
    <x v="19"/>
    <s v="AO.M1.06.04"/>
    <s v="Supervisión Financiera a Unidades Ejecutoras-UE."/>
    <s v="AO.M1.06.04 (b)"/>
    <s v="Supervisión Financiera Presencial a las Unidades Ejecutoras-UE"/>
    <s v="U.E. SALUD MOQUEGUA  "/>
    <s v="ZENAIDA SOLIS SUAREZ"/>
    <n v="2"/>
    <n v="0"/>
    <m/>
    <n v="0"/>
    <n v="0"/>
    <n v="10"/>
    <s v="Octubre"/>
  </r>
  <r>
    <x v="19"/>
    <x v="19"/>
    <s v="AO.M1.02.02"/>
    <s v="Acciones de Afiliación."/>
    <s v="AO.M1.02.02 (d)"/>
    <s v="Supervisión y asistencia técnica en materia de afiliaciones"/>
    <s v="PS Jhon F. Kennedy "/>
    <s v="Felicita Luzmila Gutierrez Cueva "/>
    <s v="9 horas"/>
    <n v="40"/>
    <m/>
    <n v="120"/>
    <n v="160"/>
    <n v="10"/>
    <s v="Octubre"/>
  </r>
  <r>
    <x v="19"/>
    <x v="19"/>
    <s v="AO.S1.01.11"/>
    <s v="Acciones de Soporte a la Gestión a nivel de UDR"/>
    <s v="AO.S1.01.11 (b)"/>
    <s v="Supervisión y asistencia técnica en acciones de soporte a IPRESS"/>
    <s v="Hospital Regional Moquegua"/>
    <s v="Ronald Angel Flores Centeno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18 DE MAY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FRANCISC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OMATE"/>
    <s v="Lizbeth Yovanna Cristobal Flores"/>
    <n v="1"/>
    <n v="100"/>
    <m/>
    <n v="320"/>
    <n v="4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C.S. COALAQUE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QUINISTAQUILLAS"/>
    <s v="Lizbeth Yovanna Cristobal Flores"/>
    <n v="1"/>
    <n v="0"/>
    <m/>
    <n v="320"/>
    <n v="320"/>
    <n v="10"/>
    <s v="Octubre"/>
  </r>
  <r>
    <x v="19"/>
    <x v="19"/>
    <s v="AO.M1.05.05"/>
    <s v="Ejecución de Control Técnico a las Prestaciones."/>
    <s v="AO.M1.05.05 (d)"/>
    <s v="Ejecutar acciones correspondientes al Proceso de Control Presencial Posterior"/>
    <s v="P.S. EL SIGLO"/>
    <s v="Jessica Nieves Isidro Mamani"/>
    <n v="1"/>
    <n v="0"/>
    <m/>
    <n v="0"/>
    <n v="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.S. CAMBRUNE"/>
    <s v="Alfredo Claudio Vilca Adriazola"/>
    <n v="1"/>
    <n v="100"/>
    <m/>
    <n v="320"/>
    <n v="420"/>
    <n v="10"/>
    <s v="Octubre"/>
  </r>
  <r>
    <x v="19"/>
    <x v="19"/>
    <s v="AO.M1.05.05"/>
    <s v="Ejecución de Control Técnico a las Prestaciones."/>
    <s v="AO.M1.05.05 (b)"/>
    <s v="Gestión con actores locales para fortalecer la contención preventiva"/>
    <s v="CS Ichuña"/>
    <s v="Alfredo Claudio Vilca Adriazola"/>
    <n v="1"/>
    <n v="100"/>
    <m/>
    <n v="320"/>
    <n v="420"/>
    <n v="11"/>
    <s v="Noviembre"/>
  </r>
  <r>
    <x v="19"/>
    <x v="19"/>
    <s v="AO.M1.06.04"/>
    <s v="Supervisión Financiera a Unidades Ejecutoras-UE."/>
    <s v="AO.M1.06.04 (b)"/>
    <s v="Supervisión Financiera Presencial a las Unidades Ejecutoras-UE"/>
    <s v="U.E. SALUD ILO"/>
    <s v="JAIME CAYTANO DIAZ"/>
    <n v="2"/>
    <n v="40"/>
    <m/>
    <n v="640"/>
    <n v="680"/>
    <n v="11"/>
    <s v="Noviembre"/>
  </r>
  <r>
    <x v="19"/>
    <x v="19"/>
    <s v="AO.M1.02.02"/>
    <s v="Acciones de Afiliación."/>
    <s v="AO.M1.02.02 (d)"/>
    <s v="Supervisión y asistencia técnica en materia de afiliaciones"/>
    <s v="PS Varadero"/>
    <s v="Felicita Luzmila Gutierrez Cueva "/>
    <s v="9 horas"/>
    <n v="40"/>
    <m/>
    <n v="120"/>
    <n v="16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PS El Siglo"/>
    <s v="Ronald Angel Flores Centeno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HOSPITAL ILO"/>
    <s v="Jessica Nieves Isidro Mamani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PACOCHA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N ANTONIO"/>
    <s v="Jessica Nieves Isidro Mamani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ARISCAL NIETO"/>
    <s v="Lizbeth Yovanna Cristobal Flores"/>
    <n v="1"/>
    <n v="0"/>
    <m/>
    <n v="0"/>
    <n v="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P.S. EL ALGARROBAL"/>
    <s v="Lizbeth Yovanna Cristobal Flores"/>
    <s v="9 horas"/>
    <n v="40"/>
    <m/>
    <n v="120"/>
    <n v="160"/>
    <n v="11"/>
    <s v="Noviembre"/>
  </r>
  <r>
    <x v="19"/>
    <x v="19"/>
    <s v="AO.M1.05.05"/>
    <s v="Ejecución de Control Técnico a las Prestaciones."/>
    <s v="AO.M1.05.05 (d)"/>
    <s v="Ejecutar acciones correspondientes al Proceso de Control Presencial Posterior"/>
    <s v="C.S. CHEN CHEN"/>
    <s v="Jessica Nieves Isidro Mamani"/>
    <n v="1"/>
    <n v="0"/>
    <m/>
    <n v="0"/>
    <n v="0"/>
    <n v="11"/>
    <s v="Noviembre"/>
  </r>
  <r>
    <x v="19"/>
    <x v="19"/>
    <s v="AO.S1.01.11"/>
    <s v="Acciones de Soporte a la Gestión a nivel de UDR"/>
    <s v="AO.S1.01.11 (b)"/>
    <s v="Supervisión y asistencia técnica en acciones de soporte a IPRESS"/>
    <s v="Red de Salud Moquegua - CS San Francisco"/>
    <s v="Ronald Angel Flores Centeno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SAMEGUA"/>
    <s v="Jessica Nieves Isidro Mamani"/>
    <n v="1"/>
    <n v="0"/>
    <m/>
    <n v="0"/>
    <n v="0"/>
    <n v="12"/>
    <s v="Diciembre"/>
  </r>
  <r>
    <x v="19"/>
    <x v="19"/>
    <s v="AO.M1.05.05"/>
    <s v="Ejecución de Control Técnico a las Prestaciones."/>
    <s v="AO.M1.05.05 (d)"/>
    <s v="Ejecutar acciones correspondientes al Proceso de Control Presencial Posterior"/>
    <s v="C.S. MENTAL COMUNITARIO MOQUEGUA"/>
    <s v="Jessica Nieves Isidro Mamani"/>
    <n v="1"/>
    <n v="0"/>
    <m/>
    <n v="0"/>
    <n v="0"/>
    <n v="12"/>
    <s v="Diciembre"/>
  </r>
  <r>
    <x v="19"/>
    <x v="19"/>
    <s v="AO.S1.01.11"/>
    <s v="Acciones de Soporte a la Gestión a nivel de UDR"/>
    <s v="AO.S1.01.11 (b)"/>
    <s v="Supervisión y asistencia técnica en acciones de soporte a IPRESS"/>
    <s v="varios"/>
    <s v="varios"/>
    <n v="11"/>
    <n v="0"/>
    <m/>
    <n v="3521"/>
    <n v="3521"/>
    <n v="12"/>
    <s v="Diciembre"/>
  </r>
  <r>
    <x v="19"/>
    <x v="19"/>
    <s v="AO.M1.05.05"/>
    <s v="Ejecución de Control Técnico a las Prestaciones."/>
    <s v="AO.M1.05.05 (b)"/>
    <s v="Gestión con actores locales para fortalecer la contención preventiva"/>
    <s v="CS SAN ANTONIO"/>
    <s v="Alfredo Claudio Vilca Adriazola"/>
    <n v="1"/>
    <n v="0"/>
    <m/>
    <n v="0"/>
    <n v="0"/>
    <n v="12"/>
    <s v="Diciembre"/>
  </r>
  <r>
    <x v="20"/>
    <x v="20"/>
    <s v="AO.M1.02.02"/>
    <s v="Acciones de Afiliación."/>
    <s v="AO.M1.02.01 (b)"/>
    <s v="Supervisión y asistencia técnica en materia de afiliaciones"/>
    <s v="CENTRO DE SALUD POCOLLAY"/>
    <s v="ROSARIO PATIÑO ESPINOZA"/>
    <n v="1"/>
    <n v="0"/>
    <m/>
    <n v="0"/>
    <n v="0"/>
    <n v="1"/>
    <s v="En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Ciudad Nueva - C.S. Bolognesi)"/>
    <s v="CPC. REYNALDO PEREZ VIZCARRA"/>
    <n v="3"/>
    <n v="0"/>
    <m/>
    <n v="0"/>
    <n v="0"/>
    <n v="1"/>
    <s v="Enero"/>
  </r>
  <r>
    <x v="20"/>
    <x v="20"/>
    <s v="AO.S1.01.11"/>
    <s v="Acciones de Soporte a la Gestión a nivel de UDR"/>
    <s v="AO.S1.01.11 (b)"/>
    <s v="Supervisión y asistencia técnica en acciones de soporte a IPRESS"/>
    <s v="PUESTO DE SALUD HABITAT"/>
    <s v="VILMA NANCY RIVERA GARCI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YARAS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VISTA ALEGRE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NATIVIDAD"/>
    <s v="ADELA LOURDES CARRASCO TEJADA"/>
    <n v="1"/>
    <n v="0"/>
    <m/>
    <n v="0"/>
    <n v="0"/>
    <n v="1"/>
    <s v="En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1"/>
    <s v="Enero"/>
  </r>
  <r>
    <x v="20"/>
    <x v="20"/>
    <s v="AO.M1.02.02"/>
    <s v="Acciones de Afiliación."/>
    <s v="AO.M1.02.01 (b)"/>
    <s v="Supervisión y asistencia técnica en materia de afiliaciones"/>
    <s v="CENTRO DE SALUD CIUDAD NUEVA"/>
    <s v="ROSARIO PATIÑO ESPINOZA"/>
    <n v="1"/>
    <n v="0"/>
    <m/>
    <n v="0"/>
    <n v="0"/>
    <n v="2"/>
    <s v="Febrer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Tarata, P.S. Intiorko)"/>
    <s v="CPC. JUIO TALLEDO PALZA"/>
    <n v="3"/>
    <n v="0"/>
    <m/>
    <n v="0"/>
    <n v="0"/>
    <n v="2"/>
    <s v="Febrero"/>
  </r>
  <r>
    <x v="20"/>
    <x v="20"/>
    <s v="AO.S1.01.11"/>
    <s v="Acciones de Soporte a la Gestión a nivel de UDR"/>
    <s v="AO.S1.01.11 (b)"/>
    <s v="Supervisión y asistencia técnica en acciones de soporte a IPRESS"/>
    <s v="PUESTO DE SALUD JESUS MARIA"/>
    <s v="VILMA NANCY RIVERA GARCI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28 DE AGOSTO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BOLOGNESI"/>
    <s v="ADELA LOURDES CARRASCO TEJADA"/>
    <n v="1"/>
    <n v="0"/>
    <m/>
    <n v="0"/>
    <n v="0"/>
    <n v="2"/>
    <s v="Febrero"/>
  </r>
  <r>
    <x v="20"/>
    <x v="20"/>
    <s v="AO.M1.05.05"/>
    <s v="Ejecución de Control Técnico a las Prestaciones."/>
    <s v="AO.M1.05.05 (b)"/>
    <s v="Gestión con actores locales para fortalecer la contención preventiva"/>
    <s v="DISTRITO DE TACNA"/>
    <s v="MORAYMA SALAZAR CALERO"/>
    <n v="1"/>
    <n v="0"/>
    <m/>
    <n v="0"/>
    <n v="0"/>
    <n v="2"/>
    <s v="Febrero"/>
  </r>
  <r>
    <x v="20"/>
    <x v="20"/>
    <s v="AO.M1.02.02"/>
    <s v="Acciones de Afiliación."/>
    <s v="AO.M1.02.01 (b)"/>
    <s v="Supervisión y asistencia técnica en materia de afiliaciones"/>
    <s v="CENTRO DE SALUD LA ESPERANZA"/>
    <s v="GIOVANNA FLORES LOMBARDI"/>
    <n v="1"/>
    <n v="0"/>
    <m/>
    <n v="0"/>
    <n v="0"/>
    <n v="3"/>
    <s v="Marzo"/>
  </r>
  <r>
    <x v="20"/>
    <x v="20"/>
    <s v="AO.M1.06.04"/>
    <s v="Supervisión Financiera a Unidades Ejecutoras-UE."/>
    <s v="AO.M1.06.04 (b)"/>
    <s v="Supervisión Financiera Presencial a las Unidades Ejecutoras-UE"/>
    <s v="RED DE SALUD TACNA - (CLAS C.S. Pocollay, C.S. 28 de agosto)"/>
    <s v="CPC. REYNALDO PEREZ VIZCARRA"/>
    <n v="3"/>
    <n v="0"/>
    <m/>
    <n v="0"/>
    <n v="0"/>
    <n v="3"/>
    <s v="Marzo"/>
  </r>
  <r>
    <x v="20"/>
    <x v="20"/>
    <s v="AO.S1.01.11"/>
    <s v="Acciones de Soporte a la Gestión a nivel de UDR"/>
    <s v="AO.S1.01.11 (b)"/>
    <s v="Supervisión y asistencia técnica en acciones de soporte a IPRESS"/>
    <s v="HOSPITAL HIPOLITO UNANUE DE TACNA"/>
    <s v="VILMA NANCY RIVERA GARCI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CSMC VALLE POCOLLAY"/>
    <s v="ADELA LOURDES CARRASCO TEJADA"/>
    <n v="1"/>
    <n v="0"/>
    <m/>
    <n v="0"/>
    <n v="0"/>
    <n v="3"/>
    <s v="Marzo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3"/>
    <s v="Marzo"/>
  </r>
  <r>
    <x v="20"/>
    <x v="20"/>
    <s v="AO.M1.02.02"/>
    <s v="Acciones de Afiliación."/>
    <s v="AO.M1.02.01 (b)"/>
    <s v="Supervisión y asistencia técnica en materia de afiliaciones"/>
    <s v="CENTRO DE SALUD VIÑANI"/>
    <s v="GIOVANNA FLORES LOMBARDI"/>
    <n v="1"/>
    <n v="0"/>
    <m/>
    <n v="0"/>
    <n v="0"/>
    <n v="4"/>
    <s v="Abril"/>
  </r>
  <r>
    <x v="20"/>
    <x v="20"/>
    <s v="AO.M1.06.04"/>
    <s v="Supervisión Financiera a Unidades Ejecutoras-UE."/>
    <s v="AO.M1.06.04 (b)"/>
    <s v="Supervisión Financiera Presencial a las Unidades Ejecutoras-UE"/>
    <s v="RED DE SALUD TACNA (CLAS PS Inclán - C.S. Leoncio Prado)"/>
    <s v="CPC. JUIO TALLEDO PALZA"/>
    <n v="3"/>
    <n v="0"/>
    <m/>
    <n v="0"/>
    <n v="0"/>
    <n v="4"/>
    <s v="Abril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4"/>
    <s v="Abril"/>
  </r>
  <r>
    <x v="20"/>
    <x v="20"/>
    <s v="AO.S1.01.11"/>
    <s v="Acciones de Soporte a la Gestión a nivel de UDR"/>
    <s v="AO.S1.01.11 (b)"/>
    <s v="Supervisión y asistencia técnica en acciones de soporte a IPRESS"/>
    <s v="CENTRO DE SALUD METROPOLITANO"/>
    <s v="VILMA NANCY RIVERA GARCI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S CARLOS ALBERTO JARA ALMONTE FLOR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CSMC LA HEROICA"/>
    <s v="ADELA LOURDES CARRASCO TEJADA"/>
    <n v="1"/>
    <n v="0"/>
    <m/>
    <n v="0"/>
    <n v="0"/>
    <n v="4"/>
    <s v="Abril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ALTO DE LA ALIANZA"/>
    <s v="ADELA LOURDES CARRASCO TEJADA"/>
    <n v="1"/>
    <n v="0"/>
    <m/>
    <n v="0"/>
    <n v="0"/>
    <n v="4"/>
    <s v="Abril"/>
  </r>
  <r>
    <x v="20"/>
    <x v="20"/>
    <s v="AO.M1.02.02"/>
    <s v="Acciones de Afiliación."/>
    <s v="AO.M1.02.01 (b)"/>
    <s v="Supervisión y asistencia técnica en materia de afiliaciones"/>
    <s v="PUESTO DE SALUD JESIS MARIA"/>
    <s v="GIOVANNA FLORES LOMBARDI"/>
    <n v="1"/>
    <n v="0"/>
    <m/>
    <n v="0"/>
    <n v="0"/>
    <n v="5"/>
    <s v="Mayo"/>
  </r>
  <r>
    <x v="20"/>
    <x v="20"/>
    <s v="AO.M1.06.04"/>
    <s v="Supervisión Financiera a Unidades Ejecutoras-UE."/>
    <s v="AO.M1.06.04 (b)"/>
    <s v="Supervisión Financiera Presencial a las Unidades Ejecutoras-UE"/>
    <s v="HOSPITAL HIPOLITO UNANUE DE TACNA"/>
    <s v="CPC. REYNALDO PEREZ VIZCARRA"/>
    <n v="5"/>
    <n v="0"/>
    <m/>
    <n v="0"/>
    <n v="0"/>
    <n v="5"/>
    <s v="May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5"/>
    <s v="Mayo"/>
  </r>
  <r>
    <x v="20"/>
    <x v="20"/>
    <s v="AO.S1.01.11"/>
    <s v="Acciones de Soporte a la Gestión a nivel de UDR"/>
    <s v="AO.S1.01.11 (b)"/>
    <s v="Supervisión y asistencia técnica en acciones de soporte a IPRESS"/>
    <s v="PUESTO DE SALUD JUAN VELASCO ALVARADO"/>
    <s v="VILMA NANCY RIVERA GARCI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SANTA ROS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RAMON COPAJA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HABITAT"/>
    <s v="ADELA LOURDES CARRASCO TEJADA"/>
    <n v="1"/>
    <n v="0"/>
    <m/>
    <n v="0"/>
    <n v="0"/>
    <n v="5"/>
    <s v="May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5"/>
    <s v="Mayo"/>
  </r>
  <r>
    <x v="20"/>
    <x v="20"/>
    <s v="AO.M1.02.02"/>
    <s v="Acciones de Afiliación."/>
    <s v="AO.M1.02.01 (b)"/>
    <s v="Supervisión y asistencia técnica en materia de afiliaciones"/>
    <s v="PUESTO DE SALUD CONO NORTE"/>
    <s v="GIOVANNA FLORES LOMBARDI"/>
    <n v="1"/>
    <n v="0"/>
    <m/>
    <n v="0"/>
    <n v="0"/>
    <n v="6"/>
    <s v="Jun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6"/>
    <s v="Junio"/>
  </r>
  <r>
    <x v="20"/>
    <x v="20"/>
    <s v="AO.S1.01.11"/>
    <s v="Acciones de Soporte a la Gestión a nivel de UDR"/>
    <s v="AO.S1.01.11 (b)"/>
    <s v="Supervisión y asistencia técnica en acciones de soporte a IPRESS"/>
    <s v="PUESTO DE SALUD 5 DE NOVIEMBRE"/>
    <s v="VILMA NANCY RIVERA GARCI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POCOLLAY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OCUMBA"/>
    <s v="ADELA LOURDES CARRASCO TEJADA"/>
    <n v="1"/>
    <n v="40"/>
    <m/>
    <n v="320"/>
    <n v="36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UAN VELAZCO ALVARADO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CLAN"/>
    <s v="ADELA LOURDES CARRASCO TEJADA"/>
    <n v="1"/>
    <n v="0"/>
    <m/>
    <n v="0"/>
    <n v="0"/>
    <n v="6"/>
    <s v="Junio"/>
  </r>
  <r>
    <x v="20"/>
    <x v="20"/>
    <s v="AO.M1.05.05"/>
    <s v="Ejecución de Control Técnico a las Prestaciones."/>
    <s v="AO.M1.05.05 (b)"/>
    <s v="Gestión con actores locales para fortalecer la contención preventiva"/>
    <s v="DISTRITO GREGORIO ALBARRACIN"/>
    <s v="MORAYMA SALAZAR CALERO"/>
    <n v="1"/>
    <n v="0"/>
    <m/>
    <n v="0"/>
    <n v="0"/>
    <n v="6"/>
    <s v="Junio"/>
  </r>
  <r>
    <x v="20"/>
    <x v="20"/>
    <s v="AO.M1.02.02"/>
    <s v="Acciones de Afiliación."/>
    <s v="AO.M1.02.01 (b)"/>
    <s v="Supervisión y asistencia técnica en materia de afiliaciones"/>
    <s v="CENTRO DE SALUD LEONCIO PRADO"/>
    <s v="GIOVANNA FLORES LOMBARDI"/>
    <n v="1"/>
    <n v="0"/>
    <m/>
    <n v="0"/>
    <n v="0"/>
    <n v="7"/>
    <s v="Julio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Metropolitano - C.S. La Esperanza)"/>
    <s v="CPC. JUIO TALLEDO PALZA"/>
    <n v="3"/>
    <n v="0"/>
    <m/>
    <n v="0"/>
    <n v="0"/>
    <n v="7"/>
    <s v="Juli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7"/>
    <s v="Julio"/>
  </r>
  <r>
    <x v="20"/>
    <x v="20"/>
    <s v="AO.S1.01.11"/>
    <s v="Acciones de Soporte a la Gestión a nivel de UDR"/>
    <s v="AO.S1.01.11 (b)"/>
    <s v="Supervisión y asistencia técnica en acciones de soporte a IPRESS"/>
    <s v="PUESTO DE SALUD LAS BEGONIAS"/>
    <s v="VILMA NANCY RIVERA GARCI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NDARAVE"/>
    <s v="ADELA LOURDES CARRASCO TEJADA"/>
    <n v="2"/>
    <n v="50"/>
    <m/>
    <n v="640"/>
    <n v="69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METROPOLITANO"/>
    <s v="ADELA LOURDES CARRASCO TEJADA"/>
    <n v="1"/>
    <n v="0"/>
    <m/>
    <n v="0"/>
    <n v="0"/>
    <n v="7"/>
    <s v="Juli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TACNA"/>
    <s v="ADELA LOURDES CARRASCO TEJADA"/>
    <n v="1"/>
    <n v="0"/>
    <m/>
    <n v="0"/>
    <n v="0"/>
    <n v="7"/>
    <s v="Julio"/>
  </r>
  <r>
    <x v="20"/>
    <x v="20"/>
    <s v="AO.M1.02.02"/>
    <s v="Acciones de Afiliación."/>
    <s v="AO.M1.02.01 (b)"/>
    <s v="Supervisión y asistencia técnica en materia de afiliaciones"/>
    <s v="CENTRO DE SALUD AUGUSTO B. LEGUÍA"/>
    <s v="GIOVANNA FLORES LOMBARDI"/>
    <n v="1"/>
    <n v="0"/>
    <m/>
    <n v="0"/>
    <n v="0"/>
    <n v="8"/>
    <s v="Agosto"/>
  </r>
  <r>
    <x v="20"/>
    <x v="20"/>
    <s v="AO.M1.06.04"/>
    <s v="Supervisión Financiera a Unidades Ejecutoras-UE."/>
    <s v="AO.M1.06.04 (b)"/>
    <s v="Supervisión Financiera Presencial a las Unidades Ejecutoras-UE"/>
    <s v="RED DE SALUD TACNA"/>
    <s v="CPC. REYNALDO PEREZ VIZCARRA"/>
    <n v="5"/>
    <n v="0"/>
    <m/>
    <n v="0"/>
    <n v="0"/>
    <n v="8"/>
    <s v="Agosto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8"/>
    <s v="Agosto"/>
  </r>
  <r>
    <x v="20"/>
    <x v="20"/>
    <s v="AO.S1.01.11"/>
    <s v="Acciones de Soporte a la Gestión a nivel de UDR"/>
    <s v="AO.S1.01.11 (b)"/>
    <s v="Supervisión y asistencia técnica en acciones de soporte a IPRESS"/>
    <s v="CENTRO DE SALUD LA ESPERANZA"/>
    <s v="VILMA NANCY RIVERA GARCI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IUDAD NUEV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STA ALEGRE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TARATA"/>
    <s v="ADELA LOURDES CARRASCO TEJADA"/>
    <n v="1"/>
    <n v="40"/>
    <m/>
    <n v="320"/>
    <n v="36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JESUS MARIA"/>
    <s v="ADELA LOURDES CARRASCO TEJADA"/>
    <n v="1"/>
    <n v="0"/>
    <m/>
    <n v="0"/>
    <n v="0"/>
    <n v="8"/>
    <s v="Agosto"/>
  </r>
  <r>
    <x v="20"/>
    <x v="20"/>
    <s v="AO.M1.05.05"/>
    <s v="Ejecución de Control Técnico a las Prestaciones."/>
    <s v="AO.M1.05.05 (d)"/>
    <s v="Ejecutar acciones correspondientes al Proceso de Control Presencial Posterior"/>
    <s v="CSMC VILLA HEROICA"/>
    <s v="ADELA LOURDES CARRASCO TEJADA"/>
    <n v="1"/>
    <n v="0"/>
    <m/>
    <n v="0"/>
    <n v="0"/>
    <n v="8"/>
    <s v="Agosto"/>
  </r>
  <r>
    <x v="20"/>
    <x v="20"/>
    <s v="AO.M1.02.02"/>
    <s v="Acciones de Afiliación."/>
    <s v="AO.M1.02.01 (b)"/>
    <s v="Supervisión y asistencia técnica en materia de afiliaciones"/>
    <s v="PUESTO DE SALUD JUAN VELASCO ALVARADO"/>
    <s v="GIOVANNA FLORES LOMBARDI"/>
    <n v="1"/>
    <n v="0"/>
    <m/>
    <n v="0"/>
    <n v="0"/>
    <n v="9"/>
    <s v="Setiem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REYNALDO PEREZ VIZCARRA"/>
    <n v="1"/>
    <n v="0"/>
    <m/>
    <n v="0"/>
    <n v="0"/>
    <n v="9"/>
    <s v="Setiembre"/>
  </r>
  <r>
    <x v="20"/>
    <x v="20"/>
    <s v="AO.S1.01.11"/>
    <s v="Acciones de Soporte a la Gestión a nivel de UDR"/>
    <s v="AO.S1.01.11 (b)"/>
    <s v="Supervisión y asistencia técnica en acciones de soporte a IPRESS"/>
    <s v="CENTRO DE SALUD CIUDAD NUEVA"/>
    <s v="VILMA NANCY RIVERA GARCI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SAN FRANCISC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NATIVIDAD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VIÑANI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AS BEGONIAS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INTIORKO"/>
    <s v="ADELA LOURDES CARRASCO TEJADA"/>
    <n v="1"/>
    <n v="0"/>
    <m/>
    <n v="0"/>
    <n v="0"/>
    <n v="9"/>
    <s v="Setiembre"/>
  </r>
  <r>
    <x v="20"/>
    <x v="20"/>
    <s v="AO.M1.05.05"/>
    <s v="Ejecución de Control Técnico a las Prestaciones."/>
    <s v="AO.M1.05.05 (b)"/>
    <s v="Gestión con actores locales para fortalecer la contención preventiva"/>
    <s v="DISTRITO DE CIUDAD NUEVA"/>
    <s v="MORAYMA SALAZAR CALERO"/>
    <n v="1"/>
    <n v="0"/>
    <m/>
    <n v="0"/>
    <n v="0"/>
    <n v="9"/>
    <s v="Setiembre"/>
  </r>
  <r>
    <x v="20"/>
    <x v="20"/>
    <s v="AO.M1.02.02"/>
    <s v="Acciones de Afiliación."/>
    <s v="AO.M1.02.01 (b)"/>
    <s v="Supervisión y asistencia técnica en materia de afiliaciones"/>
    <s v="PUESTO DE SALUD HABITAT"/>
    <s v="GIOVANNA FLORES LOMBARDI"/>
    <n v="1"/>
    <n v="0"/>
    <m/>
    <n v="0"/>
    <n v="0"/>
    <n v="10"/>
    <s v="Octubre"/>
  </r>
  <r>
    <x v="20"/>
    <x v="20"/>
    <s v="AO.M1.06.04"/>
    <s v="Supervisión Financiera a Unidades Ejecutoras-UE."/>
    <s v="AO.M1.06.04 (b)"/>
    <s v="Supervisión Financiera Presencial a las Unidades Ejecutoras-UE"/>
    <s v="RED DE SALUD TACNA (CLAS C.S. Viñani - C.S. Augusto B. Leguía)"/>
    <s v="CPC. JUIO TALLEDO PALZA"/>
    <n v="3"/>
    <n v="0"/>
    <m/>
    <n v="0"/>
    <n v="0"/>
    <n v="10"/>
    <s v="Octubre"/>
  </r>
  <r>
    <x v="20"/>
    <x v="20"/>
    <s v="AO.M1.06.04"/>
    <s v="Supervisión Financiera a Unidades Ejecutoras-UE."/>
    <s v="AO.M1.06.04 (c)"/>
    <s v="Asistencias técnicas virtuales a Unidades Ejecutoras "/>
    <s v="HOSPITAL HIPOLITO UNANUE DE TACNA Y RED DE SALUD TACNA"/>
    <s v="CPC. JUIO TALLEDO PALZA"/>
    <n v="1"/>
    <n v="0"/>
    <m/>
    <n v="0"/>
    <n v="0"/>
    <n v="10"/>
    <s v="Octubre"/>
  </r>
  <r>
    <x v="20"/>
    <x v="20"/>
    <s v="AO.S1.01.11"/>
    <s v="Acciones de Soporte a la Gestión a nivel de UDR"/>
    <s v="AO.S1.01.11 (b)"/>
    <s v="Supervisión y asistencia técnica en acciones de soporte a IPRESS"/>
    <s v="CENTRO DE SALUD BOLOGNESI"/>
    <s v="VILMA NANCY RIVERA GARCI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HOSPITAL HIPOLITO UNANUE DE TACN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ARLOS ALBERTO JARA ALMONTE FLOR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LOS PALOS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LTO DE LA ALIANZA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CONO NORTE"/>
    <s v="ADELA LOURDES CARRASCO TEJADA"/>
    <n v="1"/>
    <n v="0"/>
    <m/>
    <n v="0"/>
    <n v="0"/>
    <n v="10"/>
    <s v="Octubre"/>
  </r>
  <r>
    <x v="20"/>
    <x v="20"/>
    <s v="AO.M1.05.05"/>
    <s v="Ejecución de Control Técnico a las Prestaciones."/>
    <s v="AO.M1.05.05 (d)"/>
    <s v="Ejecutar acciones correspondientes al Proceso de Control Presencial Posterior"/>
    <s v="CSMC VILLA DEL NORTE"/>
    <s v="ADELA LOURDES CARRASCO TEJADA"/>
    <n v="1"/>
    <n v="0"/>
    <m/>
    <n v="0"/>
    <n v="0"/>
    <n v="10"/>
    <s v="Octubre"/>
  </r>
  <r>
    <x v="20"/>
    <x v="20"/>
    <s v="AO.M1.02.02"/>
    <s v="Acciones de Afiliación."/>
    <s v="AO.M1.02.01 (b)"/>
    <s v="Supervisión y asistencia técnica en materia de afiliaciones"/>
    <s v="CENTRO DE SALUD ALTO DE LA ALIANZA"/>
    <s v="ROSARIO PATIÑO ESPINOZA"/>
    <n v="1"/>
    <n v="0"/>
    <m/>
    <n v="0"/>
    <n v="0"/>
    <n v="11"/>
    <s v="Noviembre"/>
  </r>
  <r>
    <x v="20"/>
    <x v="20"/>
    <s v="AO.M1.06.04"/>
    <s v="Supervisión Financiera a Unidades Ejecutoras-UE."/>
    <s v="AO.M1.06.04 (b)"/>
    <s v="Supervisión Financiera Presencial a las Unidades Ejecutoras-UE"/>
    <s v="RED DE SALUD TACNA (C.S. Alto de la Alianza - P.S. 05 de Noviembre)"/>
    <s v="CPC. REYNALDO PEREZ VIZCARRA"/>
    <n v="3"/>
    <n v="0"/>
    <m/>
    <n v="0"/>
    <n v="0"/>
    <n v="11"/>
    <s v="Noviembre"/>
  </r>
  <r>
    <x v="20"/>
    <x v="20"/>
    <s v="AO.S1.01.11"/>
    <s v="Acciones de Soporte a la Gestión a nivel de UDR"/>
    <s v="AO.S1.01.11 (b)"/>
    <s v="Supervisión y asistencia técnica en acciones de soporte a IPRESS"/>
    <s v="CENTRO DE SALUD MENTAL COMUNITARIO &quot;LA HEROICA&quot;"/>
    <s v="VILMA NANCY RIVERA GARCI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JORGE BASAD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SMC POCOLLAY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EONCIO PRADO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5 DE NOVIEMBRE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HABITAT"/>
    <s v="ADELA LOURDES CARRASCO TEJADA"/>
    <n v="1"/>
    <n v="0"/>
    <m/>
    <n v="0"/>
    <n v="0"/>
    <n v="11"/>
    <s v="Noviembre"/>
  </r>
  <r>
    <x v="20"/>
    <x v="20"/>
    <s v="AO.M1.05.05"/>
    <s v="Ejecución de Control Técnico a las Prestaciones."/>
    <s v="AO.M1.05.05 (b)"/>
    <s v="Gestión con actores locales para fortalecer la contención preventiva"/>
    <s v="DISTRITO DEL ALTO DE LA ALIANZA"/>
    <s v="MORAYMA SALAZAR CALERO"/>
    <n v="1"/>
    <n v="0"/>
    <m/>
    <n v="0"/>
    <n v="0"/>
    <n v="11"/>
    <s v="Noviembre"/>
  </r>
  <r>
    <x v="20"/>
    <x v="20"/>
    <s v="AO.M1.02.02"/>
    <s v="Acciones de Afiliación."/>
    <s v="AO.M1.02.01 (b)"/>
    <s v="Supervisión y asistencia técnica en materia de afiliaciones"/>
    <s v="CENTRO DE SALUD METROPOLITANO"/>
    <s v="ROSARIO PATIÑO ESPINOZA"/>
    <n v="1"/>
    <n v="0"/>
    <m/>
    <n v="0"/>
    <n v="0"/>
    <n v="12"/>
    <s v="Diciembre"/>
  </r>
  <r>
    <x v="20"/>
    <x v="20"/>
    <s v="AO.M1.06.04"/>
    <s v="Supervisión Financiera a Unidades Ejecutoras-UE."/>
    <s v="AO.M1.06.04 (b)"/>
    <s v="Supervisión Financiera Presencial a las Unidades Ejecutoras-UE"/>
    <s v="RED DE SALUD TACNA (P.S. La Natividad - P.S. Habitat)"/>
    <s v="CPC. JUIO TALLEDO PALZA"/>
    <n v="3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CENTRO DE SALUD ALTO DE LA  ALIANZA"/>
    <s v="VILMA NANCY RIVERA GARCI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LA ESPERANZ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CALAN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PUESTO DE SALUD PACHIA"/>
    <s v="ADELA LOURDES CARRASCO TEJADA"/>
    <n v="1"/>
    <n v="0"/>
    <m/>
    <n v="0"/>
    <n v="0"/>
    <n v="12"/>
    <s v="Diciembre"/>
  </r>
  <r>
    <x v="20"/>
    <x v="20"/>
    <s v="AO.M1.05.05"/>
    <s v="Ejecución de Control Técnico a las Prestaciones."/>
    <s v="AO.M1.05.05 (d)"/>
    <s v="Ejecutar acciones correspondientes al Proceso de Control Presencial Posterior"/>
    <s v="CENTRO DE SALUD AUGUSTO B. LEGUIA"/>
    <s v="ADELA LOURDES CARRASCO TEJADA"/>
    <n v="1"/>
    <n v="0"/>
    <m/>
    <n v="0"/>
    <n v="0"/>
    <n v="12"/>
    <s v="Diciembre"/>
  </r>
  <r>
    <x v="20"/>
    <x v="20"/>
    <s v="AO.S1.01.11"/>
    <s v="Acciones de Soporte a la Gestión a nivel de UDR"/>
    <s v="AO.S1.01.11 (b)"/>
    <s v="Supervisión y asistencia técnica en acciones de soporte a IPRESS"/>
    <s v="varios"/>
    <s v="varios"/>
    <n v="3"/>
    <n v="0"/>
    <m/>
    <n v="982"/>
    <n v="982"/>
    <n v="12"/>
    <s v="Diciembre"/>
  </r>
  <r>
    <x v="21"/>
    <x v="21"/>
    <s v="AO.M1.05.05"/>
    <s v="Ejecución de Control Técnico a las Prestaciones."/>
    <s v="AO.M1.05.05 (b)"/>
    <s v="Gestión con actores locales para fortalecer la contención preventiva"/>
    <s v="JALLIHUAYA"/>
    <s v="Medico Supervisor UDR"/>
    <n v="0"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4 DE NOVIEMBRE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SALCEDO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UROS"/>
    <s v="Medico Supervisor UDR"/>
    <m/>
    <n v="0"/>
    <m/>
    <n v="0"/>
    <n v="0"/>
    <n v="1"/>
    <s v="Enero"/>
  </r>
  <r>
    <x v="21"/>
    <x v="21"/>
    <s v="AO.M1.05.05"/>
    <s v="Ejecución de Control Técnico a las Prestaciones."/>
    <s v="AO.M1.05.05 (b)"/>
    <s v="Gestión con actores locales para fortalecer la contención preventiva"/>
    <s v="HABITH HUMANITY"/>
    <s v="Medico Supervisor UDR"/>
    <m/>
    <n v="0"/>
    <m/>
    <n v="0"/>
    <n v="0"/>
    <n v="1"/>
    <s v="Enero"/>
  </r>
  <r>
    <x v="21"/>
    <x v="21"/>
    <s v="AO.M1.06.04"/>
    <s v="Supervisión Financiera a Unidades Ejecutoras-UE."/>
    <s v="AO.M1.06.04 (g)"/>
    <s v="Monitoreo de los expedientes BES "/>
    <s v="Puno"/>
    <s v="ANETT MOLINA MARQUEZ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VICTOR RAUL ANCHAPURI SAR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hucuit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ANETT MOLINA MARQUEZ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Yunguyo"/>
    <s v="LUIS RAUL LEON TICONA"/>
    <s v="6 Horas"/>
    <n v="30"/>
    <m/>
    <n v="80"/>
    <n v="110"/>
    <n v="2"/>
    <s v="Febrero"/>
  </r>
  <r>
    <x v="21"/>
    <x v="21"/>
    <s v="AO.M1.06.04"/>
    <s v="Supervisión Financiera a Unidades Ejecutoras-UE."/>
    <s v="AO.M1.06.04 (g)"/>
    <s v="Monitoreo de los expedientes BES "/>
    <s v="Collao"/>
    <s v="CINTHIA ROSARIO CATARI CALDERON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Collao"/>
    <s v="LUIS RAUL LEON TICONA"/>
    <s v="6 Horas"/>
    <n v="16"/>
    <m/>
    <n v="80"/>
    <n v="96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CINTHIA ROSARIO CATARI CALDERON"/>
    <s v="6 Horas"/>
    <n v="0"/>
    <m/>
    <n v="0"/>
    <n v="0"/>
    <n v="2"/>
    <s v="Febrero"/>
  </r>
  <r>
    <x v="21"/>
    <x v="21"/>
    <s v="AO.M1.06.04"/>
    <s v="Supervisión Financiera a Unidades Ejecutoras-UE."/>
    <s v="AO.M1.06.04 (g)"/>
    <s v="Monitoreo de los expedientes BES "/>
    <s v="Hospital MNB"/>
    <s v="LUIS RAUL LEON TICONA"/>
    <s v="6 Horas"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CHEJOÑ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VIRGEN DE CANDELARI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JAE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HUERTA HUARAYA"/>
    <s v="Medico Supervisor UDR"/>
    <m/>
    <n v="0"/>
    <m/>
    <n v="0"/>
    <n v="0"/>
    <n v="2"/>
    <s v="Febrero"/>
  </r>
  <r>
    <x v="21"/>
    <x v="21"/>
    <s v="AO.M1.05.05"/>
    <s v="Ejecución de Control Técnico a las Prestaciones."/>
    <s v="AO.M1.05.05 (b)"/>
    <s v="Gestión con actores locales para fortalecer la contención preventiva"/>
    <s v="MAÑAZO"/>
    <s v="Medico Supervisor UDR"/>
    <m/>
    <n v="0"/>
    <m/>
    <n v="0"/>
    <n v="0"/>
    <n v="2"/>
    <s v="Febrero"/>
  </r>
  <r>
    <x v="21"/>
    <x v="21"/>
    <s v="AO.M1.02.02"/>
    <s v="Acciones de Afiliación."/>
    <s v="AO.M1.02.02 (c)"/>
    <s v="Asistencia técnica a operadores del módulo de afiliación en IPRESS"/>
    <s v="IPRESS Paucarcolla"/>
    <s v="Dennise Hilda Pino Rodriguez"/>
    <s v="9 horas"/>
    <n v="10"/>
    <m/>
    <n v="120"/>
    <n v="130"/>
    <n v="3"/>
    <s v="Marzo"/>
  </r>
  <r>
    <x v="21"/>
    <x v="21"/>
    <s v="AO.M1.06.04"/>
    <s v="Supervisión Financiera a Unidades Ejecutoras-UE."/>
    <s v="AO.M1.06.04 (b)"/>
    <s v="Supervisión Financiera Presencial a las Unidades Ejecutoras-UE"/>
    <s v="Juli"/>
    <s v="VICTOR RAUL ANCHAPURI SARA"/>
    <n v="5"/>
    <n v="16"/>
    <m/>
    <n v="1280"/>
    <n v="129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VICTOR RAUL ANCHAPURI SARA"/>
    <n v="3"/>
    <n v="16"/>
    <m/>
    <n v="640"/>
    <n v="65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CINTHIA ROSARIO CATARI CALDERON"/>
    <s v="8 Horas"/>
    <n v="0"/>
    <m/>
    <n v="108"/>
    <n v="108"/>
    <n v="4"/>
    <s v="Abril"/>
  </r>
  <r>
    <x v="21"/>
    <x v="21"/>
    <s v="AO.M1.02.02"/>
    <s v="Acciones de Afiliación."/>
    <s v="AO.M1.02.02 (c)"/>
    <s v="Asistencia técnica a operadores del módulo de afiliación en IPRESS"/>
    <s v="Hospital Yunguyo"/>
    <s v="Dennise Hilda Pino Rodriguez"/>
    <s v="9 horas"/>
    <n v="30"/>
    <m/>
    <n v="120"/>
    <n v="150"/>
    <n v="4"/>
    <s v="Abril"/>
  </r>
  <r>
    <x v="21"/>
    <x v="21"/>
    <s v="AO.M1.04.01"/>
    <s v="Acciones de promocion y proteccion de derechos"/>
    <s v="AO.M1.04.01 (a)"/>
    <s v="Evaluar la gratuidad de la atención al asegurado"/>
    <s v="Hospital de Yunguyo"/>
    <s v="Ricardo Delgado León"/>
    <s v="8 Horas"/>
    <m/>
    <m/>
    <n v="106"/>
    <n v="106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Juli - No tarifados"/>
    <s v="RICARDO DELGADO LEÓN"/>
    <s v="7 Horas"/>
    <m/>
    <m/>
    <n v="93"/>
    <n v="93"/>
    <n v="4"/>
    <s v="Abril"/>
  </r>
  <r>
    <x v="21"/>
    <x v="21"/>
    <s v="AO.M1.06.04"/>
    <s v="Supervisión Financiera a Unidades Ejecutoras-UE."/>
    <s v="AO.M1.06.04 (b)"/>
    <s v="Supervisión Financiera Presencial a las Unidades Ejecutoras-UE"/>
    <s v="Puno"/>
    <s v="ANETT MOLINA MARQUEZ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RICARDO DELGADO LEÓN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"/>
    <s v="VICTOR RAUL ANCHAPURI SARA"/>
    <n v="5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RICARDO DELGADO LEÓN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ANETT MOLINA MARQUEZ"/>
    <n v="3"/>
    <n v="0"/>
    <m/>
    <n v="0"/>
    <n v="0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Puno - No Tarifados"/>
    <s v="VICTOR RAUL ANCHAPURI SARA"/>
    <n v="3"/>
    <n v="0"/>
    <m/>
    <n v="0"/>
    <n v="0"/>
    <n v="5"/>
    <s v="Mayo"/>
  </r>
  <r>
    <x v="21"/>
    <x v="21"/>
    <s v="AO.S1.01.11"/>
    <s v="Acciones de Soporte a la Gestión a nivel de UDR"/>
    <s v="AO.S1.01.11 (b)"/>
    <s v="Supervisión y asistencia técnica en acciones de soporte a IPRESS"/>
    <s v="H.B. JULI_x000a_RED DE SALUD CHUCUITO"/>
    <s v="LUIS RAUL LEON TICONA"/>
    <s v="9 horas"/>
    <n v="16"/>
    <m/>
    <n v="120"/>
    <n v="136"/>
    <n v="5"/>
    <s v="Mayo"/>
  </r>
  <r>
    <x v="21"/>
    <x v="21"/>
    <s v="AO.M1.05.05"/>
    <s v="Ejecución de Control Técnico a las Prestaciones."/>
    <s v="AO.M1.05.05 (d)"/>
    <s v="Ejecutar acciones correspondientes al Proceso de Control Presencial Posterior"/>
    <s v="PUNO"/>
    <s v="Medico Supervisor UDR"/>
    <m/>
    <m/>
    <m/>
    <s v=" - "/>
    <n v="0"/>
    <n v="5"/>
    <s v="Mayo"/>
  </r>
  <r>
    <x v="21"/>
    <x v="21"/>
    <s v="AO.M1.04.01"/>
    <s v="Acciones de promocion y proteccion de derechos"/>
    <s v="AO.M1.04.01 (a)"/>
    <s v="Evaluar la gratuidad de la atención al asegurado"/>
    <s v="Juli"/>
    <s v="Ricardo Delgado León"/>
    <s v="7 Horas"/>
    <m/>
    <m/>
    <n v="93"/>
    <n v="93"/>
    <n v="5"/>
    <s v="Mayo"/>
  </r>
  <r>
    <x v="21"/>
    <x v="21"/>
    <s v="AO.M1.02.02"/>
    <s v="Acciones de Afiliación."/>
    <s v="AO.M1.02.02 (c)"/>
    <s v="Asistencia técnica a operadores del módulo de afiliación en IPRESS"/>
    <s v="Juli"/>
    <s v="Dennise Hilda Pino Rodriguez"/>
    <s v="7 Horas"/>
    <m/>
    <m/>
    <n v="93"/>
    <n v="93"/>
    <n v="5"/>
    <s v="Mayo"/>
  </r>
  <r>
    <x v="21"/>
    <x v="21"/>
    <s v="AO.M1.02.02"/>
    <s v="Acciones de Afiliación."/>
    <s v="AO.M1.02.02 (c)"/>
    <s v="Asistencia técnica a operadores del módulo de afiliación en IPRESS"/>
    <s v="Ccotos"/>
    <s v="Dennise Hilda Pino Rodriguez"/>
    <s v="8 Horas"/>
    <m/>
    <m/>
    <n v="107"/>
    <n v="107"/>
    <n v="5"/>
    <s v="Mayo"/>
  </r>
  <r>
    <x v="21"/>
    <x v="21"/>
    <s v="AO.M1.04.01"/>
    <s v="Acciones de promocion y proteccion de derechos"/>
    <s v="AO.M1.04.01 (a)"/>
    <s v="Evaluar la gratuidad de la atención al asegurado"/>
    <s v="Ccotos"/>
    <s v="Ricardo Delgado León"/>
    <s v="8 Horas"/>
    <m/>
    <m/>
    <n v="107"/>
    <n v="107"/>
    <n v="5"/>
    <s v="May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CINTHIA ROSARIO CATARI CALDERO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RICARDO DELGADO LEÓN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"/>
    <s v="VICTOR RAUL ANCHAPURI SARA"/>
    <n v="5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CINTHIA ROSARIO CATARI CALDERO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RICARDO DELGADO LEÓN"/>
    <n v="3"/>
    <n v="0"/>
    <m/>
    <n v="0"/>
    <n v="0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Hospital MNB - No Tarifados"/>
    <s v="VICTOR RAUL ANCHAPURI SARA"/>
    <n v="3"/>
    <n v="0"/>
    <m/>
    <n v="0"/>
    <n v="0"/>
    <n v="6"/>
    <s v="Junio"/>
  </r>
  <r>
    <x v="21"/>
    <x v="21"/>
    <s v="AO.S1.01.11"/>
    <s v="Acciones de Soporte a la Gestión a nivel de UDR"/>
    <s v="AO.S1.01.11 (b)"/>
    <s v="Supervisión y asistencia técnica en acciones de soporte a IPRESS"/>
    <s v="H.A. ILAVE"/>
    <s v="LUIS RAUL LEON TICONA"/>
    <s v="8 Horas"/>
    <n v="12"/>
    <m/>
    <n v="107"/>
    <n v="119"/>
    <n v="6"/>
    <s v="Junio"/>
  </r>
  <r>
    <x v="21"/>
    <x v="21"/>
    <s v="AO.M1.02.02"/>
    <s v="Acciones de Afiliación."/>
    <s v="AO.M1.02.02 (c)"/>
    <s v="Asistencia técnica a operadores del módulo de afiliación en IPRESS"/>
    <s v="IPRESS Mañazo"/>
    <s v="Dennise Hilda Pino Rodriguez"/>
    <s v="9 horas"/>
    <n v="10"/>
    <m/>
    <n v="120"/>
    <n v="13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HMNB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CSMC NUEVO AMANECER"/>
    <s v="Medico Supervisor UDR"/>
    <m/>
    <m/>
    <m/>
    <s v=" - "/>
    <n v="0"/>
    <n v="6"/>
    <s v="Junio"/>
  </r>
  <r>
    <x v="21"/>
    <x v="21"/>
    <s v="AO.M1.05.05"/>
    <s v="Ejecución de Control Técnico a las Prestaciones."/>
    <s v="AO.M1.05.05 (d)"/>
    <s v="Ejecutar acciones correspondientes al Proceso de Control Presencial Posterior"/>
    <s v="PLATERIA"/>
    <s v="Medico Supervisor UDR"/>
    <m/>
    <m/>
    <m/>
    <s v=" - "/>
    <n v="0"/>
    <n v="6"/>
    <s v="Junio"/>
  </r>
  <r>
    <x v="21"/>
    <x v="21"/>
    <s v="AO.M1.04.01"/>
    <s v="Acciones de promocion y proteccion de derechos"/>
    <s v="AO.M1.04.01 (a)"/>
    <s v="Evaluar la gratuidad de la atención al asegurado"/>
    <s v="Mañazo"/>
    <s v="Ricardo Delgado León"/>
    <s v="6 Horas"/>
    <m/>
    <m/>
    <n v="80"/>
    <n v="80"/>
    <n v="6"/>
    <s v="Junio"/>
  </r>
  <r>
    <x v="21"/>
    <x v="21"/>
    <s v="AO.M1.02.02"/>
    <s v="Acciones de Afiliación."/>
    <s v="AO.M1.02.02 (c)"/>
    <s v="Asistencia técnica a operadores del módulo de afiliación en IPRESS"/>
    <s v="Ilave"/>
    <s v="Dennise Hilda Pino Rodriguez"/>
    <s v="8 Horas"/>
    <m/>
    <m/>
    <n v="107"/>
    <n v="107"/>
    <n v="6"/>
    <s v="Junio"/>
  </r>
  <r>
    <x v="21"/>
    <x v="21"/>
    <s v="AO.M1.04.01"/>
    <s v="Acciones de promocion y proteccion de derechos"/>
    <s v="AO.M1.04.01 (a)"/>
    <s v="Evaluar la gratuidad de la atención al asegurado"/>
    <s v="Ilave"/>
    <s v="Ricardo Delgado León"/>
    <s v="8 Horas"/>
    <m/>
    <m/>
    <n v="107"/>
    <n v="107"/>
    <n v="6"/>
    <s v="Junio"/>
  </r>
  <r>
    <x v="21"/>
    <x v="21"/>
    <s v="AO.M1.06.04"/>
    <s v="Supervisión Financiera a Unidades Ejecutoras-UE."/>
    <s v="AO.M1.06.04 (b)"/>
    <s v="Supervisión Financiera Presencial a las Unidades Ejecutoras-UE"/>
    <s v="Yunguyo"/>
    <s v="ANETT MOLINA MARQUEZ"/>
    <n v="5"/>
    <n v="30"/>
    <m/>
    <n v="1280"/>
    <n v="131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ANETT MOLINA MARQUEZ"/>
    <n v="3"/>
    <n v="30"/>
    <m/>
    <n v="640"/>
    <n v="67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 - No Tarifados"/>
    <s v="CINTHIA ROSARIO CATARI CALDERON"/>
    <s v="8 Horas"/>
    <n v="0"/>
    <m/>
    <n v="108"/>
    <n v="108"/>
    <n v="7"/>
    <s v="Julio"/>
  </r>
  <r>
    <x v="21"/>
    <x v="21"/>
    <s v="AO.S1.01.11"/>
    <s v="Acciones de Soporte a la Gestión a nivel de UDR"/>
    <s v="AO.S1.01.11 (b)"/>
    <s v="Supervisión y asistencia técnica en acciones de soporte a IPRESS"/>
    <s v="H.A. YUNGUYO_x000a_COPANI_x000a_AYCHUYO_x000a_OLLARAYA"/>
    <s v="LUIS RAUL LEON TICONA"/>
    <s v="1 día"/>
    <n v="30"/>
    <m/>
    <n v="320"/>
    <n v="350"/>
    <n v="7"/>
    <s v="Julio"/>
  </r>
  <r>
    <x v="21"/>
    <x v="21"/>
    <s v="AO.M1.04.01"/>
    <s v="Acciones de promocion y proteccion de derechos"/>
    <s v="AO.M1.04.01 (a)"/>
    <s v="Evaluar la gratuidad de la atención al asegurado"/>
    <s v="Juli"/>
    <s v="Ricardo Delgado León"/>
    <s v="8 Horas"/>
    <m/>
    <m/>
    <n v="107"/>
    <n v="107"/>
    <n v="7"/>
    <s v="Julio"/>
  </r>
  <r>
    <x v="21"/>
    <x v="21"/>
    <s v="AO.M1.02.02"/>
    <s v="Acciones de Afiliación."/>
    <s v="AO.M1.02.02 (c)"/>
    <s v="Asistencia técnica a operadores del módulo de afiliación en IPRESS"/>
    <s v="Juli"/>
    <s v="Dennise Hilda Pino Rodriguez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Yunguyo"/>
    <s v="RICARDO DELGADO LEÓN"/>
    <s v="8 Horas"/>
    <m/>
    <m/>
    <n v="107"/>
    <n v="107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LAMPA GRANDE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JULI"/>
    <s v="Medico Supervisor UDR"/>
    <s v="9 HRS"/>
    <m/>
    <m/>
    <n v="120"/>
    <n v="120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TAMBILLO"/>
    <s v="Medico Supervisor UDR"/>
    <s v="10 HRS"/>
    <m/>
    <m/>
    <n v="133"/>
    <n v="133"/>
    <n v="7"/>
    <s v="Julio"/>
  </r>
  <r>
    <x v="21"/>
    <x v="21"/>
    <s v="AO.M1.05.05"/>
    <s v="Ejecución de Control Técnico a las Prestaciones."/>
    <s v="AO.M1.05.05 (d)"/>
    <s v="Ejecutar acciones correspondientes al Proceso de Control Presencial Posterior"/>
    <s v="YUNGUYO"/>
    <s v="Medico Supervisor UDR"/>
    <s v="9 HRS"/>
    <m/>
    <m/>
    <n v="120"/>
    <n v="120"/>
    <n v="7"/>
    <s v="Julio"/>
  </r>
  <r>
    <x v="21"/>
    <x v="21"/>
    <s v="AO.M1.06.04"/>
    <s v="Supervisión Financiera a Unidades Ejecutoras-UE."/>
    <s v="AO.M1.06.04 (b)"/>
    <s v="Supervisión Financiera Presencial a las Unidades Ejecutoras-UE"/>
    <s v="Collao"/>
    <s v="CINTHIA ROSARIO CATARI CALDERON"/>
    <n v="5"/>
    <n v="16"/>
    <m/>
    <n v="1280"/>
    <n v="129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CINTHIA ROSARIO CATARI CALDERON"/>
    <n v="3"/>
    <n v="16"/>
    <m/>
    <n v="640"/>
    <n v="656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RICARDO DELGADO LEÓN"/>
    <s v="6 Horas"/>
    <n v="0"/>
    <m/>
    <n v="80"/>
    <n v="8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Collao - No Tarifados"/>
    <s v="ANETT MOLINA MARQUEZ"/>
    <s v="8 Horas"/>
    <n v="0"/>
    <m/>
    <n v="108"/>
    <n v="108"/>
    <n v="8"/>
    <s v="Agosto"/>
  </r>
  <r>
    <x v="21"/>
    <x v="21"/>
    <s v="AO.S1.01.11"/>
    <s v="Acciones de Soporte a la Gestión a nivel de UDR"/>
    <s v="AO.S1.01.11 (b)"/>
    <s v="Supervisión y asistencia técnica en acciones de soporte a IPRESS"/>
    <s v="METROPOLITANO ILAVE_x000a_PILCUYO"/>
    <s v="LUIS RAUL LEON TICONA"/>
    <s v="9 horas"/>
    <n v="20"/>
    <m/>
    <n v="120"/>
    <n v="140"/>
    <n v="8"/>
    <s v="Agosto"/>
  </r>
  <r>
    <x v="21"/>
    <x v="21"/>
    <s v="AO.M1.02.02"/>
    <s v="Acciones de Afiliación."/>
    <s v="AO.M1.02.02 (c)"/>
    <s v="Asistencia técnica a operadores del módulo de afiliación en IPRESS"/>
    <s v="IPRESS Molino"/>
    <s v="Dennise Hilda Pino Rodriguez"/>
    <s v="9 horas"/>
    <n v="10"/>
    <m/>
    <n v="120"/>
    <n v="13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ESPIRITU SANTO/COPANI"/>
    <s v="Medico Supervisor UDR"/>
    <n v="1"/>
    <m/>
    <m/>
    <n v="320"/>
    <n v="3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MATA"/>
    <s v="Medico Supervisor UDR"/>
    <m/>
    <m/>
    <m/>
    <s v=" - "/>
    <n v="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8"/>
    <s v="Agosto"/>
  </r>
  <r>
    <x v="21"/>
    <x v="21"/>
    <s v="AO.M1.05.05"/>
    <s v="Ejecución de Control Técnico a las Prestaciones."/>
    <s v="AO.M1.05.05 (d)"/>
    <s v="Ejecutar acciones correspondientes al Proceso de Control Presencial Posterior"/>
    <s v="CARITAMAYA"/>
    <s v="Medico Supervisor UDR"/>
    <m/>
    <m/>
    <m/>
    <s v=" - "/>
    <n v="0"/>
    <n v="8"/>
    <s v="Agosto"/>
  </r>
  <r>
    <x v="21"/>
    <x v="21"/>
    <s v="AO.M1.06.04"/>
    <s v="Supervisión Financiera a Unidades Ejecutoras-UE."/>
    <s v="AO.M1.06.04 (b)"/>
    <s v="Supervisión Financiera Presencial a las Unidades Ejecutoras-UE"/>
    <s v="DIRESA Puno"/>
    <s v="VICTOR RAUL ANCHAPURI SARA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RICARDO DELGADO LEÓN"/>
    <n v="5"/>
    <n v="0"/>
    <m/>
    <n v="0"/>
    <n v="0"/>
    <n v="9"/>
    <s v="Setiembre"/>
  </r>
  <r>
    <x v="21"/>
    <x v="21"/>
    <s v="AO.M1.06.04"/>
    <s v="Supervisión Financiera a Unidades Ejecutoras-UE."/>
    <s v="AO.M1.06.04 (b)"/>
    <s v="Supervisión Financiera Presencial a las Unidades Ejecutoras-UE"/>
    <s v="DIRESA Puno"/>
    <s v="ANETT MOLINA MARQUEZ"/>
    <n v="5"/>
    <n v="0"/>
    <m/>
    <n v="0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CAMICACHI_x000a_CHIPANA"/>
    <s v="LUIS RAUL LEON TICONA"/>
    <s v="9 horas"/>
    <n v="20"/>
    <m/>
    <n v="120"/>
    <n v="140"/>
    <n v="9"/>
    <s v="Setiembre"/>
  </r>
  <r>
    <x v="21"/>
    <x v="21"/>
    <s v="AO.M1.02.02"/>
    <s v="Acciones de Afiliación."/>
    <s v="AO.M1.02.02 (c)"/>
    <s v="Asistencia técnica a operadores del módulo de afiliación en IPRESS"/>
    <s v="IPRESS Casimuyo"/>
    <s v="Dennise Hilda Pino Rodriguez"/>
    <s v="9 horas"/>
    <n v="10"/>
    <m/>
    <n v="120"/>
    <n v="13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HECCA"/>
    <s v="Medico Supervisor UDR"/>
    <s v="8 HRS"/>
    <m/>
    <m/>
    <n v="107"/>
    <n v="107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CCOTOS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YAPURA"/>
    <s v="Medico Supervisor UDR"/>
    <m/>
    <m/>
    <m/>
    <s v=" - "/>
    <n v="0"/>
    <n v="9"/>
    <s v="Setiembre"/>
  </r>
  <r>
    <x v="21"/>
    <x v="21"/>
    <s v="AO.M1.05.05"/>
    <s v="Ejecución de Control Técnico a las Prestaciones."/>
    <s v="AO.M1.05.05 (d)"/>
    <s v="Ejecutar acciones correspondientes al Proceso de Control Presencial Posterior"/>
    <s v="PAUCARCOLLA"/>
    <s v="Medico Supervisor UDR"/>
    <m/>
    <m/>
    <m/>
    <s v=" - "/>
    <n v="0"/>
    <n v="9"/>
    <s v="Setiembre"/>
  </r>
  <r>
    <x v="21"/>
    <x v="21"/>
    <s v="AO.S1.01.11"/>
    <s v="Acciones de Soporte a la Gestión a nivel de UDR"/>
    <s v="AO.S1.01.11 (b)"/>
    <s v="Supervisión y asistencia técnica en acciones de soporte a IPRESS"/>
    <s v="MAZOCRUZ_x000a_CONDURIRI"/>
    <s v="LUIS RAUL LEON TICONA"/>
    <s v="1 día"/>
    <n v="30"/>
    <m/>
    <n v="320"/>
    <n v="350"/>
    <n v="10"/>
    <s v="Octubre"/>
  </r>
  <r>
    <x v="21"/>
    <x v="21"/>
    <s v="AO.M1.02.02"/>
    <s v="Acciones de Afiliación."/>
    <s v="AO.M1.02.02 (c)"/>
    <s v="Asistencia técnica a operadores del módulo de afiliación en IPRESS"/>
    <s v="IPRESS Camicachi"/>
    <s v="Dennise Hilda Pino Rodriguez"/>
    <s v="9 horas"/>
    <n v="10"/>
    <m/>
    <n v="120"/>
    <n v="13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CAPACHICA"/>
    <s v="Medico Supervisor UDR"/>
    <m/>
    <m/>
    <m/>
    <s v=" - "/>
    <n v="0"/>
    <n v="10"/>
    <s v="Octubre"/>
  </r>
  <r>
    <x v="21"/>
    <x v="21"/>
    <s v="AO.M1.05.05"/>
    <s v="Ejecución de Control Técnico a las Prestaciones."/>
    <s v="AO.M1.05.05 (d)"/>
    <s v="Ejecutar acciones correspondientes al Proceso de Control Presencial Posterior"/>
    <s v="ICHU"/>
    <s v="Medico Supervisor UDR"/>
    <m/>
    <m/>
    <m/>
    <s v=" - "/>
    <n v="0"/>
    <n v="10"/>
    <s v="Octubre"/>
  </r>
  <r>
    <x v="21"/>
    <x v="21"/>
    <s v="AO.S1.01.11"/>
    <s v="Acciones de Soporte a la Gestión a nivel de UDR"/>
    <s v="AO.S1.01.11 (b)"/>
    <s v="Supervisión y asistencia técnica en acciones de soporte a IPRESS"/>
    <s v="CS DESAGUADERO"/>
    <s v="LUIS RAUL LEON TICONA"/>
    <s v="10 horas"/>
    <n v="30"/>
    <m/>
    <n v="133"/>
    <n v="16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SAN JUAN DE YARIHUAN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ROSARIO DE SORAPA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CONDURIRI"/>
    <s v="Medico Supervisor UDR"/>
    <s v="10 HRS"/>
    <m/>
    <m/>
    <n v="133"/>
    <n v="133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ospital Regional Manuel Nuñez Butron"/>
    <s v="Medico Supervisor UDR"/>
    <s v=" "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HRMNB"/>
    <s v="Medico Supervisor UDR"/>
    <m/>
    <m/>
    <m/>
    <s v=" - "/>
    <n v="0"/>
    <n v="11"/>
    <s v="Noviembre"/>
  </r>
  <r>
    <x v="21"/>
    <x v="21"/>
    <s v="AO.M1.05.05"/>
    <s v="Ejecución de Control Técnico a las Prestaciones."/>
    <s v="AO.M1.05.05 (d)"/>
    <s v="Ejecutar acciones correspondientes al Proceso de Control Presencial Posterior"/>
    <s v="ILAVE"/>
    <s v="Medico Supervisor UDR"/>
    <s v="9 HRS"/>
    <m/>
    <m/>
    <n v="120"/>
    <n v="12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PIAS LAGO TITICACA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CUIT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HURO"/>
    <s v="Medico Supervisor UDR"/>
    <m/>
    <m/>
    <m/>
    <s v=" - "/>
    <n v="0"/>
    <n v="12"/>
    <s v="Diciembre"/>
  </r>
  <r>
    <x v="21"/>
    <x v="21"/>
    <s v="AO.M1.05.05"/>
    <s v="Ejecución de Control Técnico a las Prestaciones."/>
    <s v="AO.M1.05.05 (d)"/>
    <s v="Ejecutar acciones correspondientes al Proceso de Control Presencial Posterior"/>
    <s v="CULTA"/>
    <s v="Medico Supervisor UDR"/>
    <m/>
    <m/>
    <m/>
    <s v=" - "/>
    <n v="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Caracoto"/>
    <s v="Supervisor prestacional"/>
    <n v="1"/>
    <n v="0"/>
    <m/>
    <n v="0"/>
    <n v="0"/>
    <n v="1"/>
    <s v="Enero"/>
  </r>
  <r>
    <x v="22"/>
    <x v="22"/>
    <s v="AO.M1.05.05"/>
    <s v="Ejecución de Control Técnico a las Prestaciones."/>
    <s v="AO.M1.05.05 (d)"/>
    <s v="Ejecutar acciones correspondientes al Proceso de Control Presencial Posterior"/>
    <s v="C.S 09 de Octubre"/>
    <s v="Supervisor prestacional"/>
    <n v="1"/>
    <n v="0"/>
    <m/>
    <n v="0"/>
    <n v="0"/>
    <n v="1"/>
    <s v="Enero"/>
  </r>
  <r>
    <x v="22"/>
    <x v="22"/>
    <s v="AO.M1.02.02"/>
    <s v="Acciones de Afiliación."/>
    <s v="AO.M1.02.02 (d)"/>
    <s v="Supervisión y asistencia técnica en materia de afiliaciones"/>
    <s v="Centro de salud Chingora"/>
    <s v="Mary Gloria Puruguaya Caceres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Choferes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San Gabán 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Ollachea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Metropolitano"/>
    <s v="Supervisor prestacional"/>
    <n v="1"/>
    <n v="0"/>
    <m/>
    <n v="320"/>
    <n v="3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100"/>
    <m/>
    <n v="320"/>
    <n v="42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2"/>
    <s v="Febrer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2"/>
    <s v="Febrero"/>
  </r>
  <r>
    <x v="22"/>
    <x v="22"/>
    <s v="AO.M1.05.05"/>
    <s v="Ejecución de Control Técnico a las Prestaciones."/>
    <s v="AO.M1.05.05 (b)"/>
    <s v="Gestión con actores locales para fortalecer la contención preventiva"/>
    <s v="UE Carabaya"/>
    <s v="Lourdes Vega Mansilla"/>
    <m/>
    <n v="0"/>
    <m/>
    <n v="0"/>
    <n v="0"/>
    <n v="2"/>
    <s v="Febrero"/>
  </r>
  <r>
    <x v="22"/>
    <x v="22"/>
    <s v="AO.M1.02.02"/>
    <s v="Acciones de Afiliación."/>
    <s v="AO.M1.02.02 (d)"/>
    <s v="Supervisión y asistencia técnica en materia de afiliaciones"/>
    <s v="Hospital Carlos Cornejo Rosello_x000a_Centro de Salud Alianza"/>
    <s v="Mary Gloria Puruguaya Caceres"/>
    <n v="1"/>
    <n v="0"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Ituata_x000a_(Tambo Cayatocco)"/>
    <s v="Mary Gloria Puruguaya Caceres_x000a_Caleb Josue Cahuapaza Zapana"/>
    <n v="2"/>
    <m/>
    <m/>
    <n v="640"/>
    <n v="640"/>
    <n v="3"/>
    <s v="Marzo"/>
  </r>
  <r>
    <x v="22"/>
    <x v="22"/>
    <s v="AO.M1.04.01"/>
    <s v="Acciones de promocion y proteccion de derechos"/>
    <s v="AO.M1.04.01 (g)"/>
    <s v="Acciones de promoción "/>
    <s v="Tirapata_x000a_(Tambo Ollanta)"/>
    <s v="Mary Gloria Puruguaya Caceres_x000a_Caleb Josue Cahuapaza Zapana"/>
    <n v="2"/>
    <n v="0"/>
    <m/>
    <n v="640"/>
    <n v="64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160"/>
    <n v="16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si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Alianz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d)"/>
    <s v="Ejecutar acciones correspondientes al Proceso de Control Presencial Posterior"/>
    <s v="C.S José Domingo Choquehuanca"/>
    <s v="Supervisor prestacional"/>
    <n v="1"/>
    <n v="0"/>
    <m/>
    <n v="320"/>
    <n v="320"/>
    <n v="3"/>
    <s v="Marzo"/>
  </r>
  <r>
    <x v="22"/>
    <x v="22"/>
    <s v="AO.M1.05.05"/>
    <s v="Ejecución de Control Técnico a las Prestaciones."/>
    <s v="AO.M1.05.05 (b)"/>
    <s v="Gestión con actores locales para fortalecer la contención preventiva"/>
    <s v="UE Melgar"/>
    <s v="Lourdes Vega Mansilla"/>
    <m/>
    <n v="0"/>
    <m/>
    <n v="0"/>
    <n v="0"/>
    <n v="3"/>
    <s v="Marzo"/>
  </r>
  <r>
    <x v="22"/>
    <x v="22"/>
    <s v="AO.M1.02.02"/>
    <s v="Acciones de Afiliación."/>
    <s v="AO.M1.02.02 (d)"/>
    <s v="Supervisión y asistencia técnica en materia de afiliaciones"/>
    <s v="Centro de salud Conima"/>
    <s v="Mary Gloria Puruguaya Caceres"/>
    <n v="1"/>
    <n v="0"/>
    <m/>
    <n v="320"/>
    <n v="32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Yeny Gomez Sucasaca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Stana Calisaya Alanoca "/>
    <n v="4"/>
    <n v="0"/>
    <m/>
    <n v="1280"/>
    <n v="1280"/>
    <n v="4"/>
    <s v="Abril"/>
  </r>
  <r>
    <x v="22"/>
    <x v="22"/>
    <s v="AO.M1.06.04"/>
    <s v="Supervisión Financiera a Unidades Ejecutoras-UE."/>
    <s v="AO.M1.06.04 (b)"/>
    <s v="Supervisión Financiera Presencial a las Unidades Ejecutoras-UE"/>
    <s v="UE 1006 Red De Salud Macusani"/>
    <s v=" Tania Quiñones Chavez"/>
    <n v="4"/>
    <n v="0"/>
    <m/>
    <n v="1280"/>
    <n v="128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Moho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Conim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Ananea"/>
    <s v="Supervisor prestacional"/>
    <n v="1"/>
    <n v="0"/>
    <m/>
    <n v="320"/>
    <n v="320"/>
    <n v="4"/>
    <s v="Abril"/>
  </r>
  <r>
    <x v="22"/>
    <x v="22"/>
    <s v="AO.M1.05.05"/>
    <s v="Ejecución de Control Técnico a las Prestaciones."/>
    <s v="AO.M1.05.05 (d)"/>
    <s v="Ejecutar acciones correspondientes al Proceso de Control Presencial Posterior"/>
    <s v="C.S Vilquechico"/>
    <s v="Supervisor prestacional"/>
    <n v="1"/>
    <n v="0"/>
    <m/>
    <n v="320"/>
    <n v="320"/>
    <n v="4"/>
    <s v="Abril"/>
  </r>
  <r>
    <x v="22"/>
    <x v="22"/>
    <s v="AO.M1.04.01"/>
    <s v="Acciones de promocion y proteccion de derechos"/>
    <s v="AO.M1.04.01 (g)"/>
    <s v="Acciones de promoción "/>
    <s v="San Antonio de Putina"/>
    <s v="Mary Gloria Puruguaya Caceres_x000a_Bessy Quispe Yanarico"/>
    <n v="1"/>
    <n v="0"/>
    <m/>
    <n v="640"/>
    <n v="64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Yeny Gomez Sucasaca"/>
    <n v="5"/>
    <n v="0"/>
    <m/>
    <n v="1600"/>
    <n v="1600"/>
    <n v="5"/>
    <s v="Mayo"/>
  </r>
  <r>
    <x v="22"/>
    <x v="22"/>
    <s v="AO.M1.06.04"/>
    <s v="Supervisión Financiera a Unidades Ejecutoras-UE."/>
    <s v="AO.M1.06.04 (b)"/>
    <s v="Supervisión Financiera Presencial a las Unidades Ejecutoras-UE"/>
    <s v=" UE 1007 Red de Salud Sandia"/>
    <s v=" Tania Quiñones Chavez"/>
    <n v="5"/>
    <n v="0"/>
    <m/>
    <n v="1600"/>
    <n v="160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0"/>
    <m/>
    <n v="160"/>
    <n v="16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Divino Niño"/>
    <s v="Supervisor prestacional"/>
    <n v="1"/>
    <n v="0"/>
    <m/>
    <n v="320"/>
    <n v="32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Román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Miguel"/>
    <s v="Supervisor prestacional"/>
    <n v="1"/>
    <n v="0"/>
    <m/>
    <n v="0"/>
    <n v="0"/>
    <n v="5"/>
    <s v="Mayo"/>
  </r>
  <r>
    <x v="22"/>
    <x v="22"/>
    <s v="AO.M1.05.05"/>
    <s v="Ejecución de Control Técnico a las Prestaciones."/>
    <s v="AO.M1.05.05 (d)"/>
    <s v="Ejecutar acciones correspondientes al Proceso de Control Presencial Posterior"/>
    <s v="CSMC San Isidro"/>
    <s v="Supervisor prestacional"/>
    <n v="1"/>
    <n v="0"/>
    <m/>
    <n v="0"/>
    <n v="0"/>
    <n v="5"/>
    <s v="Mayo"/>
  </r>
  <r>
    <x v="22"/>
    <x v="22"/>
    <s v="AO.M1.02.02"/>
    <s v="Acciones de Afiliación."/>
    <s v="AO.M1.02.02 (d)"/>
    <s v="Supervisión y asistencia técnica en materia de afiliaciones"/>
    <s v="Centro de Salud Putina Punco_x000a_Centro de salud Massiapo"/>
    <s v="Mary Gloria Puruguaya Caceres"/>
    <n v="5"/>
    <n v="0"/>
    <m/>
    <n v="1600"/>
    <n v="1600"/>
    <n v="6"/>
    <s v="Junio"/>
  </r>
  <r>
    <x v="22"/>
    <x v="22"/>
    <s v="AO.M1.04.01"/>
    <s v="Acciones de promocion y proteccion de derechos"/>
    <s v="AO.M1.04.01 (g)"/>
    <s v="Acciones de promoción "/>
    <s v="Macari /Cupi"/>
    <s v="Mary Gloria Puruguaya Caceres_x000a_Caleb Cahuapaza Zapana"/>
    <n v="1"/>
    <n v="0"/>
    <m/>
    <n v="640"/>
    <n v="64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Tania Quiñones Chavez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Yeny Gomez Sucasaca"/>
    <n v="7"/>
    <n v="0"/>
    <m/>
    <n v="0"/>
    <n v="0"/>
    <n v="6"/>
    <s v="Junio"/>
  </r>
  <r>
    <x v="22"/>
    <x v="22"/>
    <s v="AO.M1.06.04"/>
    <s v="Supervisión Financiera a Unidades Ejecutoras-UE."/>
    <s v="AO.M1.06.04 (b)"/>
    <s v="Supervisión Financiera Presencial a las Unidades Ejecutoras-UE"/>
    <s v="UE 917 Red De Salud San Roman "/>
    <s v=" Stana Calisaya Alanoca "/>
    <n v="7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Revolución"/>
    <s v="Supervisor prestacional"/>
    <n v="1"/>
    <n v="0"/>
    <m/>
    <n v="0"/>
    <n v="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Massiap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San Juan del Or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 Punco"/>
    <s v="Supervisor prestacional"/>
    <n v="1"/>
    <n v="0"/>
    <m/>
    <n v="320"/>
    <n v="320"/>
    <n v="6"/>
    <s v="Junio"/>
  </r>
  <r>
    <x v="22"/>
    <x v="22"/>
    <s v="AO.M1.05.05"/>
    <s v="Ejecución de Control Técnico a las Prestaciones."/>
    <s v="AO.M1.05.05 (b)"/>
    <s v="Gestión con actores locales para fortalecer la contención preventiva"/>
    <s v="UE Sandia"/>
    <s v="Lourdes Vega Mansilla"/>
    <m/>
    <n v="0"/>
    <m/>
    <n v="0"/>
    <n v="0"/>
    <n v="6"/>
    <s v="Junio"/>
  </r>
  <r>
    <x v="22"/>
    <x v="22"/>
    <s v="AO.M1.02.02"/>
    <s v="Acciones de Afiliación."/>
    <s v="AO.M1.02.02 (d)"/>
    <s v="Supervisión y asistencia técnica en materia de afiliaciones"/>
    <s v="Centro de Salud Llalli"/>
    <s v="Mary Gloria Puruguaya Caceres"/>
    <n v="2"/>
    <n v="0"/>
    <m/>
    <n v="640"/>
    <n v="64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Stana Calisaya Alanoca 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 Tania Quiñones Chavez"/>
    <n v="4"/>
    <n v="0"/>
    <m/>
    <n v="1280"/>
    <n v="1280"/>
    <n v="7"/>
    <s v="Julio"/>
  </r>
  <r>
    <x v="22"/>
    <x v="22"/>
    <s v="AO.M1.06.04"/>
    <s v="Supervisión Financiera a Unidades Ejecutoras-UE."/>
    <s v="AO.M1.06.04 (b)"/>
    <s v="Supervisión Financiera Presencial a las Unidades Ejecutoras-UE"/>
    <s v="UE 918 Red De Salud Huancane "/>
    <s v="Yeny Gomez Sucasaca"/>
    <n v="4"/>
    <n v="0"/>
    <m/>
    <n v="1280"/>
    <n v="128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car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Santa Catalina"/>
    <s v="Supervisor prestacional"/>
    <n v="1"/>
    <n v="0"/>
    <m/>
    <n v="0"/>
    <n v="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 Putina"/>
    <s v="Supervisor prestacional"/>
    <n v="1"/>
    <n v="0"/>
    <m/>
    <n v="320"/>
    <n v="320"/>
    <n v="7"/>
    <s v="Julio"/>
  </r>
  <r>
    <x v="22"/>
    <x v="22"/>
    <s v="AO.M1.05.05"/>
    <s v="Ejecución de Control Técnico a las Prestaciones."/>
    <s v="AO.M1.05.05 (d)"/>
    <s v="Ejecutar acciones correspondientes al Proceso de Control Presencial Posterior"/>
    <s v="C.S. Rancho Pucachupa"/>
    <s v="Supervisor prestacional"/>
    <n v="1"/>
    <n v="0"/>
    <m/>
    <n v="0"/>
    <n v="0"/>
    <n v="7"/>
    <s v="Julio"/>
  </r>
  <r>
    <x v="22"/>
    <x v="22"/>
    <s v="AO.M1.04.01"/>
    <s v="Acciones de promocion y proteccion de derechos"/>
    <s v="AO.M1.04.01 (g)"/>
    <s v="Acciones de promoción "/>
    <s v="Aymaña"/>
    <s v="Mary Gloria Puruguaya Caceres_x000a_Caleb Cahuapaza Zapana_x000a_"/>
    <n v="2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Stana Calisaya Alanoca 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 Tania Quiñones Chavez"/>
    <n v="4"/>
    <n v="0"/>
    <m/>
    <n v="1280"/>
    <n v="1280"/>
    <n v="8"/>
    <s v="Agosto"/>
  </r>
  <r>
    <x v="22"/>
    <x v="22"/>
    <s v="AO.M1.06.04"/>
    <s v="Supervisión Financiera a Unidades Ejecutoras-UE."/>
    <s v="AO.M1.06.04 (b)"/>
    <s v="Supervisión Financiera Presencial a las Unidades Ejecutoras-UE"/>
    <s v=" UE 915 Red De Salud Melgar "/>
    <s v="Yeny Gomez Sucasaca"/>
    <n v="4"/>
    <n v="0"/>
    <m/>
    <n v="1280"/>
    <n v="128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Nuñoa"/>
    <s v="Supervisor prestacional"/>
    <n v="2"/>
    <n v="0"/>
    <m/>
    <n v="640"/>
    <n v="64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Cabana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abanilla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 Puquis"/>
    <s v="Supervisor prestacional"/>
    <n v="1"/>
    <n v="0"/>
    <m/>
    <n v="160"/>
    <n v="160"/>
    <n v="8"/>
    <s v="Agosto"/>
  </r>
  <r>
    <x v="22"/>
    <x v="22"/>
    <s v="AO.M1.05.05"/>
    <s v="Ejecución de Control Técnico a las Prestaciones."/>
    <s v="AO.M1.05.05 (d)"/>
    <s v="Ejecutar acciones correspondientes al Proceso de Control Presencial Posterior"/>
    <s v="C.S. Cono Sur"/>
    <s v="Supervisor prestacional"/>
    <n v="1"/>
    <n v="0"/>
    <m/>
    <n v="0"/>
    <n v="0"/>
    <n v="8"/>
    <s v="Agosto"/>
  </r>
  <r>
    <x v="22"/>
    <x v="22"/>
    <s v="AO.M1.02.02"/>
    <s v="Acciones de Afiliación."/>
    <s v="AO.M1.02.02 (d)"/>
    <s v="Supervisión y asistencia técnica en materia de afiliaciones"/>
    <s v="Hospital Antonio Barrionuevo"/>
    <s v="Mary Gloria Puruguaya Caceres"/>
    <n v="2"/>
    <n v="0"/>
    <m/>
    <n v="640"/>
    <n v="640"/>
    <n v="9"/>
    <s v="Setiembre"/>
  </r>
  <r>
    <x v="22"/>
    <x v="22"/>
    <s v="AO.M1.04.01"/>
    <s v="Acciones de promocion y proteccion de derechos"/>
    <s v="AO.M1.04.01 (g)"/>
    <s v="Acciones de promoción "/>
    <s v="Huancane"/>
    <s v="Mary Gloria Puruguaya Caceres_x000a_Caleb Cahuapaza Zapana"/>
    <n v="1"/>
    <n v="0"/>
    <m/>
    <n v="640"/>
    <n v="64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Yeny Gomez Sucasaca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Stana Calisaya Alanoca "/>
    <n v="4"/>
    <n v="0"/>
    <m/>
    <n v="1280"/>
    <n v="1280"/>
    <n v="9"/>
    <s v="Setiembre"/>
  </r>
  <r>
    <x v="22"/>
    <x v="22"/>
    <s v="AO.M1.06.04"/>
    <s v="Supervisión Financiera a Unidades Ejecutoras-UE."/>
    <s v="AO.M1.06.04 (b)"/>
    <s v="Supervisión Financiera Presencial a las Unidades Ejecutoras-UE"/>
    <s v=" UE 916 Red De Salud Azangaro "/>
    <s v=" Tania Quiñones Chavez"/>
    <n v="4"/>
    <n v="0"/>
    <m/>
    <n v="1280"/>
    <n v="128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Mariano Melgar"/>
    <s v="Supervisor prestacional"/>
    <n v="1"/>
    <n v="0"/>
    <m/>
    <n v="0"/>
    <n v="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Antonio Barrionuevo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Lucia"/>
    <s v="Supervisor prestacional"/>
    <n v="1"/>
    <n v="0"/>
    <m/>
    <n v="320"/>
    <n v="32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 Palca"/>
    <s v="Supervisor prestacional"/>
    <n v="1"/>
    <n v="0"/>
    <m/>
    <n v="160"/>
    <n v="160"/>
    <n v="9"/>
    <s v="Setiembre"/>
  </r>
  <r>
    <x v="22"/>
    <x v="22"/>
    <s v="AO.M1.05.05"/>
    <s v="Ejecución de Control Técnico a las Prestaciones."/>
    <s v="AO.M1.05.05 (d)"/>
    <s v="Ejecutar acciones correspondientes al Proceso de Control Presencial Posterior"/>
    <s v="C.S. Samán"/>
    <s v="Supervisor prestacional"/>
    <n v="1"/>
    <n v="0"/>
    <m/>
    <n v="160"/>
    <n v="160"/>
    <n v="9"/>
    <s v="Setiembre"/>
  </r>
  <r>
    <x v="22"/>
    <x v="22"/>
    <s v="AO.M1.02.02"/>
    <s v="Acciones de Afiliación."/>
    <s v="AO.M1.02.02 (d)"/>
    <s v="Supervisión y asistencia técnica en materia de afiliaciones"/>
    <s v="Centro de Salud Ayapata"/>
    <s v="Mary Gloria Puruguaya Caceres"/>
    <n v="2"/>
    <n v="0"/>
    <m/>
    <n v="640"/>
    <n v="640"/>
    <n v="10"/>
    <s v="Octubre"/>
  </r>
  <r>
    <x v="22"/>
    <x v="22"/>
    <s v="AO.M1.04.01"/>
    <s v="Acciones de promocion y proteccion de derechos"/>
    <s v="AO.M1.04.01 (g)"/>
    <s v="Acciones de promoción "/>
    <s v="Melgar"/>
    <s v="Mary Gloria Puruguaya Caceres_x000a_Caleb Cahuapaza Zapana"/>
    <n v="1"/>
    <n v="0"/>
    <m/>
    <n v="640"/>
    <n v="640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Tania Quiñones Chavez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Yeny Gomez Sucasaca"/>
    <n v="4"/>
    <n v="0"/>
    <m/>
    <n v="532"/>
    <n v="532"/>
    <n v="10"/>
    <s v="Octubre"/>
  </r>
  <r>
    <x v="22"/>
    <x v="22"/>
    <s v="AO.M1.06.04"/>
    <s v="Supervisión Financiera a Unidades Ejecutoras-UE."/>
    <s v="AO.M1.06.04 (b)"/>
    <s v="Supervisión Financiera Presencial a las Unidades Ejecutoras-UE"/>
    <s v="UE 1621 Red de Salud Lampa"/>
    <s v=" Stana Calisaya Alanoca "/>
    <n v="4"/>
    <n v="0"/>
    <m/>
    <n v="532"/>
    <n v="532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Calapuja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. Laro"/>
    <s v="Supervisor prestacional"/>
    <n v="1"/>
    <n v="0"/>
    <m/>
    <n v="160"/>
    <n v="16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Juan de Dios"/>
    <s v="Supervisor prestacional"/>
    <n v="1"/>
    <n v="30"/>
    <m/>
    <n v="320"/>
    <n v="35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Cono Norte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Oruri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C.S Jorge Chávez"/>
    <s v="Supervisor prestacional"/>
    <n v="1"/>
    <n v="0"/>
    <m/>
    <n v="0"/>
    <n v="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Cornejo Rosello"/>
    <s v="Supervisor prestacional"/>
    <n v="1"/>
    <n v="0"/>
    <m/>
    <n v="320"/>
    <n v="320"/>
    <n v="10"/>
    <s v="Octu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dia"/>
    <s v="Supervisor prestacional"/>
    <n v="1"/>
    <n v="0"/>
    <m/>
    <n v="320"/>
    <n v="320"/>
    <n v="10"/>
    <s v="Octubre"/>
  </r>
  <r>
    <x v="22"/>
    <x v="22"/>
    <s v="AO.M1.02.02"/>
    <s v="Acciones de Afiliación."/>
    <s v="AO.M1.02.02 (d)"/>
    <s v="Supervisión y asistencia técnica en materia de afiliaciones"/>
    <s v="Centro de Salud Taraco"/>
    <s v="Mary Gloria Puruguaya Caceres"/>
    <n v="1"/>
    <n v="0"/>
    <m/>
    <n v="320"/>
    <n v="320"/>
    <n v="11"/>
    <s v="Noviembre"/>
  </r>
  <r>
    <x v="22"/>
    <x v="22"/>
    <s v="AO.M1.04.01"/>
    <s v="Acciones de promocion y proteccion de derechos"/>
    <s v="AO.M1.04.01 (g)"/>
    <s v="Acciones de promoción "/>
    <s v="Carabaya"/>
    <s v="Mary Gloria Puruguaya Caceres_x000a_Caleb Cahuapaza Zapana"/>
    <n v="1"/>
    <n v="0"/>
    <m/>
    <n v="640"/>
    <n v="64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Lucio Aldazabal Pauca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Marí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San Martin de Porres "/>
    <s v="Supervisor prestacional"/>
    <n v="1"/>
    <n v="0"/>
    <m/>
    <n v="320"/>
    <n v="32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Santa Adriana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C.S Divino Niño"/>
    <s v="Supervisor prestacional"/>
    <n v="1"/>
    <n v="0"/>
    <m/>
    <n v="0"/>
    <n v="0"/>
    <n v="11"/>
    <s v="Noviembre"/>
  </r>
  <r>
    <x v="22"/>
    <x v="22"/>
    <s v="AO.M1.05.05"/>
    <s v="Ejecución de Control Técnico a las Prestaciones."/>
    <s v="AO.M1.05.05 (d)"/>
    <s v="Ejecutar acciones correspondientes al Proceso de Control Presencial Posterior"/>
    <s v="Hospital Carlos Monge Medrano"/>
    <s v="Supervisor prestacional"/>
    <n v="1"/>
    <n v="0"/>
    <m/>
    <n v="0"/>
    <n v="0"/>
    <n v="11"/>
    <s v="Noviembre"/>
  </r>
  <r>
    <x v="22"/>
    <x v="22"/>
    <s v="AO.M1.02.02"/>
    <s v="Acciones de Afiliación."/>
    <s v="AO.M1.02.02 (d)"/>
    <s v="Supervisión y asistencia técnica en materia de afiliaciones"/>
    <s v="Centro de Salud Crucero"/>
    <s v="Mary Gloria Puruguaya Caceres"/>
    <n v="1"/>
    <n v="0"/>
    <m/>
    <n v="320"/>
    <n v="320"/>
    <n v="12"/>
    <s v="Diciembre"/>
  </r>
  <r>
    <x v="22"/>
    <x v="22"/>
    <s v="AO.M1.05.05"/>
    <s v="Ejecución de Control Técnico a las Prestaciones."/>
    <s v="AO.M1.05.05 (d)"/>
    <s v="Ejecutar acciones correspondientes al Proceso de Control Presencial Posterior"/>
    <s v="C.S Taraco"/>
    <s v="Supervisor prestacional"/>
    <n v="1"/>
    <n v="43"/>
    <m/>
    <n v="320"/>
    <n v="363"/>
    <n v="12"/>
    <s v="Diciembre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Wilder Gonzales Marlo"/>
    <n v="0"/>
    <n v="0"/>
    <m/>
    <n v="0"/>
    <n v="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Lic Wilder Gonzales Marlo"/>
    <n v="3"/>
    <n v="220"/>
    <m/>
    <n v="960"/>
    <n v="1180"/>
    <n v="2"/>
    <s v="Febrero"/>
  </r>
  <r>
    <x v="23"/>
    <x v="23"/>
    <s v="AO.S1.01.10"/>
    <s v="Acciones de Soporte a la Gestión a nivel de GMR"/>
    <s v="AO.S1.01.10 (c)"/>
    <s v=" Otras Acciones de Soporte"/>
    <s v="UE Oxapampa - Villa Rica (Reunion sobre Convenio SIS)"/>
    <s v="Ing Cristhian Pereira Mena"/>
    <n v="3"/>
    <n v="220"/>
    <m/>
    <n v="960"/>
    <n v="1180"/>
    <n v="2"/>
    <s v="Febrer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Junin"/>
    <s v="MC Greta Ramos Torres"/>
    <n v="0"/>
    <n v="0"/>
    <m/>
    <n v="0"/>
    <n v="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3"/>
    <s v="Marz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Ing Cristhian Pereira Mena"/>
    <n v="0"/>
    <n v="0"/>
    <m/>
    <n v="0"/>
    <n v="0"/>
    <n v="3"/>
    <s v="Marzo"/>
  </r>
  <r>
    <x v="23"/>
    <x v="23"/>
    <s v="AO.S1.01.10"/>
    <s v="Acciones de Soporte a la Gestión a nivel de GMR"/>
    <s v="AO.S1.01.10 (b)"/>
    <s v=" Supervisión y asistencia técnica en acciones de soporte a UDR"/>
    <s v="UDR Junin"/>
    <s v="Lic Irma Casablanca"/>
    <n v="0"/>
    <n v="0"/>
    <m/>
    <n v="0"/>
    <n v="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Lic Wilder Gonzales Marlo"/>
    <n v="3"/>
    <n v="220"/>
    <m/>
    <n v="960"/>
    <n v="1180"/>
    <n v="3"/>
    <s v="Marzo"/>
  </r>
  <r>
    <x v="23"/>
    <x v="23"/>
    <s v="AO.S1.01.10"/>
    <s v="Acciones de Soporte a la Gestión a nivel de GMR"/>
    <s v="AO.S1.01.10 (c)"/>
    <s v=" Otras Acciones de Soporte"/>
    <s v="UE Satipo (Reunion sobre Convenio SIS)_x000a_UE Pangoa (Reunion sobre Convenio SIS)"/>
    <s v="Ing Cristhian Pereira Mena"/>
    <n v="3"/>
    <n v="220"/>
    <m/>
    <n v="960"/>
    <n v="118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23 - DIRESA (SATIPO)"/>
    <s v="CPC Aldemir Gonzales Reymundo"/>
    <n v="3"/>
    <n v="180"/>
    <m/>
    <n v="960"/>
    <n v="1140"/>
    <n v="3"/>
    <s v="Marz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4"/>
    <s v="Abril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Pasco"/>
    <s v="Lic Alex Ramirez Guzman"/>
    <n v="3"/>
    <n v="180"/>
    <m/>
    <n v="960"/>
    <n v="114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Lic Wilder Gonzales Marlo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DR Huanuco"/>
    <s v="Ing Cristhian Pereira Mena"/>
    <n v="3"/>
    <n v="240"/>
    <m/>
    <n v="960"/>
    <n v="120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Lic Wilder Gonzales Marlo"/>
    <n v="3"/>
    <n v="160"/>
    <m/>
    <n v="960"/>
    <n v="1120"/>
    <n v="4"/>
    <s v="Abril"/>
  </r>
  <r>
    <x v="23"/>
    <x v="23"/>
    <s v="AO.S1.01.10"/>
    <s v="Acciones de Soporte a la Gestión a nivel de GMR"/>
    <s v="AO.S1.01.10 (b)"/>
    <s v=" Supervisión y asistencia técnica en acciones de soporte a UDR"/>
    <s v="UE Hospital Demarini (Reunion sobre Convenio SIS)_x000a_UE Chanchamayo (Reunion sobre Convenio SIS)"/>
    <s v="Ing Cristhian Pereira Mena"/>
    <n v="3"/>
    <n v="160"/>
    <m/>
    <n v="960"/>
    <n v="1120"/>
    <n v="4"/>
    <s v="Abril"/>
  </r>
  <r>
    <x v="23"/>
    <x v="23"/>
    <s v="AO.M1.05.04"/>
    <s v="Asistencia Técnica, Monitoreo y Supervisión en Cobertura Prestacional."/>
    <s v="AO.M1.05.04 (a)"/>
    <s v="Supervisión, monitoreo y asistencia en cobertura prestacional"/>
    <s v="UDR Pasco"/>
    <s v="MC Edinson Aquino Lopez"/>
    <n v="3"/>
    <n v="180"/>
    <m/>
    <n v="960"/>
    <n v="1140"/>
    <n v="4"/>
    <s v="Abril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5"/>
    <s v="May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Pasco"/>
    <s v="CPC Aldemir Gonzales Reymundo"/>
    <n v="3"/>
    <n v="180"/>
    <m/>
    <n v="960"/>
    <n v="1140"/>
    <n v="5"/>
    <s v="Mayo"/>
  </r>
  <r>
    <x v="23"/>
    <x v="23"/>
    <s v="AO.S1.01.10"/>
    <s v="Acciones de Soporte a la Gestión a nivel de GMR"/>
    <s v="AO.S1.01.10 (b)"/>
    <s v=" Supervisión y asistencia técnica en acciones de soporte a UDR"/>
    <s v="UDR Pasco"/>
    <s v="Lic Wilder Gonzales Marlo"/>
    <n v="2"/>
    <n v="180"/>
    <m/>
    <n v="640"/>
    <n v="820"/>
    <n v="5"/>
    <s v="May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6"/>
    <s v="Jun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uco"/>
    <s v="MC Greta Ramos Torres"/>
    <n v="4"/>
    <n v="240"/>
    <m/>
    <n v="1280"/>
    <n v="1520"/>
    <n v="6"/>
    <s v="Jun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E 891 Oxapampa"/>
    <s v="CPC Aldemir Gonzales Reymundo"/>
    <n v="3"/>
    <n v="200"/>
    <m/>
    <n v="960"/>
    <n v="1160"/>
    <n v="6"/>
    <s v="Jun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uco"/>
    <s v="Lic Alex Ramirez Guzman"/>
    <n v="3"/>
    <n v="240"/>
    <m/>
    <n v="960"/>
    <n v="1200"/>
    <n v="6"/>
    <s v="Junio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Lic Wilder Gonzales Marlo"/>
    <n v="2"/>
    <n v="120"/>
    <m/>
    <n v="640"/>
    <n v="760"/>
    <n v="6"/>
    <s v="Juni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7"/>
    <s v="Julio"/>
  </r>
  <r>
    <x v="23"/>
    <x v="23"/>
    <s v="AO.M1.05.04"/>
    <s v="Asistencia Técnica, Monitoreo y Supervisión en Cobertura Prestacional."/>
    <s v="AO.M1.05.04 (a)"/>
    <s v="Supervisión, monitoreo y asistencia en cobertura prestacional"/>
    <s v="UDR Huancavelica"/>
    <s v="MC Greta Ramos Torres"/>
    <n v="4"/>
    <n v="120"/>
    <m/>
    <n v="1280"/>
    <n v="1400"/>
    <n v="7"/>
    <s v="Juli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cavelica"/>
    <s v="CPC Aldemir Gonzales Reymundo"/>
    <n v="3"/>
    <n v="80"/>
    <m/>
    <n v="960"/>
    <n v="1040"/>
    <n v="7"/>
    <s v="Julio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Huancavelica"/>
    <s v="Lic Alex Ramirez Guzman"/>
    <n v="2"/>
    <n v="120"/>
    <m/>
    <n v="640"/>
    <n v="760"/>
    <n v="7"/>
    <s v="Julio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Pasco"/>
    <s v="MC Greta Ramos Torres"/>
    <n v="3"/>
    <n v="180"/>
    <m/>
    <n v="960"/>
    <n v="1140"/>
    <n v="8"/>
    <s v="Agosto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1612 Pichanaki"/>
    <s v="CPC Aldemir Gonzales Reymundo"/>
    <n v="4"/>
    <n v="200"/>
    <m/>
    <n v="1280"/>
    <n v="1480"/>
    <n v="8"/>
    <s v="Agosto"/>
  </r>
  <r>
    <x v="23"/>
    <x v="23"/>
    <s v="AO.S1.01.10"/>
    <s v="Acciones de Soporte a la Gestión a nivel de GMR"/>
    <s v="AO.S1.01.10 (b)"/>
    <s v=" Supervisión y asistencia técnica en acciones de soporte a UDR"/>
    <s v="UDR Pasco"/>
    <s v="Ing Cristhian Pereira Mena"/>
    <n v="2"/>
    <n v="180"/>
    <m/>
    <n v="640"/>
    <n v="820"/>
    <n v="8"/>
    <s v="Agosto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Pasco"/>
    <s v="Lic Jessica Laura Zarate"/>
    <n v="3"/>
    <n v="180"/>
    <m/>
    <n v="960"/>
    <n v="1140"/>
    <n v="9"/>
    <s v="Set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uco"/>
    <s v="MC Greta Ramos Torres"/>
    <n v="4"/>
    <n v="240"/>
    <m/>
    <n v="1280"/>
    <n v="1520"/>
    <n v="9"/>
    <s v="Set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Huanuco"/>
    <s v="CPC Aldemir Gonzales Reymundo"/>
    <n v="3"/>
    <n v="170"/>
    <m/>
    <n v="960"/>
    <n v="1130"/>
    <n v="9"/>
    <s v="Set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uco"/>
    <s v="Lic Jessica Laura Zarate"/>
    <n v="4"/>
    <n v="240"/>
    <m/>
    <n v="1280"/>
    <n v="1520"/>
    <n v="10"/>
    <s v="Octu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Huancavelica"/>
    <s v="MC Greta Ramos Torres"/>
    <n v="4"/>
    <n v="120"/>
    <m/>
    <n v="1280"/>
    <n v="1400"/>
    <n v="10"/>
    <s v="Octubre"/>
  </r>
  <r>
    <x v="23"/>
    <x v="23"/>
    <s v="AO.S1.01.10"/>
    <s v="Acciones de Soporte a la Gestión a nivel de GMR"/>
    <s v="AO.S1.01.10 (b)"/>
    <s v=" Supervisión y asistencia técnica en acciones de soporte a UDR"/>
    <s v="UDR Huancavelica"/>
    <s v="Ing Cristhian Pereira Mena"/>
    <n v="2"/>
    <n v="120"/>
    <m/>
    <n v="640"/>
    <n v="760"/>
    <n v="10"/>
    <s v="Octu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Huancavelica"/>
    <s v="Lic Jessica Laura Zarate"/>
    <n v="4"/>
    <n v="120"/>
    <m/>
    <n v="1280"/>
    <n v="1400"/>
    <n v="11"/>
    <s v="Noviembre"/>
  </r>
  <r>
    <x v="23"/>
    <x v="23"/>
    <s v="AO.M1.05.04"/>
    <s v="Asistencia Técnica, Monitoreo y Supervisión en Cobertura Prestacional."/>
    <s v="AO.M1.05.04 (d)"/>
    <s v="Supervisión, Monitoreo y Seguimiento del cumplimiento de los convenios y contratos Vigentes"/>
    <s v="UDR Junin"/>
    <s v="MC Greta Ramos Torres"/>
    <n v="0"/>
    <n v="0"/>
    <m/>
    <n v="0"/>
    <n v="0"/>
    <n v="11"/>
    <s v="Noviembre"/>
  </r>
  <r>
    <x v="23"/>
    <x v="23"/>
    <s v="AO.M1.02.01"/>
    <s v="Seguimiento y evaluacion de los procesos de afiliación, promoción, proteccion y atencion a la ciudadanía"/>
    <s v="AO.M1.02.01 (b)"/>
    <s v="Supervisión y asistencia técnica en materia de afiliaciones"/>
    <s v="UDR Junin"/>
    <s v="Lic Jessica Laura Zarate"/>
    <n v="0"/>
    <n v="0"/>
    <m/>
    <n v="0"/>
    <n v="0"/>
    <n v="11"/>
    <s v="Noviembre"/>
  </r>
  <r>
    <x v="23"/>
    <x v="23"/>
    <s v="AO.M1.05.04"/>
    <s v="Asistencia Técnica, Monitoreo y Supervisión en Cobertura Prestacional."/>
    <s v="AO.M1.05.04 (b)"/>
    <s v="Supervisión y monitoreo de la evaluación de prestaciones administrativas no tarifadas"/>
    <s v="UDR Junin"/>
    <s v="Lic Alex Ramirez Guzman"/>
    <n v="0"/>
    <n v="0"/>
    <m/>
    <n v="0"/>
    <n v="0"/>
    <n v="11"/>
    <s v="Noviembre"/>
  </r>
  <r>
    <x v="23"/>
    <x v="23"/>
    <s v="AO.M1.06.03"/>
    <s v="Asistencia Técnica, Monitoreo y Supervisión en Cobertura Financiera."/>
    <s v="AO.M1.06.03 (a)"/>
    <s v="Supervisión y asistencia técnica en cobertura financiera a UDR o Unidades Ejecutoras "/>
    <s v="UDR Junin"/>
    <s v="CPC Aldemir Gonzales Reymundo"/>
    <n v="0"/>
    <n v="0"/>
    <m/>
    <n v="0"/>
    <n v="0"/>
    <n v="11"/>
    <s v="Noviembre"/>
  </r>
  <r>
    <x v="24"/>
    <x v="24"/>
    <s v="AO.S1.01.11"/>
    <s v="Acciones de Soporte a la Gestión a nivel de UDR"/>
    <s v="AO.S1.01.11 (b)"/>
    <s v="Supervisión y asistencia técnica en acciones de soporte a IPRESS"/>
    <s v="HOSPITAL R.E.P- VILLA RICA - OXAPAMPA SOCIALIZACION DE CONVENIO 2025-2027"/>
    <s v="JOSE LUIS HINOSTROZA MONTERO"/>
    <n v="3"/>
    <n v="280"/>
    <m/>
    <n v="960"/>
    <n v="1240"/>
    <n v="2"/>
    <s v="Febrero"/>
  </r>
  <r>
    <x v="24"/>
    <x v="24"/>
    <s v="AO.S1.01.11"/>
    <s v="Acciones de Soporte a la Gestión a nivel de UDR"/>
    <s v="AO.S1.01.11 (c)"/>
    <s v="Otras Acciones de Soporte"/>
    <s v="SOCIALIZACION DE CONVENIO 2025-2027"/>
    <s v="ROCIO JINES RAFAEL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INDICADORES PRESTACIONALES"/>
    <s v="JOSE HUALLPA ILDEFONSO"/>
    <n v="2"/>
    <n v="280"/>
    <m/>
    <n v="640"/>
    <n v="920"/>
    <n v="2"/>
    <s v="Febrero"/>
  </r>
  <r>
    <x v="24"/>
    <x v="24"/>
    <s v="AO.M1.02.02"/>
    <s v="Acciones de Afiliación."/>
    <s v="AO.M1.02.02 (d)"/>
    <s v="Supervisión y asistencia técnica en materia de afiliaciones"/>
    <s v="C.S. FREDY VALLEJO ORE/ YANAHUANCA/DANIEL ALCIDES CARRION"/>
    <s v="REINOL MARCELO TRNIDAD"/>
    <n v="0"/>
    <n v="0"/>
    <m/>
    <n v="0"/>
    <n v="0"/>
    <n v="2"/>
    <s v="Febrero"/>
  </r>
  <r>
    <x v="24"/>
    <x v="24"/>
    <s v="AO.M1.02.02"/>
    <s v="Acciones de Afiliación."/>
    <s v="AO.M1.02.02 (d)"/>
    <s v="Supervisión y asistencia técnica en materia de afiliaciones"/>
    <s v="OXAPAMPA- OXAPAMPA /SUPERVISION A IPRESS"/>
    <s v="LIZ LOPEZ VILLENA"/>
    <n v="3"/>
    <n v="280"/>
    <m/>
    <n v="960"/>
    <n v="1240"/>
    <n v="2"/>
    <s v="Febrero"/>
  </r>
  <r>
    <x v="24"/>
    <x v="24"/>
    <s v="AO.S1.01.11"/>
    <s v="Acciones de Soporte a la Gestión a nivel de UDR"/>
    <s v="AO.S1.01.11 (b)"/>
    <s v="Supervisión y asistencia técnica en acciones de soporte a IPRESS"/>
    <s v="OXAPAMPA- OXAPAMPA /ASISTENCIA TECNICA- SOCIALIZACION DE CONVENIO 2025-2027"/>
    <s v="MIRIAM MONTERO  JARA"/>
    <n v="2"/>
    <n v="280"/>
    <m/>
    <n v="640"/>
    <n v="920"/>
    <n v="2"/>
    <s v="Febrero"/>
  </r>
  <r>
    <x v="24"/>
    <x v="24"/>
    <s v="AO.M1.05.05"/>
    <s v="Ejecución de Control Técnico a las Prestaciones."/>
    <s v="AO.M1.05.05 (d)"/>
    <s v="Ejecutar acciones correspondientes al Proceso de Control Presencial Posterior"/>
    <s v="HOSPITAL EGG - OXAPAMPA  , HOSPITAL R.E.P- VILLA RICA"/>
    <s v="SUPERVISOR PRESTACIONAL "/>
    <n v="5"/>
    <n v="280"/>
    <m/>
    <n v="1600"/>
    <n v="1880"/>
    <n v="4"/>
    <s v="Abril"/>
  </r>
  <r>
    <x v="24"/>
    <x v="24"/>
    <s v="AO.M1.02.02"/>
    <s v="Acciones de Afiliación."/>
    <s v="AO.M1.02.02 (d)"/>
    <s v="Supervisión y asistencia técnica en materia de afiliaciones"/>
    <s v="C.S. Pozuzo / Pozuzo / Oxapampa_x000a_C.S. Huancabamba / Huancabamba / Oxapampa_x000a_Hospital Oxapampa /Oxapampa/Oxpampa"/>
    <s v="Reinol Marcelo Trinidad"/>
    <n v="5"/>
    <n v="330"/>
    <m/>
    <n v="1600"/>
    <n v="1930"/>
    <n v="4"/>
    <s v="Abril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4"/>
    <s v="Abril"/>
  </r>
  <r>
    <x v="24"/>
    <x v="24"/>
    <s v="AO.S1.01.11"/>
    <s v="Acciones de Soporte a la Gestión a nivel de UDR"/>
    <s v="AO.S1.01.11 (b)"/>
    <s v="Supervisión y asistencia técnica en acciones de soporte a IPRESS"/>
    <s v="Supervisión Hospital Román Egoavil Pando de Villa Rica"/>
    <s v="Jose Huallpa Ildefonso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CS San juan de Cacazú/ Oxapampa / Oxapampa_x000a_C.S. Cantarizu / Oxapampa / Oxapampa - monitoreo de cumplimiento de indicador"/>
    <s v="Jose Luis Hinostroza Montero"/>
    <n v="3"/>
    <n v="280"/>
    <m/>
    <n v="960"/>
    <n v="1240"/>
    <n v="5"/>
    <s v="Mayo"/>
  </r>
  <r>
    <x v="24"/>
    <x v="24"/>
    <s v="AO.M1.05.05"/>
    <s v="Ejecución de Control Técnico a las Prestaciones."/>
    <s v="AO.M1.05.05 (b)"/>
    <s v="Gestión con actores locales para fortalecer la contención preventiva"/>
    <s v="MUNICIPALIDAD DE OXAPAMPA, VILLA RICA"/>
    <s v="Rocio Jinés Rafael"/>
    <n v="3"/>
    <n v="280"/>
    <m/>
    <n v="960"/>
    <n v="1240"/>
    <n v="5"/>
    <s v="Mayo"/>
  </r>
  <r>
    <x v="24"/>
    <x v="24"/>
    <s v="AO.M1.02.02"/>
    <s v="Acciones de Afiliación."/>
    <s v="AO.M1.02.02 (d)"/>
    <s v="Supervisión y asistencia técnica en materia de afiliaciones"/>
    <s v="Supervisión a IPRESS /Oxapampa/Pasco"/>
    <s v="Liz Lopez Villena"/>
    <n v="3"/>
    <n v="280"/>
    <m/>
    <n v="960"/>
    <n v="1240"/>
    <n v="5"/>
    <s v="Mayo"/>
  </r>
  <r>
    <x v="24"/>
    <x v="24"/>
    <s v="AO.S1.01.11"/>
    <s v="Acciones de Soporte a la Gestión a nivel de UDR"/>
    <s v="AO.S1.01.11 (b)"/>
    <s v="Supervisión y asistencia técnica en acciones de soporte a IPRESS"/>
    <s v="Supervisión Almacen Central Red De Salud Oxapampa"/>
    <s v="Miriam Montero Jara "/>
    <n v="3"/>
    <n v="280"/>
    <m/>
    <n v="960"/>
    <n v="1240"/>
    <n v="5"/>
    <s v="Mayo"/>
  </r>
  <r>
    <x v="24"/>
    <x v="24"/>
    <s v="AO.M1.06.04"/>
    <s v="Supervisión Financiera a Unidades Ejecutoras-UE."/>
    <s v="AO.M1.06.04 (b)"/>
    <s v="Supervisión Financiera Presencial a las Unidades Ejecutoras-UE"/>
    <s v="UE 891 UTES OXAPAMPA/OXOPAMPA/OXAPAMPA"/>
    <s v="Miriam Montero Jara "/>
    <n v="5"/>
    <n v="280"/>
    <m/>
    <n v="1600"/>
    <n v="1880"/>
    <n v="6"/>
    <s v="Junio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HUANCABAMBA/ OXAPAMPA "/>
    <s v="Supervisor prestacional UDR"/>
    <n v="5"/>
    <n v="280"/>
    <m/>
    <n v="1600"/>
    <n v="1880"/>
    <n v="6"/>
    <s v="Junio"/>
  </r>
  <r>
    <x v="24"/>
    <x v="24"/>
    <s v="AO.M1.02.02"/>
    <s v="Acciones de Afiliación."/>
    <s v="AO.M1.02.02 (d)"/>
    <s v="Supervisión y asistencia técnica en materia de afiliaciones"/>
    <s v="C.S. Constitucion / Ciudad Constitucion / Oxapampa_x000a_C.S. Puerto Bermudez / Puerto Bermudez / Oxapampa_x000a_C.S. Cacazú / Villa Rica / Oxapampa_x000a_C.S. Eneñas / Villa Rica / Oxapampa"/>
    <s v="Reinol Marcelo Trinidad"/>
    <n v="5"/>
    <n v="330"/>
    <m/>
    <n v="1600"/>
    <n v="1930"/>
    <n v="6"/>
    <s v="Junio"/>
  </r>
  <r>
    <x v="24"/>
    <x v="24"/>
    <s v="AO.M1.05.05"/>
    <s v="Ejecución de Control Técnico a las Prestaciones."/>
    <s v="AO.M1.05.05 (b)"/>
    <s v="Gestión con actores locales para fortalecer la contención preventiva"/>
    <s v="C.S. Constitucion / Ciudad Constitucion / Oxapampa_x000a_C.S. Puerto Bermudez / Puerto Bermudez / Oxapampa_x000a_C.S. Cacazú / Villa Rica / Oxapampa_x000a_C.S. Eneñas / Villa Rica / Oxapampa"/>
    <s v="Rocio Jinés Rafael"/>
    <n v="5"/>
    <n v="330"/>
    <m/>
    <n v="1600"/>
    <n v="1930"/>
    <n v="6"/>
    <s v="Junio"/>
  </r>
  <r>
    <x v="24"/>
    <x v="24"/>
    <s v="AO.M1.05.05"/>
    <s v="Ejecución de Control Técnico a las Prestaciones."/>
    <s v="AO.M1.05.05 (a)"/>
    <s v="Supervisar y monitorear respecto al acceso a servicios de salud"/>
    <s v="C.S. Constitucion / Ciudad Constitucion / Oxapampa_x000a_C.S. Puerto Bermudez / Puerto Bermudez / Oxapampa_x000a_C.S. Cacazú / Villa Rica / Oxapampa_x000a_C.S. Eneñas / Villa Rica / Oxapampa"/>
    <s v="Supervisor prestacional UDR"/>
    <n v="5"/>
    <n v="330"/>
    <m/>
    <n v="1600"/>
    <n v="1930"/>
    <n v="6"/>
    <s v="Junio"/>
  </r>
  <r>
    <x v="24"/>
    <x v="24"/>
    <s v="AO.M1.06.04"/>
    <s v="Supervisión Financiera a Unidades Ejecutoras-UE."/>
    <s v="AO.M1.06.04 (b)"/>
    <s v="Supervisión Financiera Presencial a las Unidades Ejecutoras-UE"/>
    <s v="supervision expedientes covid - ipress oxapampa"/>
    <s v="Jose Huallpa Ildefonso"/>
    <n v="4"/>
    <n v="280"/>
    <m/>
    <n v="1280"/>
    <n v="1560"/>
    <n v="6"/>
    <s v="Junio"/>
  </r>
  <r>
    <x v="24"/>
    <x v="24"/>
    <s v="AO.M1.02.02"/>
    <s v="Acciones de Afiliación."/>
    <s v="AO.M1.02.02 (d)"/>
    <s v="Supervisión y asistencia técnica en materia de afiliaciones"/>
    <s v="C.S. Huariaca/Huariaca/ Pasco"/>
    <s v="Reinol Marcelo Trinidad"/>
    <n v="0"/>
    <n v="0"/>
    <m/>
    <n v="0"/>
    <n v="0"/>
    <n v="7"/>
    <s v="Julio"/>
  </r>
  <r>
    <x v="24"/>
    <x v="24"/>
    <s v="AO.S1.01.11"/>
    <s v="Acciones de Soporte a la Gestión a nivel de UDR"/>
    <s v="AO.S1.01.11 (b)"/>
    <s v="Supervisión y asistencia técnica en acciones de soporte a IPRESS"/>
    <s v="Asistencia técnica, Taller conjunta /Oxapampa"/>
    <s v="Jose Luis Hinostroza Montero"/>
    <n v="2"/>
    <n v="280"/>
    <m/>
    <n v="640"/>
    <n v="920"/>
    <n v="9"/>
    <s v="Set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ISCOZACIN/ OXAPAMPA "/>
    <s v="Supervisor prestacional UDR"/>
    <n v="5"/>
    <n v="280"/>
    <m/>
    <n v="1600"/>
    <n v="1880"/>
    <n v="9"/>
    <s v="Setiembre"/>
  </r>
  <r>
    <x v="24"/>
    <x v="24"/>
    <s v="AO.M1.02.02"/>
    <s v="Acciones de Afiliación."/>
    <s v="AO.M1.02.02 (d)"/>
    <s v="Supervisión y asistencia técnica en materia de afiliaciones"/>
    <s v="Hospital R.E.P /Villa Rica/Oxapampa_x000a_C.S. Cantarizu / Oxapampa / Oxapampa"/>
    <s v="Liz Lopez Villena"/>
    <n v="3"/>
    <n v="280"/>
    <m/>
    <n v="960"/>
    <n v="1240"/>
    <n v="9"/>
    <s v="Setiembre"/>
  </r>
  <r>
    <x v="24"/>
    <x v="24"/>
    <s v="AO.S1.01.11"/>
    <s v="Acciones de Soporte a la Gestión a nivel de UDR"/>
    <s v="AO.S1.01.11 (b)"/>
    <s v="Supervisión y asistencia técnica en acciones de soporte a IPRESS"/>
    <s v="Evaluacion de ejecucion presupuestal 2025/Oxapampa"/>
    <s v="Miriam Montero Jara "/>
    <n v="2"/>
    <n v="280"/>
    <m/>
    <n v="640"/>
    <n v="920"/>
    <n v="9"/>
    <s v="Setiembre"/>
  </r>
  <r>
    <x v="24"/>
    <x v="24"/>
    <s v="AO.M1.02.02"/>
    <s v="Acciones de Afiliación."/>
    <s v="AO.M1.02.02 (d)"/>
    <s v="Supervisión y asistencia técnica en materia de afiliaciones"/>
    <s v="C.S. Colquijirca/Pasco/Pasco"/>
    <s v="Reinol Marcelo Trinidad"/>
    <n v="0"/>
    <n v="0"/>
    <m/>
    <n v="0"/>
    <n v="0"/>
    <n v="10"/>
    <s v="Octubre"/>
  </r>
  <r>
    <x v="24"/>
    <x v="24"/>
    <s v="AO.M1.05.05"/>
    <s v="Ejecución de Control Técnico a las Prestaciones."/>
    <s v="AO.M1.05.05 (a)"/>
    <s v="Supervisar y monitorear respecto al acceso a servicios de salud"/>
    <s v="C.S. Pozuzo / POZUZO / Oxapampa"/>
    <s v="SUPERVISOR PRESTACIONAL"/>
    <n v="2.5"/>
    <n v="280"/>
    <m/>
    <n v="800"/>
    <n v="1080"/>
    <n v="10"/>
    <s v="Octubre"/>
  </r>
  <r>
    <x v="24"/>
    <x v="24"/>
    <s v="AO.S1.01.11"/>
    <s v="Acciones de Soporte a la Gestión a nivel de UDR"/>
    <s v="AO.S1.01.11 (c)"/>
    <s v="Otras Acciones de Soporte"/>
    <s v="Reunion de trabajo en GMRCEN/El Tambo/ Hyo"/>
    <s v="Rocio Jinés Rafael"/>
    <n v="2"/>
    <n v="180"/>
    <m/>
    <n v="640"/>
    <n v="820"/>
    <n v="11"/>
    <s v="Noviembre"/>
  </r>
  <r>
    <x v="24"/>
    <x v="24"/>
    <s v="AO.M1.02.02"/>
    <s v="Acciones de Afiliación."/>
    <s v="AO.M1.02.02 (d)"/>
    <s v="Supervisión y asistencia técnica en materia de afiliaciones"/>
    <s v="SANTA ANA TUSI"/>
    <s v="Reinol Marcelo Trinidad"/>
    <n v="0"/>
    <n v="0"/>
    <m/>
    <n v="0"/>
    <n v="0"/>
    <n v="11"/>
    <s v="Noviembre"/>
  </r>
  <r>
    <x v="24"/>
    <x v="24"/>
    <s v="AO.M1.02.02"/>
    <s v="Acciones de Afiliación."/>
    <s v="AO.M1.02.02 (d)"/>
    <s v="Supervisión y asistencia técnica en materia de afiliaciones"/>
    <s v="C.S. Paucartambo/ Paucartambo/Pasco"/>
    <s v="Reinol Marcelo Trinidad"/>
    <n v="0"/>
    <n v="0"/>
    <m/>
    <n v="0"/>
    <n v="0"/>
    <n v="11"/>
    <s v="Noviembre"/>
  </r>
  <r>
    <x v="24"/>
    <x v="24"/>
    <s v="AO.M1.05.05"/>
    <s v="Ejecución de Control Técnico a las Prestaciones."/>
    <s v="AO.M1.05.05 (d)"/>
    <s v="Ejecutar acciones correspondientes al Proceso de Control Presencial Posterior"/>
    <s v="IPRESS II NIVEL EGG, REP Y I NIVEL CC, POZUZO/ OXAPAMPA "/>
    <s v="Supervisor prestacional UDR"/>
    <n v="5"/>
    <n v="280"/>
    <m/>
    <n v="1600"/>
    <n v="1880"/>
    <n v="11"/>
    <s v="Noviembre"/>
  </r>
  <r>
    <x v="25"/>
    <x v="25"/>
    <s v="AO.M1.02.02"/>
    <s v="Acciones de Afiliación."/>
    <s v="AO.M1.02.02 (d)"/>
    <s v="Supervisión y asistencia técnica en materia de afiliaciones"/>
    <s v="CS Santa María del Valle_x000a_CS Las Moras"/>
    <s v="LIC. Verónica Carol Morales Peña_x000a_OBST. Jherson Elmer Segura Lujan"/>
    <n v="0"/>
    <n v="0"/>
    <m/>
    <n v="0"/>
    <n v="0"/>
    <n v="1"/>
    <s v="En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"/>
    <s v="Enero"/>
  </r>
  <r>
    <x v="25"/>
    <x v="25"/>
    <s v="AO.M1.02.02"/>
    <s v="Acciones de Afiliación."/>
    <s v="AO.M1.02.02 (d)"/>
    <s v="Supervisión y asistencia técnica en materia de afiliaciones"/>
    <s v="CS Huancapallac_x000a_CS Acomayo"/>
    <s v="LIC. Verónica Carol Morales Peña_x000a_OBST. Jherson Elmer Segura Lujan"/>
    <n v="0"/>
    <n v="0"/>
    <m/>
    <n v="0"/>
    <n v="0"/>
    <n v="2"/>
    <s v="Febrero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2"/>
    <s v="Febrero"/>
  </r>
  <r>
    <x v="25"/>
    <x v="25"/>
    <s v="AO.M1.02.02"/>
    <s v="Acciones de Afiliación."/>
    <s v="AO.M1.02.02 (d)"/>
    <s v="Supervisión y asistencia técnica en materia de afiliaciones"/>
    <s v="Red Salud  Leoncio Prado (CS Castillo, CS Las Palmas, CS Naranjillo)"/>
    <s v="LIC. Verónica Carol Morales Peña_x000a_OBST. Jherson Elmer Segura Lujan"/>
    <n v="4"/>
    <n v="60"/>
    <m/>
    <n v="1280"/>
    <n v="1340"/>
    <n v="3"/>
    <s v="Marz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(03 días)_x000a_UE 1110 Salud Leoncio Prado (01 día)"/>
    <s v="M.C. Nataly Rocio Torres Esteban"/>
    <n v="4"/>
    <n v="60"/>
    <m/>
    <n v="1280"/>
    <n v="134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_x000a_UE 811 Salud Tingo Maria"/>
    <s v="M.C. Shelka Xiomara Flores Yataco"/>
    <n v="2"/>
    <n v="60"/>
    <m/>
    <n v="640"/>
    <n v="700"/>
    <n v="3"/>
    <s v="Marzo"/>
  </r>
  <r>
    <x v="25"/>
    <x v="25"/>
    <s v="AO.S1.01.11"/>
    <s v="Acciones de Soporte a la Gestión a nivel de UDR"/>
    <s v="AO.S1.01.11 (b)"/>
    <s v="Supervisión y asistencia técnica en acciones de soporte a IPRESS"/>
    <s v="UE 811 Salud Tingo Maria"/>
    <s v="ING. Hirving Filver Pérez Mayor"/>
    <n v="2"/>
    <n v="60"/>
    <m/>
    <n v="640"/>
    <n v="700"/>
    <n v="3"/>
    <s v="Marzo"/>
  </r>
  <r>
    <x v="25"/>
    <x v="25"/>
    <s v="AO.M1.02.02"/>
    <s v="Acciones de Afiliación."/>
    <s v="AO.M1.02.02 (d)"/>
    <s v="Supervisión y asistencia técnica en materia de afiliaciones"/>
    <s v="HMI Carlos Showing Ferrari"/>
    <s v="LIC. Verónica Carol Morales Peña_x000a_OBST. Jherson Elmer Segura Lujan"/>
    <n v="0"/>
    <n v="0"/>
    <m/>
    <n v="0"/>
    <n v="0"/>
    <n v="4"/>
    <s v="Abril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  (03 días)_x000a_UE 1110 Salud Leoncio Prado (01 día)"/>
    <s v="M.C. Nataly Rocio Torres Esteban"/>
    <n v="4"/>
    <n v="60"/>
    <m/>
    <n v="1280"/>
    <n v="134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0 Salud Huánuco"/>
    <s v="C.P.C. Melissa Jessica Cruz Orduña"/>
    <n v="0"/>
    <n v="0"/>
    <m/>
    <n v="0"/>
    <n v="0"/>
    <n v="4"/>
    <s v="Abril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4"/>
    <s v="Abril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(HMI Carlos Showing Ferrari)"/>
    <s v="ING. Hirving Filver Pérez Mayor"/>
    <n v="0"/>
    <n v="0"/>
    <m/>
    <n v="0"/>
    <n v="0"/>
    <n v="4"/>
    <s v="Abril"/>
  </r>
  <r>
    <x v="25"/>
    <x v="25"/>
    <s v="AO.M1.02.02"/>
    <s v="Acciones de Afiliación."/>
    <s v="AO.M1.02.02 (d)"/>
    <s v="Supervisión y asistencia técnica en materia de afiliaciones"/>
    <s v="Red de Salud Huamalies (CS Llata, CS Puños)"/>
    <s v="LIC. Verónica Carol Morales Peña_x000a_OBST. Jherson Elmer Segura Lujan"/>
    <n v="3"/>
    <n v="100"/>
    <m/>
    <n v="960"/>
    <n v="1060"/>
    <n v="5"/>
    <s v="May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"/>
    <s v="M.C. Nataly Rocio Torres Esteban"/>
    <n v="3"/>
    <n v="100"/>
    <m/>
    <n v="960"/>
    <n v="10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811 Salud Tingo Maria"/>
    <s v="C.P.C. Melissa Jessica Cruz Orduña"/>
    <n v="5"/>
    <n v="60"/>
    <m/>
    <n v="1600"/>
    <n v="1660"/>
    <n v="5"/>
    <s v="Mayo"/>
  </r>
  <r>
    <x v="25"/>
    <x v="25"/>
    <s v="AO.M1.06.04"/>
    <s v="Supervisión Financiera a Unidades Ejecutoras-UE."/>
    <s v="AO.M1.06.04 (b)"/>
    <s v="Supervisión Financiera Presencial a las Unidades Ejecutoras-UE"/>
    <s v="UE 1110 Salud Leoncio Prado"/>
    <s v="LIC. Fredy Ortiz Gomez"/>
    <n v="5"/>
    <n v="60"/>
    <m/>
    <n v="1600"/>
    <n v="166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M.C. Shelka Xiomara Flores Yataco"/>
    <n v="2"/>
    <n v="100"/>
    <m/>
    <n v="640"/>
    <n v="740"/>
    <n v="5"/>
    <s v="Mayo"/>
  </r>
  <r>
    <x v="25"/>
    <x v="25"/>
    <s v="AO.S1.01.11"/>
    <s v="Acciones de Soporte a la Gestión a nivel de UDR"/>
    <s v="AO.S1.01.11 (b)"/>
    <s v="Supervisión y asistencia técnica en acciones de soporte a IPRESS"/>
    <s v="UE 812 Hospital Hermilio Valdizan"/>
    <s v="ING. Hirving Filver Pérez Mayor"/>
    <n v="0"/>
    <n v="0"/>
    <m/>
    <n v="0"/>
    <n v="0"/>
    <n v="5"/>
    <s v="Mayo"/>
  </r>
  <r>
    <x v="25"/>
    <x v="25"/>
    <s v="AO.M1.02.02"/>
    <s v="Acciones de Afiliación."/>
    <s v="AO.M1.02.02 (d)"/>
    <s v="Supervisión y asistencia técnica en materia de afiliaciones"/>
    <s v="Red de Salud Puerto Inca (UE, CS Puerto Inca, CS Yuyapichis)"/>
    <s v="LIC. Verónica Carol Morales Peña_x000a_OBST. Jherson Elmer Segura Lujan"/>
    <n v="5"/>
    <n v="300"/>
    <m/>
    <n v="1600"/>
    <n v="1900"/>
    <n v="6"/>
    <s v="Jun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Puerto Inca"/>
    <s v="M.C. Nataly Rocio Torres Esteban"/>
    <n v="5"/>
    <n v="300"/>
    <m/>
    <n v="1600"/>
    <n v="1900"/>
    <n v="6"/>
    <s v="Junio"/>
  </r>
  <r>
    <x v="25"/>
    <x v="25"/>
    <s v="AO.M1.06.04"/>
    <s v="Supervisión Financiera a Unidades Ejecutoras-UE."/>
    <s v="AO.M1.06.04 (b)"/>
    <s v="Supervisión Financiera Presencial a las Unidades Ejecutoras-UE"/>
    <s v="UE 1247 Red de Salud Huánuco"/>
    <s v="C.P.C. Melissa Jessica Cruz Orduña"/>
    <n v="0"/>
    <n v="0"/>
    <m/>
    <n v="0"/>
    <n v="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454 Salud Puerto Inca"/>
    <s v="M.C. Shelka Xiomara Flores Yataco"/>
    <n v="3"/>
    <n v="300"/>
    <m/>
    <n v="960"/>
    <n v="1260"/>
    <n v="6"/>
    <s v="Junio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"/>
    <s v="ING. Hirving Filver Pérez Mayor"/>
    <n v="5"/>
    <n v="60"/>
    <m/>
    <n v="1600"/>
    <n v="1660"/>
    <n v="6"/>
    <s v="Junio"/>
  </r>
  <r>
    <x v="25"/>
    <x v="25"/>
    <s v="AO.M1.02.02"/>
    <s v="Acciones de Afiliación."/>
    <s v="AO.M1.02.02 (d)"/>
    <s v="Supervisión y asistencia técnica en materia de afiliaciones"/>
    <s v="Red Salud Pachitea (CS Tambillo Umari, CS Molino, CS Panao)"/>
    <s v="LIC. Verónica Carol Morales Peña_x000a_OBST. Jherson Elmer Segura Lujan"/>
    <n v="4"/>
    <n v="60"/>
    <m/>
    <n v="1280"/>
    <n v="1340"/>
    <n v="7"/>
    <s v="Julio"/>
  </r>
  <r>
    <x v="25"/>
    <x v="25"/>
    <s v="AO.M1.05.05"/>
    <s v="Ejecución de Control Técnico a las Prestaciones."/>
    <s v="AO.M1.05.05 (d)"/>
    <s v="Ejecutar acciones correspondientes al Proceso de Control Presencial Posterior"/>
    <s v="UE 1454 Salud Huamalies_x000a_UE 1696 Red de Salud Pachitea"/>
    <s v="M.C. Nataly Rocio Torres Esteban"/>
    <n v="5"/>
    <n v="160"/>
    <m/>
    <n v="1600"/>
    <n v="1760"/>
    <n v="7"/>
    <s v="Julio"/>
  </r>
  <r>
    <x v="25"/>
    <x v="25"/>
    <s v="AO.M1.06.04"/>
    <s v="Supervisión Financiera a Unidades Ejecutoras-UE."/>
    <s v="AO.M1.06.04 (b)"/>
    <s v="Supervisión Financiera Presencial a las Unidades Ejecutoras-UE"/>
    <s v="UE 1454 Salud Huamalies"/>
    <s v="LIC. Fredy Ortiz Gomez"/>
    <n v="5"/>
    <n v="100"/>
    <m/>
    <n v="1600"/>
    <n v="1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M.C. Shelka Xiomara Flores Yataco"/>
    <n v="2"/>
    <n v="60"/>
    <m/>
    <n v="640"/>
    <n v="700"/>
    <n v="7"/>
    <s v="Julio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ING. Hirving Filver Pérez Mayor"/>
    <n v="5"/>
    <n v="60"/>
    <m/>
    <n v="1600"/>
    <n v="1660"/>
    <n v="7"/>
    <s v="Julio"/>
  </r>
  <r>
    <x v="25"/>
    <x v="25"/>
    <s v="AO.M1.02.02"/>
    <s v="Acciones de Afiliación."/>
    <s v="AO.M1.02.02 (d)"/>
    <s v="Supervisión y asistencia técnica en materia de afiliaciones"/>
    <s v="HR Hermilio Valdizan "/>
    <s v="LIC. Verónica Carol Morales Peña_x000a_OBST. Jherson Elmer Segura Lujan"/>
    <n v="0"/>
    <n v="0"/>
    <m/>
    <n v="0"/>
    <n v="0"/>
    <n v="8"/>
    <s v="Agosto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455 Salud Dos de Mayo"/>
    <s v="C.P.C. Melissa Jessica Cruz Orduña"/>
    <n v="5"/>
    <n v="100"/>
    <m/>
    <n v="1600"/>
    <n v="1700"/>
    <n v="8"/>
    <s v="Agosto"/>
  </r>
  <r>
    <x v="25"/>
    <x v="25"/>
    <s v="AO.M1.06.04"/>
    <s v="Supervisión Financiera a Unidades Ejecutoras-UE."/>
    <s v="AO.M1.06.04 (b)"/>
    <s v="Supervisión Financiera Presencial a las Unidades Ejecutoras-UE"/>
    <s v="UE 1675 Red de Salud  Puerto Inca"/>
    <s v="LIC. Fredy Ortiz Gomez"/>
    <n v="5"/>
    <n v="300"/>
    <m/>
    <n v="1600"/>
    <n v="190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M.C. Shelka Xiomara Flores Yataco"/>
    <n v="2"/>
    <n v="100"/>
    <m/>
    <n v="640"/>
    <n v="74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6 Red de Salud Pachitea"/>
    <s v="ING. Hirving Filver Pérez Mayor"/>
    <n v="5"/>
    <n v="60"/>
    <m/>
    <n v="1600"/>
    <n v="1660"/>
    <n v="8"/>
    <s v="Agosto"/>
  </r>
  <r>
    <x v="25"/>
    <x v="25"/>
    <s v="AO.S1.01.11"/>
    <s v="Acciones de Soporte a la Gestión a nivel de UDR"/>
    <s v="AO.S1.01.11 (b)"/>
    <s v="Supervisión y asistencia técnica en acciones de soporte a IPRESS"/>
    <s v="UE 1695 Red de Salud Ambo"/>
    <s v="ING. Hirving Filver Pérez Mayor"/>
    <n v="0"/>
    <n v="0"/>
    <m/>
    <n v="0"/>
    <n v="0"/>
    <n v="8"/>
    <s v="Agosto"/>
  </r>
  <r>
    <x v="25"/>
    <x v="25"/>
    <s v="AO.M1.02.02"/>
    <s v="Acciones de Afiliación."/>
    <s v="AO.M1.02.02 (d)"/>
    <s v="Supervisión y asistencia técnica en materia de afiliaciones"/>
    <s v="Hospital Tingo María y Red Salud Huamalies (CS Monzón, CS Cachicoto)"/>
    <s v="LIC. Verónica Carol Morales Peña_x000a_OBST. Jherson Elmer Segura Lujan"/>
    <n v="4"/>
    <n v="60"/>
    <m/>
    <n v="1280"/>
    <n v="1340"/>
    <n v="9"/>
    <s v="Setiembre"/>
  </r>
  <r>
    <x v="25"/>
    <x v="25"/>
    <s v="AO.M1.05.05"/>
    <s v="Ejecución de Control Técnico a las Prestaciones."/>
    <s v="AO.M1.05.05 (d)"/>
    <s v="Ejecutar acciones correspondientes al Proceso de Control Presencial Posterior"/>
    <s v="UE 811 Salud Tingo Maria"/>
    <s v="M.C. Nataly Rocio Torres Esteban"/>
    <n v="3"/>
    <n v="60"/>
    <m/>
    <n v="960"/>
    <n v="102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675 Red de Salud  Puerto Inca"/>
    <s v="ING. Hirving Filver Pérez Mayor"/>
    <n v="5"/>
    <n v="300"/>
    <m/>
    <n v="1600"/>
    <n v="1900"/>
    <n v="9"/>
    <s v="Setiembre"/>
  </r>
  <r>
    <x v="25"/>
    <x v="25"/>
    <s v="AO.S1.01.11"/>
    <s v="Acciones de Soporte a la Gestión a nivel de UDR"/>
    <s v="AO.S1.01.11 (b)"/>
    <s v="Supervisión y asistencia técnica en acciones de soporte a IPRESS"/>
    <s v="UE 1247 Red de Salud Huánuco "/>
    <s v="ING. Hirving Filver Pérez Mayor"/>
    <n v="0"/>
    <n v="0"/>
    <m/>
    <n v="0"/>
    <n v="0"/>
    <n v="9"/>
    <s v="Setiembre"/>
  </r>
  <r>
    <x v="25"/>
    <x v="25"/>
    <s v="AO.M1.02.02"/>
    <s v="Acciones de Afiliación."/>
    <s v="AO.M1.02.02 (d)"/>
    <s v="Supervisión y asistencia técnica en materia de afiliaciones"/>
    <s v="Red de de Salud Yarowilca (CS Chavinillo, CS Chupan)"/>
    <s v="LIC. Verónica Carol Morales Peña_x000a_OBST. Jherson Elmer Segura Lujan"/>
    <n v="3"/>
    <n v="0"/>
    <m/>
    <n v="960"/>
    <n v="960"/>
    <n v="10"/>
    <s v="Octubre"/>
  </r>
  <r>
    <x v="25"/>
    <x v="25"/>
    <s v="AO.M1.05.05"/>
    <s v="Ejecución de Control Técnico a las Prestaciones."/>
    <s v="AO.M1.05.05 (d)"/>
    <s v="Ejecutar acciones correspondientes al Proceso de Control Presencial Posterior"/>
    <s v="UE 1740 Red de Salud Yarowilca"/>
    <s v="M.C. Nataly Rocio Torres Esteban"/>
    <n v="2"/>
    <n v="60"/>
    <m/>
    <n v="640"/>
    <n v="70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695 Red de Salud Ambo"/>
    <s v="C.P.C. Melissa Jessica Cruz Orduña"/>
    <n v="0"/>
    <n v="0"/>
    <m/>
    <n v="0"/>
    <n v="0"/>
    <n v="10"/>
    <s v="Octubre"/>
  </r>
  <r>
    <x v="25"/>
    <x v="25"/>
    <s v="AO.M1.06.04"/>
    <s v="Supervisión Financiera a Unidades Ejecutoras-UE."/>
    <s v="AO.M1.06.04 (b)"/>
    <s v="Supervisión Financiera Presencial a las Unidades Ejecutoras-UE"/>
    <s v="UE 1740 Red de Salud Yarowilca"/>
    <s v="LIC. Fredy Ortiz Gomez"/>
    <n v="4"/>
    <n v="60"/>
    <m/>
    <n v="1280"/>
    <n v="134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740 Red de Salud Yarowilca"/>
    <s v="M.C. Shelka Xiomara Flores Yataco"/>
    <n v="2"/>
    <n v="60"/>
    <m/>
    <n v="640"/>
    <n v="700"/>
    <n v="10"/>
    <s v="Octubre"/>
  </r>
  <r>
    <x v="25"/>
    <x v="25"/>
    <s v="AO.S1.01.11"/>
    <s v="Acciones de Soporte a la Gestión a nivel de UDR"/>
    <s v="AO.S1.01.11 (b)"/>
    <s v="Supervisión y asistencia técnica en acciones de soporte a IPRESS"/>
    <s v="UE 1454 Salud Huamalies"/>
    <s v="ING. Hirving Filver Pérez Mayor"/>
    <n v="5"/>
    <n v="100"/>
    <m/>
    <n v="1600"/>
    <n v="1700"/>
    <n v="10"/>
    <s v="Octubre"/>
  </r>
  <r>
    <x v="25"/>
    <x v="25"/>
    <s v="AO.M1.02.02"/>
    <s v="Acciones de Afiliación."/>
    <s v="AO.M1.02.02 (d)"/>
    <s v="Supervisión y asistencia técnica en materia de afiliaciones"/>
    <s v="CS Ambo"/>
    <s v="LIC. Verónica Carol Morales Peña_x000a_OBST. Jherson Elmer Segura Luj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1455 Salud Dos de Mayo"/>
    <s v="M.C. Shelka Xiomara Flores Yataco"/>
    <n v="4"/>
    <n v="100"/>
    <m/>
    <n v="1280"/>
    <n v="138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1696 Red de Salud Pachitea"/>
    <s v="C.P.C. Melissa Jessica Cruz Orduña"/>
    <n v="4"/>
    <n v="60"/>
    <m/>
    <n v="1280"/>
    <n v="1340"/>
    <n v="11"/>
    <s v="Noviembre"/>
  </r>
  <r>
    <x v="25"/>
    <x v="25"/>
    <s v="AO.M1.06.04"/>
    <s v="Supervisión Financiera a Unidades Ejecutoras-UE."/>
    <s v="AO.M1.06.04 (b)"/>
    <s v="Supervisión Financiera Presencial a las Unidades Ejecutoras-UE"/>
    <s v="UE 812 Hospital Hermilio Valdizan"/>
    <s v="LIC. Fredy Ortiz Gomez"/>
    <n v="0"/>
    <n v="0"/>
    <m/>
    <n v="0"/>
    <n v="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GMR CENTRO"/>
    <s v="M.C. Shelka Xiomara Flores Yataco"/>
    <n v="3"/>
    <n v="170"/>
    <m/>
    <n v="960"/>
    <n v="1130"/>
    <n v="11"/>
    <s v="Noviembre"/>
  </r>
  <r>
    <x v="25"/>
    <x v="25"/>
    <s v="AO.S1.01.11"/>
    <s v="Acciones de Soporte a la Gestión a nivel de UDR"/>
    <s v="AO.S1.01.11 (b)"/>
    <s v="Supervisión y asistencia técnica en acciones de soporte a IPRESS"/>
    <s v="UE 1455 Salud Dos de Mayo"/>
    <s v="ING. Hirving Filver Pérez Mayor"/>
    <n v="5"/>
    <n v="100"/>
    <m/>
    <n v="1600"/>
    <n v="1700"/>
    <n v="11"/>
    <s v="Noviembre"/>
  </r>
  <r>
    <x v="25"/>
    <x v="25"/>
    <s v="AO.M1.05.05"/>
    <s v="Ejecución de Control Técnico a las Prestaciones."/>
    <s v="AO.M1.05.05 (d)"/>
    <s v="Ejecutar acciones correspondientes al Proceso de Control Presencial Posterior"/>
    <s v="UE 810 Salud Huánuco_x000a_UE 812 Hospital Hermilio Valdizan"/>
    <s v="M.C. Nataly Rocio Torres Esteban"/>
    <n v="0"/>
    <n v="0"/>
    <m/>
    <n v="0"/>
    <n v="0"/>
    <n v="12"/>
    <s v="Diciembre"/>
  </r>
  <r>
    <x v="25"/>
    <x v="25"/>
    <s v="AO.S1.01.11"/>
    <s v="Acciones de Soporte a la Gestión a nivel de UDR"/>
    <s v="AO.S1.01.11 (b)"/>
    <s v="Supervisión y asistencia técnica en acciones de soporte a IPRESS"/>
    <s v="UE 1110 Salud Leoncio Prado (4 dias)_x000a_UE 811 Salud Tingo Maria (1 dia)"/>
    <s v="ING. Hirving Filver Pérez Mayor"/>
    <n v="5"/>
    <n v="223"/>
    <m/>
    <n v="1600"/>
    <n v="1823"/>
    <n v="12"/>
    <s v="Diciembre"/>
  </r>
  <r>
    <x v="26"/>
    <x v="26"/>
    <s v="AO.M1.02.02"/>
    <s v="Acciones de Afiliación."/>
    <s v="AO.M1.02.02 (d)"/>
    <s v="Supervisión y asistencia técnica en materia de afiliaciones"/>
    <s v="CS. Huayucachi, CS.San Jerónimo"/>
    <s v="Sara Blas Velarde"/>
    <n v="0"/>
    <n v="0"/>
    <m/>
    <n v="0"/>
    <n v="0"/>
    <n v="1"/>
    <s v="Enero"/>
  </r>
  <r>
    <x v="26"/>
    <x v="26"/>
    <s v="AO.M1.05.05"/>
    <s v="Ejecución de Control Técnico a las Prestaciones."/>
    <s v="AO.M1.05.05 (a)"/>
    <s v="Supervisar y monitorear respecto al acceso a servicios de salud"/>
    <s v="Hospital Daniel Alcides Carrión / Huancayo / Huancayo"/>
    <s v="M.C. Sevilla Olaechea Ronald_x000a_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Pedro Sanchez Meza / Chupaca / Chupaca"/>
    <s v="M.C: Sevilla Olaechea Ronald"/>
    <n v="0"/>
    <n v="0"/>
    <m/>
    <n v="0"/>
    <n v="0"/>
    <n v="1"/>
    <s v="Enero"/>
  </r>
  <r>
    <x v="26"/>
    <x v="26"/>
    <s v="AO.M1.05.05"/>
    <s v="Ejecución de Control Técnico a las Prestaciones."/>
    <s v="AO.M1.05.05 (d)"/>
    <s v="Ejecutar acciones correspondientes al Proceso de Control Presencial Posterior"/>
    <s v="C.S. Chongos bajo / Chupaca / Chupaca"/>
    <s v="M.C. Martinez Saravia Milenka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1"/>
    <s v="Enero"/>
  </r>
  <r>
    <x v="26"/>
    <x v="26"/>
    <s v="AO.S1.01.11"/>
    <s v="Acciones de Soporte a la Gestión a nivel de UDR"/>
    <s v="AO.S1.01.11 (b)"/>
    <s v="Supervisión y asistencia técnica en acciones de soporte a IPRESS"/>
    <s v="IREN Centro, H.A. EL CARMEN"/>
    <s v="Jesus Edson Angulo Yauri"/>
    <n v="0"/>
    <n v="0"/>
    <m/>
    <n v="0"/>
    <n v="0"/>
    <n v="1"/>
    <s v="Enero"/>
  </r>
  <r>
    <x v="26"/>
    <x v="26"/>
    <s v="AO.M1.02.02"/>
    <s v="Acciones de Afiliación."/>
    <s v="AO.M1.02.02 (d)"/>
    <s v="Supervisión y asistencia técnica en materia de afiliaciones"/>
    <s v="C.S. Pucara, C.S. La Libertad, C.S. David Guerrero Duarte"/>
    <s v="Lic. Carla Espinoza Calderón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David Guerrero Duarte / Concepción / Concepción"/>
    <s v="M.C: Sevilla Olaechea Ronald"/>
    <n v="0"/>
    <n v="0"/>
    <m/>
    <n v="0"/>
    <n v="0"/>
    <n v="2"/>
    <s v="Febrero"/>
  </r>
  <r>
    <x v="26"/>
    <x v="26"/>
    <s v="AO.M1.05.05"/>
    <s v="Ejecución de Control Técnico a las Prestaciones."/>
    <s v="AO.M1.05.05 (d)"/>
    <s v="Ejecutar acciones correspondientes al Proceso de Control Presencial Posterior"/>
    <s v="C.S. Palian/ Huancayo / Huancayo"/>
    <s v="M.C. Martinez Saravia Milenka"/>
    <n v="0"/>
    <n v="0"/>
    <m/>
    <n v="0"/>
    <n v="0"/>
    <n v="2"/>
    <s v="Febrero"/>
  </r>
  <r>
    <x v="26"/>
    <x v="26"/>
    <s v="AO.M1.05.05"/>
    <s v="Ejecución de Control Técnico a las Prestaciones."/>
    <s v="AO.M1.05.05 (b)"/>
    <s v="Gestión con actores locales para fortalecer la contención preventiva"/>
    <s v="Jauja"/>
    <s v="M.C. Ana Elenia Chancasanampa Montalvan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2"/>
    <s v="Febrer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CHILCA, LA LIBERTAD, H.A. D. A. CARRION"/>
    <s v="Jesus Edson Angulo Yauri"/>
    <n v="0"/>
    <n v="0"/>
    <m/>
    <n v="0"/>
    <n v="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. Ana Elenia Chancasanampa Montalva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c. Carla Espinoza Calderón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M.C: Sevilla Olaechea Ronald"/>
    <n v="3"/>
    <n v="120"/>
    <m/>
    <n v="960"/>
    <n v="1080"/>
    <n v="2"/>
    <s v="Febrero"/>
  </r>
  <r>
    <x v="26"/>
    <x v="26"/>
    <s v="AO.S1.01.11"/>
    <s v="Acciones de Soporte a la Gestión a nivel de UDR"/>
    <s v="AO.S1.01.11 (b)"/>
    <s v="Supervisión y asistencia técnica en acciones de soporte a IPRESS"/>
    <s v="Red de Salud Tarma/Red de Salud Junín"/>
    <s v="Liz Bheti Buendía Martínez"/>
    <n v="3"/>
    <n v="120"/>
    <m/>
    <n v="960"/>
    <n v="1080"/>
    <n v="2"/>
    <s v="Febrero"/>
  </r>
  <r>
    <x v="26"/>
    <x v="26"/>
    <s v="AO.M1.02.02"/>
    <s v="Acciones de Afiliación."/>
    <s v="AO.M1.02.02 (d)"/>
    <s v="Supervisión y asistencia técnica en materia de afiliaciones"/>
    <s v="Hospital .R.D.C.Q. D.A.Carrión"/>
    <s v="Lic. Carla Espinoza Calderón"/>
    <n v="0"/>
    <n v="0"/>
    <m/>
    <n v="0"/>
    <n v="0"/>
    <n v="3"/>
    <s v="Marzo"/>
  </r>
  <r>
    <x v="26"/>
    <x v="26"/>
    <s v="AO.M1.02.02"/>
    <s v="Acciones de Afiliación."/>
    <s v="AO.M1.02.02 (d)"/>
    <s v="Supervisión y asistencia técnica en materia de afiliaciones"/>
    <s v="C.S. Rio Negro, C.S Mariposa,  C.S. Mazamari, Centro de Digitación Municipal Mazamari"/>
    <s v="Lic. Carla Espinoza Calderón"/>
    <n v="5"/>
    <n v="220"/>
    <m/>
    <n v="1600"/>
    <n v="182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auquimarca / Chilca / Huancayo"/>
    <s v="M.C: Sevilla Olaechea Ronald"/>
    <n v="0"/>
    <n v="0"/>
    <m/>
    <n v="0"/>
    <n v="0"/>
    <n v="3"/>
    <s v="Marzo"/>
  </r>
  <r>
    <x v="26"/>
    <x v="26"/>
    <s v="AO.M1.05.05"/>
    <s v="Ejecución de Control Técnico a las Prestaciones."/>
    <s v="AO.M1.05.05 (d)"/>
    <s v="Ejecutar acciones correspondientes al Proceso de Control Presencial Posterior"/>
    <s v="C.S. Uñas / Huancayo / Huancayo"/>
    <s v="M.C. Martinez Saravia Milenka"/>
    <n v="0"/>
    <n v="0"/>
    <m/>
    <n v="0"/>
    <n v="0"/>
    <n v="3"/>
    <s v="Marzo"/>
  </r>
  <r>
    <x v="26"/>
    <x v="26"/>
    <s v="AO.M1.05.05"/>
    <s v="Ejecución de Control Técnico a las Prestaciones."/>
    <s v="AO.M1.05.05 (b)"/>
    <s v="Gestión con actores locales para fortalecer la contención preventiva"/>
    <s v="Tarma/ Tarma, San Pedro de Cajas/ Tarma, Acobamba/Tarma"/>
    <s v="M.C. Ana Elenia Chancasanampa Montalvan"/>
    <n v="3"/>
    <n v="120"/>
    <m/>
    <n v="960"/>
    <n v="108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Docente Clinico Quirúrgico Daniel Alcides Carrión"/>
    <s v="Thoni Alex Malpartida Lazo"/>
    <n v="0"/>
    <n v="0"/>
    <m/>
    <n v="0"/>
    <n v="0"/>
    <n v="3"/>
    <s v="Marzo"/>
  </r>
  <r>
    <x v="26"/>
    <x v="26"/>
    <s v="AO.M1.06.04"/>
    <s v="Supervisión Financiera a Unidades Ejecutoras-UE."/>
    <s v="AO.M1.06.04 (b)"/>
    <s v="Supervisión Financiera Presencial a las Unidades Ejecutoras-UE"/>
    <s v="Hospital Regional Materno Infantil El Carmen"/>
    <s v="Liz Bheti Buendía Martínez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3"/>
    <s v="Marzo"/>
  </r>
  <r>
    <x v="26"/>
    <x v="26"/>
    <s v="AO.M1.06.04"/>
    <s v="Supervisión Financiera a Unidades Ejecutoras-UE."/>
    <s v="AO.M1.06.04 (c)"/>
    <s v="Asistencias técnicas virtuales a Unidades Ejecutoras "/>
    <s v="UDR JUNÍN"/>
    <s v="Edher Hugo Pumacahua Huatangari"/>
    <n v="0"/>
    <n v="0"/>
    <m/>
    <n v="0"/>
    <n v="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ACOBAMBA, P.S. HAUSAHUASI, H. F. MAYORCA SOTO - TARMA, C.S. PALCA"/>
    <s v="Jesus Edson Angulo Yauri"/>
    <n v="4"/>
    <n v="120"/>
    <m/>
    <n v="1280"/>
    <n v="140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Ana Elenia Chancasanampa Montalva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Lic. Carla Espinoza Calderón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M.C. Martinez Saravia Milenk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Becquer Nicky Bendezú Boza"/>
    <n v="3"/>
    <n v="220"/>
    <m/>
    <n v="960"/>
    <n v="1180"/>
    <n v="3"/>
    <s v="Marzo"/>
  </r>
  <r>
    <x v="26"/>
    <x v="26"/>
    <s v="AO.S1.01.11"/>
    <s v="Acciones de Soporte a la Gestión a nivel de UDR"/>
    <s v="AO.S1.01.11 (b)"/>
    <s v="Supervisión y asistencia técnica en acciones de soporte a IPRESS"/>
    <s v="Red de Salud Satipo"/>
    <s v="Jesus Edson Angulo Yauri"/>
    <n v="3"/>
    <n v="220"/>
    <m/>
    <n v="960"/>
    <n v="1180"/>
    <n v="3"/>
    <s v="Marzo"/>
  </r>
  <r>
    <x v="26"/>
    <x v="26"/>
    <s v="AO.M1.02.02"/>
    <s v="Acciones de Afiliación."/>
    <s v="AO.M1.02.02 (d)"/>
    <s v="Supervisión y asistencia técnica en materia de afiliaciones"/>
    <s v="C.S. Puerto Ocopa, C.S. Coviriali, Red de Salud Satipo, Hospital Manuel Higa Arakaki, "/>
    <s v="Sara Blas Velarde"/>
    <n v="5"/>
    <n v="220"/>
    <m/>
    <n v="1600"/>
    <n v="1820"/>
    <n v="4"/>
    <s v="Abril"/>
  </r>
  <r>
    <x v="26"/>
    <x v="26"/>
    <s v="AO.M1.02.02"/>
    <s v="Acciones de Afiliación."/>
    <s v="AO.M1.02.02 (d)"/>
    <s v="Supervisión y asistencia técnica en materia de afiliaciones"/>
    <s v="Centro de Digitación Municipal Satipo, Centro de Digitación Municipal Pangoa, OAA Satipo"/>
    <s v="Lic. Carla Espinoza Calderón"/>
    <n v="4"/>
    <n v="220"/>
    <m/>
    <n v="1280"/>
    <n v="1500"/>
    <n v="4"/>
    <s v="Abril"/>
  </r>
  <r>
    <x v="26"/>
    <x v="26"/>
    <s v="AO.M1.02.02"/>
    <s v="Acciones de Afiliación."/>
    <s v="AO.M1.02.02 (d)"/>
    <s v="Supervisión y asistencia técnica en materia de afiliaciones"/>
    <s v="Red Valle del Mantaro"/>
    <s v="Lic. Carla Espinoza Calderón"/>
    <n v="0"/>
    <n v="0"/>
    <m/>
    <n v="0"/>
    <n v="0"/>
    <n v="4"/>
    <s v="Abril"/>
  </r>
  <r>
    <x v="26"/>
    <x v="26"/>
    <s v="AO.M1.05.05"/>
    <s v="Ejecución de Control Técnico a las Prestaciones."/>
    <s v="AO.M1.05.05 (a)"/>
    <s v="Supervisar y monitorear respecto al acceso a servicios de salud"/>
    <s v="Hospital El Carmen / Huancayo / Huancayo"/>
    <s v="M.C. Sevilla Olaechea Ronald_x000a_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 _x000a_C.S. Ciudad Satélite / Pichanaki / Chanchamayo_x000a_Hospital J.C. Demarini C / Chanchamayo / Chanchamayo"/>
    <s v="M.C. Martinez Saravia Milenka"/>
    <n v="4"/>
    <n v="200"/>
    <m/>
    <n v="1280"/>
    <n v="14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Tarmatambo / Tarma / Tarma  _x000a_Hospital Felix Mayorca Soto / Tarma / Tarma"/>
    <s v="M.C: Sevilla Olaechea Ronald"/>
    <n v="3"/>
    <n v="120"/>
    <m/>
    <n v="960"/>
    <n v="108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4"/>
    <s v="Abril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4"/>
    <s v="Abril"/>
  </r>
  <r>
    <x v="26"/>
    <x v="26"/>
    <s v="AO.M1.05.05"/>
    <s v="Ejecución de Control Técnico a las Prestaciones."/>
    <s v="AO.M1.05.05 (b)"/>
    <s v="Gestión con actores locales para fortalecer la contención preventiva"/>
    <s v="Rio Tambo/Satipo, Mazamari/Satipo"/>
    <s v="M.C. Ana Elenia Chancasanampa Montalvan"/>
    <n v="4"/>
    <n v="220"/>
    <m/>
    <n v="1280"/>
    <n v="150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Valle del Mantaro"/>
    <s v="Edher Hugo Pumacahua Huatangari"/>
    <n v="0"/>
    <n v="0"/>
    <m/>
    <n v="0"/>
    <n v="0"/>
    <n v="4"/>
    <s v="Abril"/>
  </r>
  <r>
    <x v="26"/>
    <x v="26"/>
    <s v="AO.M1.06.04"/>
    <s v="Supervisión Financiera a Unidades Ejecutoras-UE."/>
    <s v="AO.M1.06.04 (b)"/>
    <s v="Supervisión Financiera Presencial a las Unidades Ejecutoras-UE"/>
    <s v="Red de Salud Satipo"/>
    <s v="Thoni Alex Malpartida Lazo"/>
    <n v="5"/>
    <n v="220"/>
    <m/>
    <n v="1600"/>
    <n v="1820"/>
    <n v="4"/>
    <s v="Abril"/>
  </r>
  <r>
    <x v="26"/>
    <x v="26"/>
    <s v="AO.M1.06.04"/>
    <s v="Supervisión Financiera a Unidades Ejecutoras-UE."/>
    <s v="AO.M1.06.04 (c)"/>
    <s v="Asistencias técnicas virtuales a Unidades Ejecutoras "/>
    <s v="UDR JUNÍN"/>
    <s v="Thoni Alex Malpartida Lazo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H.A. LA MERCED, C.S. SAN RAMON, P.S. SAN LUIS DE SHUARO, P.S. PUERTO YURINAKI"/>
    <s v="Jesus Edson Angulo Yauri"/>
    <n v="5"/>
    <n v="160"/>
    <m/>
    <n v="1600"/>
    <n v="176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007 H. DOMINGO OLAVEGOYA - JAUJA, C.S. SINCOS"/>
    <s v="Jesus Edson Angulo Yauri"/>
    <n v="0"/>
    <n v="0"/>
    <m/>
    <n v="0"/>
    <n v="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Ana Elenia Chancasanampa Montalvan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Sara Blas Velarde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M.C. Martinez Saravia Milenka"/>
    <n v="4"/>
    <n v="200"/>
    <m/>
    <n v="1280"/>
    <n v="1480"/>
    <n v="4"/>
    <s v="Abril"/>
  </r>
  <r>
    <x v="26"/>
    <x v="26"/>
    <s v="AO.S1.01.11"/>
    <s v="Acciones de Soporte a la Gestión a nivel de UDR"/>
    <s v="AO.S1.01.11 (b)"/>
    <s v="Supervisión y asistencia técnica en acciones de soporte a IPRESS"/>
    <s v="Red de Salud Pichanaki/Red de Salud Chanchamayo/HRDMT Dr. Julio Cesar Demarini Caro"/>
    <s v="Edher Hugo Pumacahua Huatangari"/>
    <n v="4"/>
    <n v="200"/>
    <m/>
    <n v="1280"/>
    <n v="1480"/>
    <n v="4"/>
    <s v="Abril"/>
  </r>
  <r>
    <x v="26"/>
    <x v="26"/>
    <s v="AO.M1.02.02"/>
    <s v="Acciones de Afiliación."/>
    <s v="AO.M1.02.02 (d)"/>
    <s v="Supervisión y asistencia técnica en materia de afiliaciones"/>
    <s v="Hospital de Apoyo Junin, C.S. Carhuamayo, C.S. Ulcumayo, C.S. Ondores"/>
    <s v="Sara Blas Velarde"/>
    <n v="4"/>
    <n v="120"/>
    <m/>
    <n v="1280"/>
    <n v="1400"/>
    <n v="5"/>
    <s v="Mayo"/>
  </r>
  <r>
    <x v="26"/>
    <x v="26"/>
    <s v="AO.M1.02.02"/>
    <s v="Acciones de Afiliación."/>
    <s v="AO.M1.02.02 (d)"/>
    <s v="Supervisión y asistencia técnica en materia de afiliaciones"/>
    <s v="IREN Centro"/>
    <s v="Lic. Carla Espinoza Calderón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Ipoki / Río negro / Satipo_x000a_Hospital M. Higa Arakaki / Satipo / Satipo"/>
    <s v="M.C. Martinez Saravia Milenka"/>
    <n v="4"/>
    <n v="240"/>
    <m/>
    <n v="1280"/>
    <n v="152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Luis de Shuaro / San Luis de Shuaro / Chanchamayo_x000a_Hospital J.C. Demarini C / Chanchamayo / Chanchamayo"/>
    <s v="M.C: Sevilla Olaechea Ronald"/>
    <n v="4"/>
    <n v="200"/>
    <m/>
    <n v="1280"/>
    <n v="148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5"/>
    <s v="May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5"/>
    <s v="Mayo"/>
  </r>
  <r>
    <x v="26"/>
    <x v="26"/>
    <s v="AO.M1.05.05"/>
    <s v="Ejecución de Control Técnico a las Prestaciones."/>
    <s v="AO.M1.05.05 (b)"/>
    <s v="Gestión con actores locales para fortalecer la contención preventiva"/>
    <s v="Carhuamayo/Junín, Ondores/Junín, Junín_x000a_Yauli/La Oroya, Junín"/>
    <s v="M.C. Ana Elenia Chancasanampa Montalvan"/>
    <n v="4"/>
    <n v="120"/>
    <m/>
    <n v="1280"/>
    <n v="140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Red de Salud Junín"/>
    <s v="Liz Bheti Buendía Martínez"/>
    <n v="5"/>
    <n v="120"/>
    <m/>
    <n v="1600"/>
    <n v="1720"/>
    <n v="5"/>
    <s v="Mayo"/>
  </r>
  <r>
    <x v="26"/>
    <x v="26"/>
    <s v="AO.M1.06.04"/>
    <s v="Supervisión Financiera a Unidades Ejecutoras-UE."/>
    <s v="AO.M1.06.04 (b)"/>
    <s v="Supervisión Financiera Presencial a las Unidades Ejecutoras-UE"/>
    <s v="IREN Centro"/>
    <s v="Becquer Nicky Bendezú Boza"/>
    <n v="0"/>
    <n v="0"/>
    <m/>
    <n v="0"/>
    <n v="0"/>
    <n v="5"/>
    <s v="Mayo"/>
  </r>
  <r>
    <x v="26"/>
    <x v="26"/>
    <s v="AO.M1.06.04"/>
    <s v="Supervisión Financiera a Unidades Ejecutoras-UE."/>
    <s v="AO.M1.06.04 (c)"/>
    <s v="Asistencias técnicas virtuales a Unidades Ejecutoras "/>
    <s v="UDR JUNÍN"/>
    <s v="Liz Bheti Buendía Martínez"/>
    <n v="0"/>
    <n v="0"/>
    <m/>
    <n v="0"/>
    <n v="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C.S. PICHANAKI, P.S. CIUDAD SATELITE, LAS PALMAS, CSMC PICHANAKI"/>
    <s v="Jesus Edson Angulo Yauri"/>
    <n v="5"/>
    <n v="200"/>
    <m/>
    <n v="1600"/>
    <n v="1800"/>
    <n v="5"/>
    <s v="Mayo"/>
  </r>
  <r>
    <x v="26"/>
    <x v="26"/>
    <s v="AO.S1.01.11"/>
    <s v="Acciones de Soporte a la Gestión a nivel de UDR"/>
    <s v="AO.S1.01.11 (b)"/>
    <s v="Supervisión y asistencia técnica en acciones de soporte a IPRESS"/>
    <s v="PEDRO SANCHEZ MEZA - CHUPACA, P.D. RED DE SALUD CHUPACA"/>
    <s v="Jesus Edson Angulo Yauri"/>
    <n v="0"/>
    <n v="0"/>
    <m/>
    <n v="0"/>
    <n v="0"/>
    <n v="5"/>
    <s v="Mayo"/>
  </r>
  <r>
    <x v="26"/>
    <x v="26"/>
    <s v="AO.M1.02.02"/>
    <s v="Acciones de Afiliación."/>
    <s v="AO.M1.02.02 (d)"/>
    <s v="Supervisión y asistencia técnica en materia de afiliaciones"/>
    <s v="C.S. Huasahuasi, C.S. Acobamba, Hospital Felix Mayorca Soto, C.S. Palca"/>
    <s v="Lic. Carla Espinoza Calderón"/>
    <n v="4"/>
    <n v="120"/>
    <m/>
    <n v="1280"/>
    <n v="1400"/>
    <n v="6"/>
    <s v="Junio"/>
  </r>
  <r>
    <x v="26"/>
    <x v="26"/>
    <s v="AO.M1.02.02"/>
    <s v="Acciones de Afiliación."/>
    <s v="AO.M1.02.02 (d)"/>
    <s v="Supervisión y asistencia técnica en materia de afiliaciones"/>
    <s v="Red de Salud Jauja"/>
    <s v="Sara Blas Velarde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C.S. Puerto ocopa / Río Tambo / Satipo_x000a_Hospital M. Higa Arakaki / Satipo / Satipo"/>
    <s v="M.C: Sevilla Olaechea Ronald"/>
    <n v="4"/>
    <n v="240"/>
    <m/>
    <n v="1280"/>
    <n v="152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 Cochas / Tarma / Tarma_x000a_Hospital Felix Mayorca Soto / Tarma / Tarma"/>
    <s v="M.C. Martinez Saravia Milenka"/>
    <n v="3"/>
    <n v="120"/>
    <m/>
    <n v="960"/>
    <n v="108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6"/>
    <s v="Jun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Concepción"/>
    <s v="M.C. Ana Elenia Chancasanampa Montalvan"/>
    <n v="0"/>
    <n v="0"/>
    <m/>
    <n v="0"/>
    <n v="0"/>
    <n v="6"/>
    <s v="Junio"/>
  </r>
  <r>
    <x v="26"/>
    <x v="26"/>
    <s v="AO.M1.05.05"/>
    <s v="Ejecución de Control Técnico a las Prestaciones."/>
    <s v="AO.M1.05.05 (b)"/>
    <s v="Gestión con actores locales para fortalecer la contención preventiva"/>
    <s v="Palcamayo/Tarma, Huasahuasi/Tarma, Tarma"/>
    <s v="M.C. Ana Elenia Chancasanampa Montalvan"/>
    <n v="3"/>
    <n v="120"/>
    <m/>
    <n v="960"/>
    <n v="108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Tarma"/>
    <s v="Edher Hugo Pumacahua Huatangari"/>
    <n v="5"/>
    <n v="120"/>
    <m/>
    <n v="1600"/>
    <n v="1720"/>
    <n v="6"/>
    <s v="Junio"/>
  </r>
  <r>
    <x v="26"/>
    <x v="26"/>
    <s v="AO.M1.06.04"/>
    <s v="Supervisión Financiera a Unidades Ejecutoras-UE."/>
    <s v="AO.M1.06.04 (b)"/>
    <s v="Supervisión Financiera Presencial a las Unidades Ejecutoras-UE"/>
    <s v="Red de Salud Jauja"/>
    <s v="Liz Bheti Buendía Martínez"/>
    <n v="0"/>
    <n v="0"/>
    <m/>
    <n v="0"/>
    <n v="0"/>
    <n v="6"/>
    <s v="Junio"/>
  </r>
  <r>
    <x v="26"/>
    <x v="26"/>
    <s v="AO.M1.06.04"/>
    <s v="Supervisión Financiera a Unidades Ejecutoras-UE."/>
    <s v="AO.M1.06.04 (c)"/>
    <s v="Asistencias técnicas virtuales a Unidades Ejecutoras "/>
    <s v="UDR JUNÍN"/>
    <s v="Becquer Nicky Bendezú Boza"/>
    <n v="0"/>
    <n v="0"/>
    <m/>
    <n v="0"/>
    <n v="0"/>
    <n v="6"/>
    <s v="Junio"/>
  </r>
  <r>
    <x v="26"/>
    <x v="26"/>
    <s v="AO.S1.01.11"/>
    <s v="Acciones de Soporte a la Gestión a nivel de UDR"/>
    <s v="AO.S1.01.11 (b)"/>
    <s v="Supervisión y asistencia técnica en acciones de soporte a IPRESS"/>
    <s v="C.S. MAZAMARI, P.S. PUERTO OCOPA, H.A. MANUEL HIGA ARAKAKI, P.S. RIO NEGRO"/>
    <s v="Jesus Edson Angulo Yauri"/>
    <n v="5"/>
    <n v="220"/>
    <m/>
    <n v="1600"/>
    <n v="1820"/>
    <n v="6"/>
    <s v="Junio"/>
  </r>
  <r>
    <x v="26"/>
    <x v="26"/>
    <s v="AO.M1.02.02"/>
    <s v="Acciones de Afiliación."/>
    <s v="AO.M1.02.02 (d)"/>
    <s v="Supervisión y asistencia técnica en materia de afiliaciones"/>
    <s v="Hospital Demarini Caro, C.S. La Merced, C.S. Yurinaki, C.S. Kivinaki"/>
    <s v="Lic. Carla Espinoza Calderón"/>
    <n v="5"/>
    <n v="160"/>
    <m/>
    <n v="1600"/>
    <n v="1760"/>
    <n v="7"/>
    <s v="Julio"/>
  </r>
  <r>
    <x v="26"/>
    <x v="26"/>
    <s v="AO.M1.02.02"/>
    <s v="Acciones de Afiliación."/>
    <s v="AO.M1.02.02 (d)"/>
    <s v="Supervisión y asistencia técnica en materia de afiliaciones"/>
    <s v="Red de Salud Chupaca"/>
    <s v="Sara Blas Velarde"/>
    <n v="0"/>
    <n v="0"/>
    <m/>
    <n v="0"/>
    <n v="0"/>
    <n v="7"/>
    <s v="Julio"/>
  </r>
  <r>
    <x v="26"/>
    <x v="26"/>
    <s v="AO.M1.05.05"/>
    <s v="Ejecución de Control Técnico a las Prestaciones."/>
    <s v="AO.M1.05.05 (a)"/>
    <s v="Supervisar y monitorear respecto al acceso a servicios de salud"/>
    <s v="Instituto Regional de Enfermedades Neoplásicas del Centro / Concepción / Concepción"/>
    <s v="M.C. Sevilla Olaechea Ronald_x000a_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Vitoc / Vitoc / Chanchamayo_x000a_Hospital J.C. Demarini C / Chanchamayo / Chanchamayo"/>
    <s v="M.C. Martinez Saravia Milenka"/>
    <n v="4"/>
    <n v="200"/>
    <m/>
    <n v="1280"/>
    <n v="148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Cubantía / Pangoa / Satipo_x000a_Hospital M. Higa Arakaki / Satipo / Satipo"/>
    <s v="M.C: Sevilla Olaechea Ronald"/>
    <n v="4"/>
    <n v="240"/>
    <m/>
    <n v="1280"/>
    <n v="152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7"/>
    <s v="Julio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7"/>
    <s v="Julio"/>
  </r>
  <r>
    <x v="26"/>
    <x v="26"/>
    <s v="AO.M1.05.05"/>
    <s v="Ejecución de Control Técnico a las Prestaciones."/>
    <s v="AO.M1.05.05 (b)"/>
    <s v="Gestión con actores locales para fortalecer la contención preventiva"/>
    <s v="Pangoa, Cubantía / Satipo"/>
    <s v="M.C. Ana Elenia Chancasanampa Montalvan"/>
    <n v="3"/>
    <n v="240"/>
    <m/>
    <n v="960"/>
    <n v="120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HRDMT Dr. Julio César Demarini Caro"/>
    <s v="Liz Bheti Buendía Martínez"/>
    <n v="5"/>
    <n v="160"/>
    <m/>
    <n v="1600"/>
    <n v="1760"/>
    <n v="7"/>
    <s v="Julio"/>
  </r>
  <r>
    <x v="26"/>
    <x v="26"/>
    <s v="AO.M1.06.04"/>
    <s v="Supervisión Financiera a Unidades Ejecutoras-UE."/>
    <s v="AO.M1.06.04 (b)"/>
    <s v="Supervisión Financiera Presencial a las Unidades Ejecutoras-UE"/>
    <s v="Red de Salud Chupaca"/>
    <s v="Becquer Nicky Bendezú Boza"/>
    <n v="0"/>
    <n v="0"/>
    <m/>
    <n v="0"/>
    <n v="0"/>
    <n v="7"/>
    <s v="Julio"/>
  </r>
  <r>
    <x v="26"/>
    <x v="26"/>
    <s v="AO.S1.01.11"/>
    <s v="Acciones de Soporte a la Gestión a nivel de UDR"/>
    <s v="AO.S1.01.11 (b)"/>
    <s v="Supervisión y asistencia técnica en acciones de soporte a IPRESS"/>
    <s v="SAN ANTONIO DE SONOMORO, H. DE SAN MARTIN DE PANGOA, SAN RAMON DE PANGOA, CENTRO DE SALUD MENTAL COMUNITARIO PANGOA"/>
    <s v="Jesus Edson Angulo Yauri"/>
    <n v="5"/>
    <n v="220"/>
    <m/>
    <n v="1600"/>
    <n v="1820"/>
    <n v="7"/>
    <s v="Julio"/>
  </r>
  <r>
    <x v="26"/>
    <x v="26"/>
    <s v="AO.M1.02.02"/>
    <s v="Acciones de Afiliación."/>
    <s v="AO.M1.02.02 (d)"/>
    <s v="Supervisión y asistencia técnica en materia de afiliaciones"/>
    <s v="Red de Salud Chanchamayo, C.S. Villa Perené, C.S. Ciudad Satelite, Hospital de Apoyo Pichanaki"/>
    <s v="Sara Blas Velarde"/>
    <n v="5"/>
    <n v="160"/>
    <m/>
    <n v="1600"/>
    <n v="176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 _x000a_C.S. Carhuamayo  / Carhuamayo / Junín   _x000a_Hospital Felix Mayorca Soto / Tarma / Tarma"/>
    <s v="M.C. Martinez Saravia Milenka"/>
    <n v="3"/>
    <n v="120"/>
    <m/>
    <n v="960"/>
    <n v="10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Villa Progreso / Chanchamayo / Chanchamayo_x000a_Hospital J.C. Demarini C / Chanchamayo / Chanchamayo"/>
    <s v="M.C: Sevilla Olaechea Ronald"/>
    <n v="4"/>
    <n v="200"/>
    <m/>
    <n v="1280"/>
    <n v="148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8"/>
    <s v="Agosto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8"/>
    <s v="Agosto"/>
  </r>
  <r>
    <x v="26"/>
    <x v="26"/>
    <s v="AO.M1.05.05"/>
    <s v="Ejecución de Control Técnico a las Prestaciones."/>
    <s v="AO.M1.05.05 (b)"/>
    <s v="Gestión con actores locales para fortalecer la contención preventiva"/>
    <s v="San Luis de Shuaro, Vitoc/ Chanchamayo"/>
    <s v="M.C. Ana Elenia Chancasanampa Montalvan"/>
    <n v="3"/>
    <n v="160"/>
    <m/>
    <n v="960"/>
    <n v="112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Pichanaki"/>
    <s v="Thoni Alex Malpartida Lazo"/>
    <n v="5"/>
    <n v="200"/>
    <m/>
    <n v="1600"/>
    <n v="1800"/>
    <n v="8"/>
    <s v="Agosto"/>
  </r>
  <r>
    <x v="26"/>
    <x v="26"/>
    <s v="AO.M1.06.04"/>
    <s v="Supervisión Financiera a Unidades Ejecutoras-UE."/>
    <s v="AO.M1.06.04 (b)"/>
    <s v="Supervisión Financiera Presencial a las Unidades Ejecutoras-UE"/>
    <s v="Red de Salud Chanchamayo"/>
    <s v="Edher Hugo Pumacahua Huatangari"/>
    <n v="5"/>
    <n v="160"/>
    <m/>
    <n v="1600"/>
    <n v="176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C.S. CARHUAMAYO, C.S. ULCUMAYO, H. DE JUNIN, ONDORES"/>
    <s v="Jesus Edson Angulo Yauri"/>
    <n v="4"/>
    <n v="120"/>
    <m/>
    <n v="1280"/>
    <n v="140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. Ana Elenia Chancasanampa Montalvan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Sara Blas Velarde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M.C: Sevilla Olaechea Ronald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Edher Hugo Pumacahua Huatangari"/>
    <n v="3"/>
    <n v="120"/>
    <m/>
    <n v="960"/>
    <n v="1080"/>
    <n v="8"/>
    <s v="Agosto"/>
  </r>
  <r>
    <x v="26"/>
    <x v="26"/>
    <s v="AO.S1.01.11"/>
    <s v="Acciones de Soporte a la Gestión a nivel de UDR"/>
    <s v="AO.S1.01.11 (b)"/>
    <s v="Supervisión y asistencia técnica en acciones de soporte a IPRESS"/>
    <s v="Red de Salud Junin"/>
    <s v="Jesus Edson Angulo Yauri"/>
    <n v="3"/>
    <n v="120"/>
    <m/>
    <n v="960"/>
    <n v="1080"/>
    <n v="8"/>
    <s v="Agosto"/>
  </r>
  <r>
    <x v="26"/>
    <x v="26"/>
    <s v="AO.M1.02.02"/>
    <s v="Acciones de Afiliación."/>
    <s v="AO.M1.02.02 (d)"/>
    <s v="Supervisión y asistencia técnica en materia de afiliaciones"/>
    <s v="Hospital San Martin Pangoa, C.S. San Ramon de Pangoa, C.S. Cubantia, C.S. Sonomoro"/>
    <s v="Lic. Carla Espinoza Calderón"/>
    <n v="5"/>
    <n v="220"/>
    <m/>
    <n v="1600"/>
    <n v="18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P.S.Paccha / La Oroya / Junín_x000a_Hospital Felix Mayorca Soto / Tarma / Tarma"/>
    <s v="M.C: Sevilla Olaechea Ronald"/>
    <n v="3"/>
    <n v="120"/>
    <m/>
    <n v="960"/>
    <n v="108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Boca Kiatari / Pangoa / Satipo_x000a_Hospital M. Higa Arakaki / Satipo / Satipo"/>
    <s v="M.C. Martinez Saravia Milenka"/>
    <n v="4"/>
    <n v="240"/>
    <m/>
    <n v="1280"/>
    <n v="152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. Martinez Saravia Milenka"/>
    <n v="0"/>
    <n v="0"/>
    <m/>
    <n v="0"/>
    <n v="0"/>
    <n v="9"/>
    <s v="Set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: Sevilla Olaechea Ronald"/>
    <n v="0"/>
    <n v="0"/>
    <m/>
    <n v="0"/>
    <n v="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Pichanaqui/ Chanchamayo, San Ramón /Chanchamayo"/>
    <s v="M.C. Ana Elenia Chancasanampa Montalvan"/>
    <n v="4"/>
    <n v="160"/>
    <m/>
    <n v="1280"/>
    <n v="1440"/>
    <n v="9"/>
    <s v="Setiembre"/>
  </r>
  <r>
    <x v="26"/>
    <x v="26"/>
    <s v="AO.M1.05.05"/>
    <s v="Ejecución de Control Técnico a las Prestaciones."/>
    <s v="AO.M1.05.05 (b)"/>
    <s v="Gestión con actores locales para fortalecer la contención preventiva"/>
    <s v="Chupaca"/>
    <s v="M.C. Ana Elenia Chancasanampa Montalvan"/>
    <n v="0"/>
    <n v="0"/>
    <m/>
    <n v="0"/>
    <n v="0"/>
    <n v="9"/>
    <s v="Setiembre"/>
  </r>
  <r>
    <x v="26"/>
    <x v="26"/>
    <s v="AO.M1.06.04"/>
    <s v="Supervisión Financiera a Unidades Ejecutoras-UE."/>
    <s v="AO.M1.06.04 (b)"/>
    <s v="Supervisión Financiera Presencial a las Unidades Ejecutoras-UE"/>
    <s v="Red de Salud Pangoa"/>
    <s v="Becquer Nicky Bendezú Boza"/>
    <n v="5"/>
    <n v="240"/>
    <m/>
    <n v="1600"/>
    <n v="1840"/>
    <n v="9"/>
    <s v="Setiembre"/>
  </r>
  <r>
    <x v="26"/>
    <x v="26"/>
    <s v="AO.S1.01.11"/>
    <s v="Acciones de Soporte a la Gestión a nivel de UDR"/>
    <s v="AO.S1.01.11 (b)"/>
    <s v="Supervisión y asistencia técnica en acciones de soporte a IPRESS"/>
    <s v="LA MERCED, P.S. SAN FERNANDO DE KIVINAKI, CENTRO DE SALUD MENTAL COMUNITARIO SAN RAMON, C.S. VILLA PERENE"/>
    <s v="Jesus Edson Angulo Yauri"/>
    <n v="4"/>
    <n v="160"/>
    <m/>
    <n v="1280"/>
    <n v="1440"/>
    <n v="9"/>
    <s v="Setiembre"/>
  </r>
  <r>
    <x v="26"/>
    <x v="26"/>
    <s v="AO.M1.02.02"/>
    <s v="Acciones de Afiliación."/>
    <s v="AO.M1.02.02 (d)"/>
    <s v="Supervisión y asistencia técnica en materia de afiliaciones"/>
    <s v="C.S La Oroya, OAA Tarma, C.S. Palcamayo, C.S. San Pedro de Cajas"/>
    <s v="Sara Blas Velarde"/>
    <n v="4"/>
    <n v="120"/>
    <m/>
    <n v="1280"/>
    <n v="1400"/>
    <n v="10"/>
    <s v="Octubre"/>
  </r>
  <r>
    <x v="26"/>
    <x v="26"/>
    <s v="AO.M1.02.02"/>
    <s v="Acciones de Afiliación."/>
    <s v="AO.M1.02.02 (d)"/>
    <s v="Supervisión y asistencia técnica en materia de afiliaciones"/>
    <s v="C.S. Sicaya, C.S. Justicia Paz y Vida"/>
    <s v="Sara Blas Velarde"/>
    <n v="0"/>
    <n v="0"/>
    <m/>
    <n v="0"/>
    <n v="0"/>
    <n v="10"/>
    <s v="Octubre"/>
  </r>
  <r>
    <x v="26"/>
    <x v="26"/>
    <s v="AO.M1.05.05"/>
    <s v="Ejecución de Control Técnico a las Prestaciones."/>
    <s v="AO.M1.05.05 (a)"/>
    <s v="Supervisar y monitorear respecto al acceso a servicios de salud"/>
    <s v="Hospital Domingo Olavegoya / Jauja / Jauja"/>
    <s v="M.C. Sevilla Olaechea Ronald_x000a_M.C. Martinez Saravia Milenka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C.S. San Ramón / San Ramón / Chanchamayo_x000a_Hospital J.C. Demarini C / Chanchamayo / Chanchamayo"/>
    <s v="M.C. Martinez Saravia Milenka"/>
    <n v="4"/>
    <n v="200"/>
    <m/>
    <n v="1280"/>
    <n v="148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San Martín de Pangoa / Pangoa / Satipo_x000a_P.S. Naylam de Sonomoro / Pangoa / Satipo_x000a_Hospital M. Higa Arakaki / Satipo / Satipo"/>
    <s v="M.C: Sevilla Olaechea Ronald"/>
    <n v="4"/>
    <n v="240"/>
    <m/>
    <n v="1280"/>
    <n v="152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: Sevilla Olaechea Ronald"/>
    <n v="0"/>
    <n v="0"/>
    <m/>
    <n v="0"/>
    <n v="0"/>
    <n v="10"/>
    <s v="Octu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. Martinez Saravia Milenka"/>
    <n v="0"/>
    <n v="0"/>
    <m/>
    <n v="0"/>
    <n v="0"/>
    <n v="10"/>
    <s v="Octubre"/>
  </r>
  <r>
    <x v="26"/>
    <x v="26"/>
    <s v="AO.S1.01.11"/>
    <s v="Acciones de Soporte a la Gestión a nivel de UDR"/>
    <s v="AO.S1.01.11 (b)"/>
    <s v="Supervisión y asistencia técnica en acciones de soporte a IPRESS"/>
    <s v="MARIPOSA, P.D. COVIRIALI, LLAYLLA, CENTRO DE SALUD MENTAL COMUNITARIO SATIPO"/>
    <s v="Jesus Edson Angulo Yauri"/>
    <n v="5"/>
    <n v="220"/>
    <m/>
    <n v="1600"/>
    <n v="1820"/>
    <n v="10"/>
    <s v="Octubre"/>
  </r>
  <r>
    <x v="26"/>
    <x v="26"/>
    <s v="AO.M1.02.02"/>
    <s v="Acciones de Afiliación."/>
    <s v="AO.M1.02.02 (d)"/>
    <s v="Supervisión y asistencia técnica en materia de afiliaciones"/>
    <s v="C.S. Pedro Sanchez Meza, C.S. Chongos Bajo"/>
    <s v="Lic. Carla Espinoza Calderón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Junín / Junín / Junín_x000a_C.S.Morococha / La Oroya / Yauli_x000a_Hospital Felix Mayorca Soto / Tarma / Tarma"/>
    <s v="M.C. Martinez Saravia Milenka"/>
    <n v="3"/>
    <n v="120"/>
    <m/>
    <n v="960"/>
    <n v="10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Pichanaki / Pichanaki / Chanchamayo_x000a_P.S. Kivinaki / Pichanaki / Chanchamayo_x000a_Hospital J.C. Demarini C / Chanchamayo / Chanchamayo"/>
    <s v="M.C: Sevilla Olaechea Ronald"/>
    <n v="4"/>
    <n v="200"/>
    <m/>
    <n v="1280"/>
    <n v="148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aniel Alcides Carrión / Huancayo / Huancayo"/>
    <s v="M.C: Sevilla Olaechea Ronald"/>
    <n v="0"/>
    <n v="0"/>
    <m/>
    <n v="0"/>
    <n v="0"/>
    <n v="11"/>
    <s v="Nov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El Carmen / Huancayo / Huancayo"/>
    <s v="M.C. Martinez Saravia Milenka"/>
    <n v="0"/>
    <n v="0"/>
    <m/>
    <n v="0"/>
    <n v="0"/>
    <n v="11"/>
    <s v="Noviembre"/>
  </r>
  <r>
    <x v="26"/>
    <x v="26"/>
    <s v="AO.S1.01.11"/>
    <s v="Acciones de Soporte a la Gestión a nivel de UDR"/>
    <s v="AO.S1.01.11 (a)"/>
    <s v="Acciones de soporte administrativo en UDR"/>
    <s v="OAA TARMA"/>
    <s v="CPC. Mabel Luisa Panez Lizarga"/>
    <n v="2"/>
    <n v="120"/>
    <m/>
    <n v="640"/>
    <n v="760"/>
    <n v="11"/>
    <s v="Noviembre"/>
  </r>
  <r>
    <x v="26"/>
    <x v="26"/>
    <s v="AO.S1.01.11"/>
    <s v="Acciones de Soporte a la Gestión a nivel de UDR"/>
    <s v="AO.S1.01.11 (a)"/>
    <s v="Acciones de soporte administrativo en UDR"/>
    <s v="OAA SATIPO"/>
    <s v="CPC. Mabel Luisa Panez Lizarga"/>
    <n v="3"/>
    <n v="220"/>
    <m/>
    <n v="960"/>
    <n v="1180"/>
    <n v="11"/>
    <s v="Noviembre"/>
  </r>
  <r>
    <x v="26"/>
    <x v="26"/>
    <s v="AO.S1.01.11"/>
    <s v="Acciones de Soporte a la Gestión a nivel de UDR"/>
    <s v="AO.S1.01.11 (b)"/>
    <s v="Supervisión y asistencia técnica en acciones de soporte a IPRESS"/>
    <s v="CENTRO DE SALUD MENTAL COMUNITARIO LA OROYA, C.S. YAULI - JAUJA, SANTA ROSA DE SACCO, CENTRO DE SALUD MENTAL COMUNITARIO CARHUAMAYO"/>
    <s v="Jesus Edson Angulo Yauri"/>
    <n v="4"/>
    <n v="120"/>
    <m/>
    <n v="1280"/>
    <n v="1400"/>
    <n v="11"/>
    <s v="Noviembre"/>
  </r>
  <r>
    <x v="26"/>
    <x v="26"/>
    <s v="AO.M1.02.02"/>
    <s v="Acciones de Afiliación."/>
    <s v="AO.M1.02.02 (d)"/>
    <s v="Supervisión y asistencia técnica en materia de afiliaciones"/>
    <s v="Hospital R.D.M.I. El Carmen, C.S. Chilca, C.S. Sapallanga"/>
    <s v="Sara Blas Velarde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Instituto Regional de Enfermedades Neoplásicas del Centro / Concepción / Concepción"/>
    <s v="M.C. Martinez Saravia Milenka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Hospital Domingo Olavegoya / Jauja / Jauja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: La Libertad / Huancayo / Huancayo"/>
    <s v="M.C: Sevilla Olaechea Ronald"/>
    <n v="0"/>
    <n v="0"/>
    <m/>
    <n v="0"/>
    <n v="0"/>
    <n v="12"/>
    <s v="Diciembre"/>
  </r>
  <r>
    <x v="26"/>
    <x v="26"/>
    <s v="AO.M1.05.05"/>
    <s v="Ejecución de Control Técnico a las Prestaciones."/>
    <s v="AO.M1.05.05 (d)"/>
    <s v="Ejecutar acciones correspondientes al Proceso de Control Presencial Posterior"/>
    <s v="C.S. Chilca / Chilca / Huancayo"/>
    <s v="M.C. Martinez Saravia Milenka"/>
    <n v="0"/>
    <n v="0"/>
    <m/>
    <n v="0"/>
    <n v="0"/>
    <n v="12"/>
    <s v="Diciembre"/>
  </r>
  <r>
    <x v="26"/>
    <x v="26"/>
    <s v="AO.S1.01.11"/>
    <s v="Acciones de Soporte a la Gestión a nivel de UDR"/>
    <s v="AO.S1.01.11 (b)"/>
    <s v="Supervisión y asistencia técnica en acciones de soporte a IPRESS"/>
    <s v="PALCAMAYO, SAN PEDRO DE CAJAS, CENTRO DE SALUD MENTAL COMUNITARIO TARMA"/>
    <s v="Jesus Edson Angulo Yauri"/>
    <n v="3"/>
    <n v="196"/>
    <m/>
    <n v="960"/>
    <n v="1156"/>
    <n v="12"/>
    <s v="Diciembre"/>
  </r>
  <r>
    <x v="27"/>
    <x v="27"/>
    <s v="AO.M1.02.02"/>
    <s v="Acciones de Afiliación."/>
    <s v="AO.M1.02.02 (d)"/>
    <s v="Supervisión y asistencia técnica en materia de afiliaciones"/>
    <s v="Yauli"/>
    <s v="Roxana Gomez Loz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SAN CRISTOBAL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"/>
    <s v="Enero"/>
  </r>
  <r>
    <x v="27"/>
    <x v="27"/>
    <s v="AO.M1.05.05"/>
    <s v="Ejecución de Control Técnico a las Prestaciones."/>
    <s v="AO.M1.05.05 (a)"/>
    <s v="Supervisar y monitorear respecto al acceso a servicios de salud"/>
    <s v="RED DE SALUD ACOBAMBA"/>
    <s v="Yadira Liz Gutierrez Zaravia"/>
    <n v="2"/>
    <n v="120"/>
    <m/>
    <n v="640"/>
    <n v="760"/>
    <n v="1"/>
    <s v="Enero"/>
  </r>
  <r>
    <x v="27"/>
    <x v="27"/>
    <s v="AO.S1.01.11"/>
    <s v="Acciones de Soporte a la Gestión a nivel de UDR"/>
    <s v="AO.S1.01.11 (b)"/>
    <s v="Supervisión y asistencia técnica en acciones de soporte a IPRESS"/>
    <s v="C.S. ASCENSION"/>
    <s v="Michael Mirko Maldonado Melgar"/>
    <n v="0"/>
    <n v="0"/>
    <m/>
    <n v="0"/>
    <n v="0"/>
    <n v="1"/>
    <s v="Enero"/>
  </r>
  <r>
    <x v="27"/>
    <x v="27"/>
    <s v="AO.M1.02.02"/>
    <s v="Acciones de Afiliación."/>
    <s v="AO.M1.02.02 (d)"/>
    <s v="Supervisión y asistencia técnica en materia de afiliaciones"/>
    <s v="Pampas"/>
    <s v="Ligia Caballero Taipe"/>
    <n v="2"/>
    <n v="180"/>
    <m/>
    <n v="640"/>
    <n v="820"/>
    <n v="2"/>
    <s v="Febrero"/>
  </r>
  <r>
    <x v="27"/>
    <x v="27"/>
    <s v="AO.M1.02.02"/>
    <s v="Acciones de Afiliación."/>
    <s v="AO.M1.02.02 (d)"/>
    <s v="Supervisión y asistencia técnica en materia de afiliaciones"/>
    <s v="Ccasapata"/>
    <s v="Zenaida Curasma Curo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2"/>
    <s v="Febrero"/>
  </r>
  <r>
    <x v="27"/>
    <x v="27"/>
    <s v="AO.M1.05.05"/>
    <s v="Ejecución de Control Técnico a las Prestaciones."/>
    <s v="AO.M1.05.05 (a)"/>
    <s v="Supervisar y monitorear respecto al acceso a servicios de salud"/>
    <s v="RED DE SALUD ANGARAES"/>
    <s v="Yadira Liz Gutierrez Zaravia"/>
    <n v="2"/>
    <n v="120"/>
    <m/>
    <n v="640"/>
    <n v="760"/>
    <n v="2"/>
    <s v="Febrero"/>
  </r>
  <r>
    <x v="27"/>
    <x v="27"/>
    <s v="AO.M1.05.05"/>
    <s v="Ejecución de Control Técnico a las Prestaciones."/>
    <s v="AO.M1.05.05 (b)"/>
    <s v="Gestión con actores locales para fortalecer la contención preventiva"/>
    <s v="HUANCAVELICA"/>
    <s v="Pedro Antonio Dueñas Crispín"/>
    <n v="0"/>
    <n v="0"/>
    <m/>
    <n v="0"/>
    <n v="0"/>
    <n v="2"/>
    <s v="Febrero"/>
  </r>
  <r>
    <x v="27"/>
    <x v="27"/>
    <s v="AO.M1.02.02"/>
    <s v="Acciones de Afiliación."/>
    <s v="AO.M1.02.02 (d)"/>
    <s v="Supervisión y asistencia técnica en materia de afiliaciones"/>
    <s v="Acobamba/Choclococha"/>
    <s v="Zenaida Curasma Curo"/>
    <n v="3"/>
    <n v="150"/>
    <m/>
    <n v="960"/>
    <n v="1110"/>
    <n v="3"/>
    <s v="Marzo"/>
  </r>
  <r>
    <x v="27"/>
    <x v="27"/>
    <s v="AO.M1.02.02"/>
    <s v="Acciones de Afiliación."/>
    <s v="AO.M1.02.02 (d)"/>
    <s v="Supervisión y asistencia técnica en materia de afiliaciones"/>
    <s v="Huando"/>
    <s v="Roxana Gomez Loz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3"/>
    <s v="Marzo"/>
  </r>
  <r>
    <x v="27"/>
    <x v="27"/>
    <s v="AO.M1.05.05"/>
    <s v="Ejecución de Control Técnico a las Prestaciones."/>
    <s v="AO.M1.05.05 (d)"/>
    <s v="Ejecutar acciones correspondientes al Proceso de Control Presencial Posterior"/>
    <s v="C.S SANTA ANA"/>
    <s v="Yadira Liz Gutierrez Zaravia"/>
    <n v="0"/>
    <n v="0"/>
    <m/>
    <n v="0"/>
    <n v="0"/>
    <n v="3"/>
    <s v="Marzo"/>
  </r>
  <r>
    <x v="27"/>
    <x v="27"/>
    <s v="AO.M1.05.05"/>
    <s v="Ejecución de Control Técnico a las Prestaciones."/>
    <s v="AO.M1.05.05 (a)"/>
    <s v="Supervisar y monitorear respecto al acceso a servicios de salud"/>
    <s v="RED DE SALUD CASTROVIRREYNA"/>
    <s v="Yadira Liz Gutierrez Zaravia"/>
    <n v="2"/>
    <n v="160"/>
    <m/>
    <n v="640"/>
    <n v="80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DIRESA"/>
    <s v="Jimmi Anderson Cardenas Noa"/>
    <n v="0"/>
    <n v="0"/>
    <m/>
    <n v="0"/>
    <n v="0"/>
    <n v="3"/>
    <s v="Marzo"/>
  </r>
  <r>
    <x v="27"/>
    <x v="27"/>
    <s v="AO.M1.06.04"/>
    <s v="Supervisión Financiera a Unidades Ejecutoras-UE."/>
    <s v="AO.M1.06.04 (b)"/>
    <s v="Supervisión Financiera Presencial a las Unidades Ejecutoras-UE"/>
    <s v="HOSPITAL DEPARTAMENTAL HUANCAVELICA"/>
    <s v="Jose Condori Soto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YAULI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C.S. ACORIA"/>
    <s v="Michael Mirko Maldonado Melgar"/>
    <n v="0"/>
    <n v="0"/>
    <m/>
    <n v="0"/>
    <n v="0"/>
    <n v="3"/>
    <s v="Marzo"/>
  </r>
  <r>
    <x v="27"/>
    <x v="27"/>
    <s v="AO.S1.01.11"/>
    <s v="Acciones de Soporte a la Gestión a nivel de UDR"/>
    <s v="AO.S1.01.11 (b)"/>
    <s v="Supervisión y asistencia técnica en acciones de soporte a IPRESS"/>
    <s v="P.S LA MERCED, C.S. CHURCAMPA"/>
    <s v="Michael Mirko Maldonado Melgar"/>
    <n v="3"/>
    <n v="300"/>
    <m/>
    <n v="960"/>
    <n v="1260"/>
    <n v="4"/>
    <s v="Abril"/>
  </r>
  <r>
    <x v="27"/>
    <x v="27"/>
    <s v="AO.M1.02.02"/>
    <s v="Acciones de Afiliación."/>
    <s v="AO.M1.02.02 (d)"/>
    <s v="Supervisión y asistencia técnica en materia de afiliaciones"/>
    <s v="Lircay/Julcamarca"/>
    <s v="Roxana Gomez Loza"/>
    <n v="3"/>
    <n v="200"/>
    <m/>
    <n v="960"/>
    <n v="1160"/>
    <n v="4"/>
    <s v="Abril"/>
  </r>
  <r>
    <x v="27"/>
    <x v="27"/>
    <s v="AO.M1.02.02"/>
    <s v="Acciones de Afiliación."/>
    <s v="AO.M1.02.02 (d)"/>
    <s v="Supervisión y asistencia técnica en materia de afiliaciones"/>
    <s v="Izcuchaca"/>
    <s v="Ligia Caballero Taipe"/>
    <n v="0"/>
    <n v="0"/>
    <m/>
    <n v="0"/>
    <n v="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4"/>
    <s v="Abril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4"/>
    <s v="Abril"/>
  </r>
  <r>
    <x v="27"/>
    <x v="27"/>
    <s v="AO.M1.05.05"/>
    <s v="Ejecución de Control Técnico a las Prestaciones."/>
    <s v="AO.M1.05.05 (a)"/>
    <s v="Supervisar y monitorear respecto al acceso a servicios de salud"/>
    <s v="RED DE SALUD TAYACAJA"/>
    <s v="Yadira Liz Gutierrez Zaravia"/>
    <n v="3"/>
    <n v="180"/>
    <m/>
    <n v="960"/>
    <n v="114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RED DE SALUD HUANCAVELICA"/>
    <s v="Jimmi Anderson Cardenas Noa"/>
    <n v="0"/>
    <n v="0"/>
    <m/>
    <n v="0"/>
    <n v="0"/>
    <n v="4"/>
    <s v="Abril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ose Condori Soto"/>
    <n v="4"/>
    <n v="200"/>
    <m/>
    <n v="1280"/>
    <n v="1480"/>
    <n v="4"/>
    <s v="Abril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4"/>
    <s v="Abril"/>
  </r>
  <r>
    <x v="27"/>
    <x v="27"/>
    <s v="AO.M1.05.05"/>
    <s v="Ejecución de Control Técnico a las Prestaciones."/>
    <s v="AO.M1.05.05 (b)"/>
    <s v="Gestión con actores locales para fortalecer la contención preventiva"/>
    <s v="ANGARAES"/>
    <s v="Pedro Antonio Dueñas Crispín"/>
    <n v="3"/>
    <n v="120"/>
    <m/>
    <n v="960"/>
    <n v="108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C.S. PALCA"/>
    <s v="Michael Mirko Maldonado Melgar"/>
    <n v="0"/>
    <n v="0"/>
    <m/>
    <n v="0"/>
    <n v="0"/>
    <n v="4"/>
    <s v="Abril"/>
  </r>
  <r>
    <x v="27"/>
    <x v="27"/>
    <s v="AO.S1.01.11"/>
    <s v="Acciones de Soporte a la Gestión a nivel de UDR"/>
    <s v="AO.S1.01.11 (b)"/>
    <s v="Supervisión y asistencia técnica en acciones de soporte a IPRESS"/>
    <s v="HOSPITAL DE ACOBAMBA, C.S. CAJA ESPÍRITU, C.S. ANTA"/>
    <s v="Michael Mirko Maldonado Melgar"/>
    <n v="4"/>
    <n v="300"/>
    <m/>
    <n v="1280"/>
    <n v="1580"/>
    <n v="4"/>
    <s v="Abril"/>
  </r>
  <r>
    <x v="27"/>
    <x v="27"/>
    <s v="AO.M1.02.02"/>
    <s v="Acciones de Afiliación."/>
    <s v="AO.M1.02.02 (d)"/>
    <s v="Supervisión y asistencia técnica en materia de afiliaciones"/>
    <s v="Churcampa/Paucarbamba"/>
    <s v="Roxana Gomez Loza"/>
    <n v="3"/>
    <n v="300"/>
    <m/>
    <n v="960"/>
    <n v="1260"/>
    <n v="5"/>
    <s v="Mayo"/>
  </r>
  <r>
    <x v="27"/>
    <x v="27"/>
    <s v="AO.M1.02.02"/>
    <s v="Acciones de Afiliación."/>
    <s v="AO.M1.02.02 (d)"/>
    <s v="Supervisión y asistencia técnica en materia de afiliaciones"/>
    <s v="San Cristobal"/>
    <s v="Ligia Caballero Taipe"/>
    <n v="0"/>
    <n v="0"/>
    <m/>
    <n v="0"/>
    <n v="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5"/>
    <s v="May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5"/>
    <s v="Mayo"/>
  </r>
  <r>
    <x v="27"/>
    <x v="27"/>
    <s v="AO.M1.05.05"/>
    <s v="Ejecución de Control Técnico a las Prestaciones."/>
    <s v="AO.M1.05.05 (a)"/>
    <s v="Supervisar y monitorear respecto al acceso a servicios de salud"/>
    <s v="RED DE SALUD HUAYTARA"/>
    <s v="Yadira Liz Gutierrez Zaravia"/>
    <n v="3"/>
    <n v="200"/>
    <m/>
    <n v="960"/>
    <n v="1160"/>
    <n v="5"/>
    <s v="Mayo"/>
  </r>
  <r>
    <x v="27"/>
    <x v="27"/>
    <s v="AO.M1.06.04"/>
    <s v="Supervisión Financiera a Unidades Ejecutoras-UE."/>
    <s v="AO.M1.06.04 (b)"/>
    <s v="Supervisión Financiera Presencial a las Unidades Ejecutoras-UE"/>
    <s v="HOSPITAL DE PAMPAS"/>
    <s v="Jose Condori Soto"/>
    <n v="4"/>
    <n v="180"/>
    <m/>
    <n v="1280"/>
    <n v="1460"/>
    <n v="5"/>
    <s v="Mayo"/>
  </r>
  <r>
    <x v="27"/>
    <x v="27"/>
    <s v="AO.M1.06.04"/>
    <s v="Supervisión Financiera a Unidades Ejecutoras-UE."/>
    <s v="AO.M1.06.04 (f)"/>
    <s v="Aprobación de expedientes de prestaciones administrativas: procedimientos especiales "/>
    <s v="HUANCAVELICA"/>
    <s v="Jimmi Anderson Cardenas Noa"/>
    <n v="0"/>
    <n v="0"/>
    <m/>
    <n v="0"/>
    <n v="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TAYACAJA"/>
    <s v="Pedro Antonio Dueñas Crispín"/>
    <n v="3"/>
    <n v="180"/>
    <m/>
    <n v="960"/>
    <n v="1140"/>
    <n v="5"/>
    <s v="Mayo"/>
  </r>
  <r>
    <x v="27"/>
    <x v="27"/>
    <s v="AO.M1.05.05"/>
    <s v="Ejecución de Control Técnico a las Prestaciones."/>
    <s v="AO.M1.05.05 (b)"/>
    <s v="Gestión con actores locales para fortalecer la contención preventiva"/>
    <s v="CHURCAMPA"/>
    <s v="Pedro Antonio Dueñas Crispín"/>
    <n v="3"/>
    <n v="240"/>
    <m/>
    <n v="960"/>
    <n v="120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C.S. IZCUCHACA"/>
    <s v="Michael Mirko Maldonado Melgar"/>
    <n v="0"/>
    <n v="0"/>
    <m/>
    <n v="0"/>
    <n v="0"/>
    <n v="5"/>
    <s v="Mayo"/>
  </r>
  <r>
    <x v="27"/>
    <x v="27"/>
    <s v="AO.S1.01.11"/>
    <s v="Acciones de Soporte a la Gestión a nivel de UDR"/>
    <s v="AO.S1.01.11 (b)"/>
    <s v="Supervisión y asistencia técnica en acciones de soporte a IPRESS"/>
    <s v="Hospital de Lircay, Ccochaccasa"/>
    <s v="Michael Mirko Maldonado Melgar"/>
    <n v="2"/>
    <n v="190"/>
    <m/>
    <n v="640"/>
    <n v="830"/>
    <n v="5"/>
    <s v="Mayo"/>
  </r>
  <r>
    <x v="27"/>
    <x v="27"/>
    <s v="AO.M1.02.02"/>
    <s v="Acciones de Afiliación."/>
    <s v="AO.M1.02.02 (d)"/>
    <s v="Supervisión y asistencia técnica en materia de afiliaciones"/>
    <s v="Castrovirreyna/Ticrapo"/>
    <s v="Ligia Caballero Taipe"/>
    <n v="3"/>
    <n v="200"/>
    <m/>
    <n v="960"/>
    <n v="1160"/>
    <n v="6"/>
    <s v="Junio"/>
  </r>
  <r>
    <x v="27"/>
    <x v="27"/>
    <s v="AO.M1.02.02"/>
    <s v="Acciones de Afiliación."/>
    <s v="AO.M1.02.02 (d)"/>
    <s v="Supervisión y asistencia técnica en materia de afiliaciones"/>
    <s v="Santa Ana"/>
    <s v="Zenaida Curasma Curo"/>
    <n v="0"/>
    <n v="0"/>
    <m/>
    <n v="0"/>
    <n v="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6"/>
    <s v="Jun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6"/>
    <s v="Junio"/>
  </r>
  <r>
    <x v="27"/>
    <x v="27"/>
    <s v="AO.M1.06.04"/>
    <s v="Supervisión Financiera a Unidades Ejecutoras-UE."/>
    <s v="AO.M1.06.04 (b)"/>
    <s v="Supervisión Financiera Presencial a las Unidades Ejecutoras-UE"/>
    <s v="RED DE SALUD ANGARAES"/>
    <s v="Jimmi Anderson Cardenas Noa"/>
    <n v="4"/>
    <n v="120"/>
    <m/>
    <n v="1280"/>
    <n v="1400"/>
    <n v="6"/>
    <s v="Junio"/>
  </r>
  <r>
    <x v="27"/>
    <x v="27"/>
    <s v="AO.M1.06.04"/>
    <s v="Supervisión Financiera a Unidades Ejecutoras-UE."/>
    <s v="AO.M1.06.04 (f)"/>
    <s v="Aprobación de expedientes de prestaciones administrativas: procedimientos especiales "/>
    <s v="HOSPITAL DE HUANCAVELICA"/>
    <s v="Jose Condori Soto"/>
    <n v="0"/>
    <n v="0"/>
    <m/>
    <n v="0"/>
    <n v="0"/>
    <n v="6"/>
    <s v="Junio"/>
  </r>
  <r>
    <x v="27"/>
    <x v="27"/>
    <s v="AO.M1.05.05"/>
    <s v="Ejecución de Control Técnico a las Prestaciones."/>
    <s v="AO.M1.05.05 (b)"/>
    <s v="Gestión con actores locales para fortalecer la contención preventiva"/>
    <s v="CASTROVIRREYNA"/>
    <s v="Pedro Antonio Dueñas Crispín"/>
    <n v="3"/>
    <n v="160"/>
    <m/>
    <n v="960"/>
    <n v="1120"/>
    <n v="6"/>
    <s v="Junio"/>
  </r>
  <r>
    <x v="27"/>
    <x v="27"/>
    <s v="AO.S1.01.11"/>
    <s v="Acciones de Soporte a la Gestión a nivel de UDR"/>
    <s v="AO.S1.01.11 (b)"/>
    <s v="Supervisión y asistencia técnica en acciones de soporte a IPRESS"/>
    <s v="C.S. NUEVO OCCORO"/>
    <s v="Michael Mirko Maldonado Melgar"/>
    <n v="0"/>
    <n v="0"/>
    <m/>
    <n v="0"/>
    <n v="0"/>
    <n v="6"/>
    <s v="Junio"/>
  </r>
  <r>
    <x v="27"/>
    <x v="27"/>
    <s v="AO.M1.02.02"/>
    <s v="Acciones de Afiliación."/>
    <s v="AO.M1.02.02 (d)"/>
    <s v="Supervisión y asistencia técnica en materia de afiliaciones"/>
    <s v="Huaytara/Cordova"/>
    <s v="Ligia Caballero Taipe"/>
    <n v="4"/>
    <n v="300"/>
    <m/>
    <n v="1280"/>
    <n v="1580"/>
    <n v="7"/>
    <s v="Julio"/>
  </r>
  <r>
    <x v="27"/>
    <x v="27"/>
    <s v="AO.M1.02.02"/>
    <s v="Acciones de Afiliación."/>
    <s v="AO.M1.02.02 (d)"/>
    <s v="Supervisión y asistencia técnica en materia de afiliaciones"/>
    <s v="Ascension"/>
    <s v="Roxana Gomez Loza"/>
    <n v="0"/>
    <n v="0"/>
    <m/>
    <n v="0"/>
    <n v="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7"/>
    <s v="Juli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7"/>
    <s v="Julio"/>
  </r>
  <r>
    <x v="27"/>
    <x v="27"/>
    <s v="AO.M1.06.04"/>
    <s v="Supervisión Financiera a Unidades Ejecutoras-UE."/>
    <s v="AO.M1.06.04 (b)"/>
    <s v="Supervisión Financiera Presencial a las Unidades Ejecutoras-UE"/>
    <s v="RED DE SALUD ACOBAMBA"/>
    <s v="Jose Condori Soto"/>
    <n v="4"/>
    <n v="120"/>
    <m/>
    <n v="1280"/>
    <n v="1400"/>
    <n v="7"/>
    <s v="Julio"/>
  </r>
  <r>
    <x v="27"/>
    <x v="27"/>
    <s v="AO.M1.06.04"/>
    <s v="Supervisión Financiera a Unidades Ejecutoras-UE."/>
    <s v="AO.M1.06.04 (f)"/>
    <s v="Aprobación de expedientes de prestaciones administrativas: procedimientos especiales "/>
    <s v="ACOBAMBA"/>
    <s v="Jose Condori Soto"/>
    <n v="3"/>
    <n v="120"/>
    <m/>
    <n v="960"/>
    <n v="108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HUAYTARA"/>
    <s v="Pedro Antonio Dueñas Crispín"/>
    <n v="3"/>
    <n v="200"/>
    <m/>
    <n v="960"/>
    <n v="1160"/>
    <n v="7"/>
    <s v="Julio"/>
  </r>
  <r>
    <x v="27"/>
    <x v="27"/>
    <s v="AO.M1.05.05"/>
    <s v="Ejecución de Control Técnico a las Prestaciones."/>
    <s v="AO.M1.05.05 (b)"/>
    <s v="Gestión con actores locales para fortalecer la contención preventiva"/>
    <s v="ACOBAMBA"/>
    <s v="Pedro Antonio Dueñas Crispín"/>
    <n v="3"/>
    <n v="120"/>
    <m/>
    <n v="960"/>
    <n v="1080"/>
    <n v="7"/>
    <s v="Julio"/>
  </r>
  <r>
    <x v="27"/>
    <x v="27"/>
    <s v="AO.S1.01.11"/>
    <s v="Acciones de Soporte a la Gestión a nivel de UDR"/>
    <s v="AO.S1.01.11 (b)"/>
    <s v="Supervisión y asistencia técnica en acciones de soporte a IPRESS"/>
    <s v="C.S. CASTROVIRREYNA, _x000a_C.S. TICRAPO"/>
    <s v="Michael Mirko Maldonado Melgar"/>
    <n v="3"/>
    <n v="300"/>
    <m/>
    <n v="960"/>
    <n v="1260"/>
    <n v="7"/>
    <s v="Julio"/>
  </r>
  <r>
    <x v="27"/>
    <x v="27"/>
    <s v="AO.M1.02.02"/>
    <s v="Acciones de Afiliación."/>
    <s v="AO.M1.02.02 (d)"/>
    <s v="Supervisión y asistencia técnica en materia de afiliaciones"/>
    <s v="Surcubamba/San Iisidro de Acobamba"/>
    <s v="Zenaida Curasma Curo"/>
    <n v="4"/>
    <n v="300"/>
    <m/>
    <n v="1280"/>
    <n v="1580"/>
    <n v="8"/>
    <s v="Agosto"/>
  </r>
  <r>
    <x v="27"/>
    <x v="27"/>
    <s v="AO.M1.02.02"/>
    <s v="Acciones de Afiliación."/>
    <s v="AO.M1.02.02 (d)"/>
    <s v="Supervisión y asistencia técnica en materia de afiliaciones"/>
    <s v="San Juan de Ccarhuacc"/>
    <s v="Zenaida Curasma Curo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coria"/>
    <s v="Ligia Caballero Taipe"/>
    <n v="0"/>
    <n v="0"/>
    <m/>
    <n v="0"/>
    <n v="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ACOBAMBA"/>
    <s v="Yadira Liz Gutierrez Zaravia"/>
    <n v="3"/>
    <n v="120"/>
    <m/>
    <n v="960"/>
    <n v="1080"/>
    <n v="8"/>
    <s v="Agosto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8"/>
    <s v="Agosto"/>
  </r>
  <r>
    <x v="27"/>
    <x v="27"/>
    <s v="AO.M1.06.04"/>
    <s v="Supervisión Financiera a Unidades Ejecutoras-UE."/>
    <s v="AO.M1.06.04 (b)"/>
    <s v="Supervisión Financiera Presencial a las Unidades Ejecutoras-UE"/>
    <s v="RED DE SALUD TAYACAJA"/>
    <s v="Jimmi Anderson Cardenas Noa"/>
    <n v="4"/>
    <n v="180"/>
    <m/>
    <n v="1280"/>
    <n v="1460"/>
    <n v="8"/>
    <s v="Agosto"/>
  </r>
  <r>
    <x v="27"/>
    <x v="27"/>
    <s v="AO.M1.06.04"/>
    <s v="Supervisión Financiera a Unidades Ejecutoras-UE."/>
    <s v="AO.M1.06.04 (f)"/>
    <s v="Aprobación de expedientes de prestaciones administrativas: procedimientos especiales "/>
    <s v="ANGARAES"/>
    <s v="Jimmi Anderson Cardenas Noa"/>
    <n v="3"/>
    <n v="120"/>
    <m/>
    <n v="960"/>
    <n v="1080"/>
    <n v="8"/>
    <s v="Agosto"/>
  </r>
  <r>
    <x v="27"/>
    <x v="27"/>
    <s v="AO.S1.01.11"/>
    <s v="Acciones de Soporte a la Gestión a nivel de UDR"/>
    <s v="AO.S1.01.11 (b)"/>
    <s v="Supervisión y asistencia técnica en acciones de soporte a IPRESS"/>
    <s v="C.S. CCARHUACC"/>
    <s v="Michael Mirko Maldonado Melgar"/>
    <n v="0"/>
    <n v="0"/>
    <m/>
    <n v="0"/>
    <n v="0"/>
    <n v="8"/>
    <s v="Agosto"/>
  </r>
  <r>
    <x v="27"/>
    <x v="27"/>
    <s v="AO.M1.02.02"/>
    <s v="Acciones de Afiliación."/>
    <s v="AO.M1.02.02 (d)"/>
    <s v="Supervisión y asistencia técnica en materia de afiliaciones"/>
    <s v="Añancusi"/>
    <s v="Ligia Caballero Taipe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Ayacocha"/>
    <s v="Roxana Gomez Loza"/>
    <n v="0"/>
    <n v="0"/>
    <m/>
    <n v="0"/>
    <n v="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LIRCAY"/>
    <s v="Yadira Liz Gutierrez Zaravia"/>
    <n v="3"/>
    <n v="120"/>
    <m/>
    <n v="960"/>
    <n v="108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 PAMPAS"/>
    <s v="Yadira Liz Gutierrez Zaravia"/>
    <n v="3"/>
    <n v="180"/>
    <m/>
    <n v="960"/>
    <n v="1140"/>
    <n v="9"/>
    <s v="Set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9"/>
    <s v="Set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ASTROVIRREYNA"/>
    <s v="Jimmi Anderson Cardenas Noa"/>
    <n v="4"/>
    <n v="160"/>
    <m/>
    <n v="1280"/>
    <n v="1440"/>
    <n v="9"/>
    <s v="Setiembre"/>
  </r>
  <r>
    <x v="27"/>
    <x v="27"/>
    <s v="AO.M1.06.04"/>
    <s v="Supervisión Financiera a Unidades Ejecutoras-UE."/>
    <s v="AO.M1.06.04 (f)"/>
    <s v="Aprobación de expedientes de prestaciones administrativas: procedimientos especiales "/>
    <s v="TAYACAJA"/>
    <s v="Jimmi Anderson Cardenas Noa"/>
    <n v="3"/>
    <n v="180"/>
    <m/>
    <n v="960"/>
    <n v="1140"/>
    <n v="9"/>
    <s v="Setiembre"/>
  </r>
  <r>
    <x v="27"/>
    <x v="27"/>
    <s v="AO.S1.01.11"/>
    <s v="Acciones de Soporte a la Gestión a nivel de UDR"/>
    <s v="AO.S1.01.11 (b)"/>
    <s v="Supervisión y asistencia técnica en acciones de soporte a IPRESS"/>
    <s v="C.S. CCASAPATA"/>
    <s v="Michael Mirko Maldonado Melgar"/>
    <n v="0"/>
    <n v="0"/>
    <m/>
    <n v="0"/>
    <n v="0"/>
    <n v="9"/>
    <s v="Setiembre"/>
  </r>
  <r>
    <x v="27"/>
    <x v="27"/>
    <s v="AO.M1.02.02"/>
    <s v="Acciones de Afiliación."/>
    <s v="AO.M1.02.02 (d)"/>
    <s v="Supervisión y asistencia técnica en materia de afiliaciones"/>
    <s v="Palca"/>
    <s v="Zenaida Curasma Curo"/>
    <n v="0"/>
    <n v="0"/>
    <m/>
    <n v="0"/>
    <n v="0"/>
    <n v="10"/>
    <s v="Octubre"/>
  </r>
  <r>
    <x v="27"/>
    <x v="27"/>
    <s v="AO.M1.02.02"/>
    <s v="Acciones de Afiliación."/>
    <s v="AO.M1.02.02 (d)"/>
    <s v="Supervisión y asistencia técnica en materia de afiliaciones"/>
    <s v="Conaica"/>
    <s v="Ligia Caballero Taipe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 E LIRCAY"/>
    <s v="Yadira Liz Gutierrez Zaravia"/>
    <n v="3"/>
    <n v="120"/>
    <m/>
    <n v="960"/>
    <n v="108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0"/>
    <s v="Octubre"/>
  </r>
  <r>
    <x v="27"/>
    <x v="27"/>
    <s v="AO.M1.05.05"/>
    <s v="Ejecución de Control Técnico a las Prestaciones."/>
    <s v="AO.M1.05.05 (d)"/>
    <s v="Ejecutar acciones correspondientes al Proceso de Control Presencial Posterior"/>
    <s v="C.S. SANTA ANA"/>
    <s v="Yadira Liz Gutierrez Zaravia"/>
    <n v="0"/>
    <n v="0"/>
    <m/>
    <n v="0"/>
    <n v="0"/>
    <n v="10"/>
    <s v="Octu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CHURCAMPA"/>
    <s v="Jose Condori Soto"/>
    <n v="4"/>
    <n v="240"/>
    <m/>
    <n v="1280"/>
    <n v="1520"/>
    <n v="10"/>
    <s v="Octubre"/>
  </r>
  <r>
    <x v="27"/>
    <x v="27"/>
    <s v="AO.S1.01.11"/>
    <s v="Acciones de Soporte a la Gestión a nivel de UDR"/>
    <s v="AO.S1.01.11 (b)"/>
    <s v="Supervisión y asistencia técnica en acciones de soporte a IPRESS"/>
    <s v="HOSPITAL DE PAMPAS, _x000a_OAA PAMPAS"/>
    <s v="Michael Mirko Maldonado Melgar"/>
    <n v="2"/>
    <n v="180"/>
    <m/>
    <n v="640"/>
    <n v="820"/>
    <n v="10"/>
    <s v="Octubre"/>
  </r>
  <r>
    <x v="27"/>
    <x v="27"/>
    <s v="AO.M1.06.04"/>
    <s v="Supervisión Financiera a Unidades Ejecutoras-UE."/>
    <s v="AO.M1.06.04 (f)"/>
    <s v="Aprobación de expedientes de prestaciones administrativas: procedimientos especiales "/>
    <s v="RED CHURCAMPA"/>
    <s v="Jose Condori Soto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Moya"/>
    <s v="Ligia Caballero Taipe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ACOBAMBA"/>
    <s v="Yadira Liz Gutierrez Zaravia"/>
    <n v="3"/>
    <n v="120"/>
    <m/>
    <n v="960"/>
    <n v="108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IZCUCHACA"/>
    <s v="Yadira Liz Gutierrez Zaravia"/>
    <n v="0"/>
    <n v="0"/>
    <m/>
    <n v="0"/>
    <n v="0"/>
    <n v="11"/>
    <s v="Noviembre"/>
  </r>
  <r>
    <x v="27"/>
    <x v="27"/>
    <s v="AO.M1.05.05"/>
    <s v="Ejecución de Control Técnico a las Prestaciones."/>
    <s v="AO.M1.05.05 (d)"/>
    <s v="Ejecutar acciones correspondientes al Proceso de Control Presencial Posterior"/>
    <s v="C.S. HUANDO"/>
    <s v="Yadira Liz Gutierrez Zaravia"/>
    <n v="0"/>
    <n v="0"/>
    <m/>
    <n v="0"/>
    <n v="0"/>
    <n v="11"/>
    <s v="Noviembre"/>
  </r>
  <r>
    <x v="27"/>
    <x v="27"/>
    <s v="AO.M1.06.04"/>
    <s v="Supervisión Financiera a Unidades Ejecutoras-UE."/>
    <s v="AO.M1.06.04 (b)"/>
    <s v="Supervisión Financiera Presencial a las Unidades Ejecutoras-UE"/>
    <s v="GERENCIA SUB REGIONAL DE HUAYTARA"/>
    <s v="Jimmi Anderson Cardenas Noa"/>
    <n v="4"/>
    <n v="200"/>
    <m/>
    <n v="1280"/>
    <n v="1480"/>
    <n v="11"/>
    <s v="Noviembre"/>
  </r>
  <r>
    <x v="27"/>
    <x v="27"/>
    <s v="AO.S1.01.11"/>
    <s v="Acciones de Soporte a la Gestión a nivel de UDR"/>
    <s v="AO.S1.01.11 (c)"/>
    <s v="Otras Acciones de Soporte"/>
    <s v="Huancayo - GMR"/>
    <s v="Pedro Antonio Dueñas Crispín"/>
    <n v="3"/>
    <n v="120"/>
    <m/>
    <n v="960"/>
    <n v="1080"/>
    <n v="11"/>
    <s v="Noviembre"/>
  </r>
  <r>
    <x v="27"/>
    <x v="27"/>
    <s v="AO.M1.02.02"/>
    <s v="Acciones de Afiliación."/>
    <s v="AO.M1.02.02 (d)"/>
    <s v="Supervisión y asistencia técnica en materia de afiliaciones"/>
    <s v="Viñas"/>
    <s v="Zenaida Curasma Curo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HOSPITAL DEPARTAMENTAL HUANCAVELIC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SCENSION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 SAN CRISTOBAL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AYACCOCHA"/>
    <s v="Yadira Liz Gutierrez Zaravia"/>
    <n v="0"/>
    <n v="0"/>
    <m/>
    <n v="0"/>
    <n v="0"/>
    <n v="12"/>
    <s v="Diciembre"/>
  </r>
  <r>
    <x v="27"/>
    <x v="27"/>
    <s v="AO.M1.05.05"/>
    <s v="Ejecución de Control Técnico a las Prestaciones."/>
    <s v="AO.M1.05.05 (d)"/>
    <s v="Ejecutar acciones correspondientes al Proceso de Control Presencial Posterior"/>
    <s v="C.S. YAULI"/>
    <s v="Yadira Liz Gutierrez Zaravia"/>
    <n v="0"/>
    <n v="6"/>
    <m/>
    <n v="0"/>
    <n v="6"/>
    <n v="12"/>
    <s v="Diciembre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AMAZONAS Y BAGUA"/>
    <s v="LUIS FELIPE VEINTEMILLA VILLACORRA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LIMBER RODRIGUEZ"/>
    <n v="6"/>
    <n v="200"/>
    <m/>
    <n v="1920"/>
    <n v="2120"/>
    <n v="3"/>
    <s v="Marzo"/>
  </r>
  <r>
    <x v="28"/>
    <x v="28"/>
    <s v="AO.S1.01.10"/>
    <s v="Acciones de Soporte a la Gestión a nivel de GMR"/>
    <s v="AO.S1.01.10 (c)"/>
    <s v=" Otras Acciones de Soporte"/>
    <s v="UDR AMAZONAS Y BAGUA"/>
    <s v="JOSE LUIS MAMANI"/>
    <n v="6"/>
    <n v="200"/>
    <m/>
    <n v="1920"/>
    <n v="212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3"/>
    <s v="Marz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AMAZONAS Y BAGUA"/>
    <s v="CRISTIAN REATEGUI"/>
    <n v="6"/>
    <n v="200"/>
    <m/>
    <n v="1920"/>
    <n v="2120"/>
    <n v="5"/>
    <s v="May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UCAYALI"/>
    <s v="LUIS FELIPE VEINTEMILLA VILLACORRA"/>
    <n v="3"/>
    <n v="0"/>
    <m/>
    <n v="960"/>
    <n v="960"/>
    <n v="5"/>
    <s v="May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UCAYALI"/>
    <s v="CRISTIAN REATEGUI"/>
    <n v="3"/>
    <n v="0"/>
    <m/>
    <n v="960"/>
    <n v="960"/>
    <n v="6"/>
    <s v="Junio"/>
  </r>
  <r>
    <x v="28"/>
    <x v="28"/>
    <s v="AO.S1.01.10"/>
    <s v="Acciones de Soporte a la Gestión a nivel de GMR"/>
    <s v="AO.S1.01.10 (c)"/>
    <s v=" Otras Acciones de Soporte"/>
    <s v="UDR UCAYALI"/>
    <s v="LIMBER RODRIGUEZ"/>
    <n v="2"/>
    <n v="0"/>
    <m/>
    <n v="640"/>
    <n v="640"/>
    <n v="6"/>
    <s v="Juni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YURIMAGUAS Y SAN MARTIN"/>
    <s v="CRISTIAN REATEGUI"/>
    <n v="5"/>
    <n v="60"/>
    <m/>
    <n v="1600"/>
    <n v="166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LORETO"/>
    <s v="LUIS FELIPE VEINTEMILLA VILLACORRA"/>
    <n v="3"/>
    <n v="0"/>
    <m/>
    <n v="0"/>
    <n v="0"/>
    <n v="7"/>
    <s v="Julio"/>
  </r>
  <r>
    <x v="28"/>
    <x v="28"/>
    <s v="AO.M1.06.03"/>
    <s v="Asistencia Técnica, Monitoreo y Supervisión en Cobertura Financiera."/>
    <s v="AO.M1.06.03 (a)"/>
    <s v="Supervisión y asistencia técnica en cobertura financiera a UDR o Unidades Ejecutoras "/>
    <s v="UDR YURIMAGUAS Y SAN MARTIN"/>
    <s v="LUIS FELIPE VEINTEMILLA VILLACORRA"/>
    <n v="5"/>
    <n v="127"/>
    <m/>
    <n v="1600"/>
    <n v="1727"/>
    <n v="8"/>
    <s v="Agosto"/>
  </r>
  <r>
    <x v="28"/>
    <x v="28"/>
    <s v="AO.M1.02.01"/>
    <s v="Seguimiento y evaluacion de los procesos de afiliación, promoción, proteccion y atencion a la ciudadanía"/>
    <s v="AO.M1.02.01 (b)"/>
    <s v="Supervisión y asistencia técnica en materia de afiliaciones"/>
    <s v="UDR LORETO"/>
    <s v="CRISTIAN REATEGUI"/>
    <n v="3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Matiaza Rimachi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ocachimba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P.S. Churuja "/>
    <s v="Elizabeth Díaz Delgado "/>
    <n v="1"/>
    <s v=" -"/>
    <m/>
    <n v="0"/>
    <n v="0"/>
    <n v="1"/>
    <s v="Enero"/>
  </r>
  <r>
    <x v="29"/>
    <x v="29"/>
    <s v="AO.M1.05.05"/>
    <s v="Ejecución de Control Técnico a las Prestaciones."/>
    <s v="AO.M1.05.05 (b)"/>
    <s v="Gestión con actores locales para fortalecer la contención preventiva"/>
    <s v="Distrito de Jazan "/>
    <s v="Director UDR"/>
    <n v="1"/>
    <n v="0"/>
    <m/>
    <n v="0"/>
    <n v="0"/>
    <n v="1"/>
    <s v="Enero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1"/>
    <s v="En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s v=" -"/>
    <m/>
    <n v="0"/>
    <n v="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1"/>
    <n v="150"/>
    <m/>
    <n v="320"/>
    <n v="470"/>
    <n v="2"/>
    <s v="Febrer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2"/>
    <s v="Febrero"/>
  </r>
  <r>
    <x v="29"/>
    <x v="29"/>
    <s v="AO.M1.05.05"/>
    <s v="Ejecución de Control Técnico a las Prestaciones."/>
    <s v="AO.M1.05.05 (b)"/>
    <s v="Gestión con actores locales para fortalecer la contención preventiva"/>
    <s v="Distrito de la florida"/>
    <s v="Director UDR"/>
    <n v="1"/>
    <n v="200"/>
    <m/>
    <n v="320"/>
    <n v="520"/>
    <n v="2"/>
    <s v="Febrero"/>
  </r>
  <r>
    <x v="29"/>
    <x v="29"/>
    <s v="AO.S1.01.11"/>
    <s v="Acciones de Soporte a la Gestión a nivel de UDR"/>
    <s v="AO.S1.01.11 (b)"/>
    <s v="Supervisión y asistencia técnica en acciones de soporte a IPRESS"/>
    <s v="C.S. 9 De Enero"/>
    <s v="Mario Santillan Portocarrero"/>
    <n v="1"/>
    <n v="0"/>
    <m/>
    <n v="0"/>
    <n v="0"/>
    <n v="2"/>
    <s v="Febrero"/>
  </r>
  <r>
    <x v="29"/>
    <x v="29"/>
    <s v="AO.M1.02.02"/>
    <s v="Acciones de Afiliación."/>
    <s v="AO.M1.02.01 (b)"/>
    <s v="Supervisión y asistencia técnica en materia de afiliaciones"/>
    <s v="C.S. Tocuya"/>
    <s v="Yessica Chuquizuta Caruajulca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San Juan de Ocumal"/>
    <s v="Videlita Cieza Torres"/>
    <n v="2"/>
    <n v="200"/>
    <m/>
    <n v="640"/>
    <n v="840"/>
    <n v="3"/>
    <s v="Marzo"/>
  </r>
  <r>
    <x v="29"/>
    <x v="29"/>
    <s v="AO.M1.02.02"/>
    <s v="Acciones de Afiliación."/>
    <s v="AO.M1.02.01 (b)"/>
    <s v="Supervisión y asistencia técnica en materia de afiliaciones"/>
    <s v="C.S. Molinopampa/ C.S. Quinjalca"/>
    <s v="Katherine Gomez Tenorio"/>
    <n v="3"/>
    <n v="200"/>
    <m/>
    <n v="960"/>
    <n v="116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3"/>
    <s v="Marz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3"/>
    <s v="Marzo"/>
  </r>
  <r>
    <x v="29"/>
    <x v="29"/>
    <s v="AO.M1.05.05"/>
    <s v="Ejecución de Control Técnico a las Prestaciones."/>
    <s v="AO.M1.05.05 (b)"/>
    <s v="Gestión con actores locales para fortalecer la contención preventiva"/>
    <s v="Distrito de Molinopampa"/>
    <s v="Director UDR"/>
    <n v="1"/>
    <n v="200"/>
    <m/>
    <n v="320"/>
    <n v="520"/>
    <n v="3"/>
    <s v="Marzo"/>
  </r>
  <r>
    <x v="29"/>
    <x v="29"/>
    <s v="AO.S1.01.11"/>
    <s v="Acciones de Soporte a la Gestión a nivel de UDR"/>
    <s v="AO.S1.01.11 (b)"/>
    <s v="Supervisión y asistencia técnica en acciones de soporte a IPRESS"/>
    <s v="P.S. Pedro Castro Alva"/>
    <s v="Mario Santillan Portocarrero"/>
    <n v="1"/>
    <n v="0"/>
    <m/>
    <n v="0"/>
    <n v="0"/>
    <n v="3"/>
    <s v="Marzo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3"/>
    <n v="200"/>
    <m/>
    <n v="960"/>
    <n v="1160"/>
    <n v="4"/>
    <s v="Abril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150"/>
    <m/>
    <n v="160"/>
    <n v="310"/>
    <n v="4"/>
    <s v="Abril"/>
  </r>
  <r>
    <x v="29"/>
    <x v="29"/>
    <s v="AO.M1.05.05"/>
    <s v="Ejecución de Control Técnico a las Prestaciones."/>
    <s v="AO.M1.05.05 (b)"/>
    <s v="Gestión con actores locales para fortalecer la contención preventiva"/>
    <s v="Distrito de Magdalena y Levanto"/>
    <s v="Director UDR"/>
    <n v="2"/>
    <n v="200"/>
    <m/>
    <n v="640"/>
    <n v="840"/>
    <n v="4"/>
    <s v="Abril"/>
  </r>
  <r>
    <x v="29"/>
    <x v="29"/>
    <s v="AO.S1.01.11"/>
    <s v="Acciones de Soporte a la Gestión a nivel de UDR"/>
    <s v="AO.S1.01.11 (b)"/>
    <s v="Supervisión y asistencia técnica en acciones de soporte a IPRESS"/>
    <s v="C.S. Pedro Ruiz Gallo "/>
    <s v="Mario Santillan Portocarrero"/>
    <n v="0.5"/>
    <n v="200"/>
    <m/>
    <n v="160"/>
    <n v="360"/>
    <n v="4"/>
    <s v="Abril"/>
  </r>
  <r>
    <x v="29"/>
    <x v="29"/>
    <s v="AO.M1.02.02"/>
    <s v="Acciones de Afiliación."/>
    <s v="AO.M1.02.01 (b)"/>
    <s v="Supervisión y asistencia técnica en materia de afiliaciones"/>
    <s v="C.S. San José/C.S. Izcuchaca"/>
    <s v="Yessica Chuquizuta Caruajulca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Michina/ C.S. Longar"/>
    <s v="Katherine Gomez Tenorio"/>
    <n v="3"/>
    <n v="200"/>
    <m/>
    <n v="960"/>
    <n v="116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5"/>
    <s v="May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2"/>
    <n v="200"/>
    <m/>
    <n v="640"/>
    <n v="840"/>
    <n v="5"/>
    <s v="Mayo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5"/>
    <s v="Mayo"/>
  </r>
  <r>
    <x v="29"/>
    <x v="29"/>
    <s v="AO.M1.05.05"/>
    <s v="Ejecución de Control Técnico a las Prestaciones."/>
    <s v="AO.M1.05.05 (b)"/>
    <s v="Gestión con actores locales para fortalecer la contención preventiva"/>
    <s v="Distrito de Cochamal "/>
    <s v="Director UDR"/>
    <n v="1"/>
    <n v="200"/>
    <m/>
    <n v="320"/>
    <n v="520"/>
    <n v="5"/>
    <s v="Mayo"/>
  </r>
  <r>
    <x v="29"/>
    <x v="29"/>
    <s v="AO.S1.01.11"/>
    <s v="Acciones de Soporte a la Gestión a nivel de UDR"/>
    <s v="AO.S1.01.11 (b)"/>
    <s v="Supervisión y asistencia técnica en acciones de soporte a IPRESS"/>
    <s v="C.S. Integramente Huayabamba / C.S. Longar"/>
    <s v="Mario Santillan Portocarrero"/>
    <n v="2"/>
    <n v="200"/>
    <m/>
    <n v="640"/>
    <n v="840"/>
    <n v="5"/>
    <s v="Mayo"/>
  </r>
  <r>
    <x v="29"/>
    <x v="29"/>
    <s v="AO.M1.02.02"/>
    <s v="Acciones de Afiliación."/>
    <s v="AO.M1.02.01 (b)"/>
    <s v="Supervisión y asistencia técnica en materia de afiliaciones"/>
    <s v="C.S. Chirimoto/ C.S. Achamal"/>
    <s v="Videlita Cieza Torres"/>
    <n v="3"/>
    <n v="200"/>
    <m/>
    <n v="960"/>
    <n v="116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C.S. Ocalli"/>
    <s v="Elizabeth Díaz Delgado "/>
    <n v="5"/>
    <n v="200"/>
    <m/>
    <n v="1600"/>
    <n v="1800"/>
    <n v="6"/>
    <s v="Jun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6"/>
    <s v="Junio"/>
  </r>
  <r>
    <x v="29"/>
    <x v="29"/>
    <s v="AO.M1.05.05"/>
    <s v="Ejecución de Control Técnico a las Prestaciones."/>
    <s v="AO.M1.05.05 (b)"/>
    <s v="Gestión con actores locales para fortalecer la contención preventiva"/>
    <s v="Distritode Totora"/>
    <s v="Director UDR"/>
    <n v="1"/>
    <n v="200"/>
    <m/>
    <n v="320"/>
    <n v="520"/>
    <n v="6"/>
    <s v="Juni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6"/>
    <s v="Junio"/>
  </r>
  <r>
    <x v="29"/>
    <x v="29"/>
    <s v="AO.S1.01.11"/>
    <s v="Acciones de Soporte a la Gestión a nivel de UDR"/>
    <s v="AO.S1.01.11 (b)"/>
    <s v="Supervisión y asistencia técnica en acciones de soporte a IPRESS"/>
    <s v="C.S. Pipus"/>
    <s v="Mario Santillan Portocarrero"/>
    <n v="1"/>
    <n v="0"/>
    <m/>
    <n v="0"/>
    <n v="0"/>
    <n v="6"/>
    <s v="Junio"/>
  </r>
  <r>
    <x v="29"/>
    <x v="29"/>
    <s v="AO.M1.02.02"/>
    <s v="Acciones de Afiliación."/>
    <s v="AO.M1.02.01 (b)"/>
    <s v="Supervisión y asistencia técnica en materia de afiliaciones"/>
    <s v="Hospital Maria Auxiliadora/CMC. Integramente Huayabamaba"/>
    <s v="Katherine Gomez Tenorio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C.S. Balzas"/>
    <s v="Elizabeth Díaz Delgado "/>
    <n v="2"/>
    <n v="200"/>
    <m/>
    <n v="640"/>
    <n v="84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s v="0.5"/>
    <n v="200"/>
    <m/>
    <n v="160"/>
    <n v="360"/>
    <n v="7"/>
    <s v="Julio"/>
  </r>
  <r>
    <x v="29"/>
    <x v="29"/>
    <s v="AO.M1.05.05"/>
    <s v="Ejecución de Control Técnico a las Prestaciones."/>
    <s v="AO.M1.05.05 (b)"/>
    <s v="Gestión con actores locales para fortalecer la contención preventiva"/>
    <s v="Distrito de Milpuc"/>
    <s v="Director UDR"/>
    <n v="2"/>
    <n v="200"/>
    <m/>
    <n v="640"/>
    <n v="840"/>
    <n v="7"/>
    <s v="Julio"/>
  </r>
  <r>
    <x v="29"/>
    <x v="29"/>
    <s v="AO.S1.01.11"/>
    <s v="Acciones de Soporte a la Gestión a nivel de UDR"/>
    <s v="AO.S1.01.11 (b)"/>
    <s v="Supervisión y asistencia técnica en acciones de soporte a IPRESS"/>
    <s v="C.S. Luya"/>
    <s v="Mario Santillan Portocarrero"/>
    <n v="0.5"/>
    <n v="200"/>
    <m/>
    <n v="160"/>
    <n v="360"/>
    <n v="7"/>
    <s v="Juli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148"/>
    <m/>
    <n v="160"/>
    <n v="308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Pedro Ruiz Gallo "/>
    <s v="Elizabeth Díaz Delgado "/>
    <n v="1"/>
    <n v="0"/>
    <m/>
    <n v="0"/>
    <n v="0"/>
    <n v="8"/>
    <s v="Agosto"/>
  </r>
  <r>
    <x v="29"/>
    <x v="29"/>
    <s v="AO.M1.05.05"/>
    <s v="Ejecución de Control Técnico a las Prestaciones."/>
    <s v="AO.M1.05.05 (d)"/>
    <s v="Ejecutar acciones correspondientes al Proceso de Control Presencial Posterior"/>
    <s v="C.S. Yerbabuena "/>
    <s v="Elizabeth Díaz Delgado "/>
    <n v="2"/>
    <n v="200"/>
    <m/>
    <n v="640"/>
    <n v="840"/>
    <n v="8"/>
    <s v="Agosto"/>
  </r>
  <r>
    <x v="29"/>
    <x v="29"/>
    <s v="AO.M1.05.05"/>
    <s v="Ejecución de Control Técnico a las Prestaciones."/>
    <s v="AO.M1.05.05 (b)"/>
    <s v="Gestión con actores locales para fortalecer la contención preventiva"/>
    <s v="Distrito de Limabamba"/>
    <s v="Director UDR"/>
    <n v="1"/>
    <n v="200"/>
    <m/>
    <n v="320"/>
    <n v="520"/>
    <n v="8"/>
    <s v="Agosto"/>
  </r>
  <r>
    <x v="29"/>
    <x v="29"/>
    <s v="AO.M1.06.04"/>
    <s v="Supervisión Financiera a Unidades Ejecutoras-UE."/>
    <s v="AO.M1.06.04 (b)"/>
    <s v="Supervisión Financiera Presencial a las Unidades Ejecutoras-UE"/>
    <s v="Hospital de Apoyo Chachapoyas"/>
    <s v="Jeffery Calderón Vargas"/>
    <n v="5"/>
    <n v="0"/>
    <m/>
    <n v="0"/>
    <n v="0"/>
    <n v="8"/>
    <s v="Agosto"/>
  </r>
  <r>
    <x v="29"/>
    <x v="29"/>
    <s v="AO.S1.01.11"/>
    <s v="Acciones de Soporte a la Gestión a nivel de UDR"/>
    <s v="AO.S1.01.11 (b)"/>
    <s v="Supervisión y asistencia técnica en acciones de soporte a IPRESS"/>
    <s v="C.S. Lamud"/>
    <s v="Mario Santillan Portocarrero"/>
    <n v="0.5"/>
    <n v="200"/>
    <m/>
    <n v="160"/>
    <n v="360"/>
    <n v="8"/>
    <s v="Agosto"/>
  </r>
  <r>
    <x v="29"/>
    <x v="29"/>
    <s v="AO.M1.02.02"/>
    <s v="Acciones de Afiliación."/>
    <s v="AO.M1.02.01 (b)"/>
    <s v="Supervisión y asistencia técnica en materia de afiliaciones"/>
    <s v="C.S. Quitachi"/>
    <s v="Videlita Cieza Torres"/>
    <n v="1"/>
    <n v="200"/>
    <m/>
    <n v="320"/>
    <n v="52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9"/>
    <s v="Set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onguita"/>
    <s v="Director UDR"/>
    <n v="1"/>
    <n v="200"/>
    <m/>
    <n v="320"/>
    <n v="520"/>
    <n v="9"/>
    <s v="Setiembre"/>
  </r>
  <r>
    <x v="29"/>
    <x v="29"/>
    <s v="AO.M1.06.04"/>
    <s v="Supervisión Financiera a Unidades Ejecutoras-UE."/>
    <s v="AO.M1.06.04 (b)"/>
    <s v="Supervisión Financiera Presencial a las Unidades Ejecutoras-UE"/>
    <s v="Salud Amazonas"/>
    <s v="Jeffery Calderón Vargas"/>
    <n v="5"/>
    <n v="0"/>
    <m/>
    <n v="0"/>
    <n v="0"/>
    <n v="9"/>
    <s v="Setiembre"/>
  </r>
  <r>
    <x v="29"/>
    <x v="29"/>
    <s v="AO.S1.01.11"/>
    <s v="Acciones de Soporte a la Gestión a nivel de UDR"/>
    <s v="AO.S1.01.11 (b)"/>
    <s v="Supervisión y asistencia técnica en acciones de soporte a IPRESS"/>
    <s v="Hospital Virgen de Fatima"/>
    <s v="Mario Santillan Portocarrero"/>
    <n v="1"/>
    <n v="0"/>
    <m/>
    <n v="0"/>
    <n v="0"/>
    <n v="9"/>
    <s v="Setiembre"/>
  </r>
  <r>
    <x v="29"/>
    <x v="29"/>
    <s v="AO.M1.02.02"/>
    <s v="Acciones de Afiliación."/>
    <s v="AO.M1.02.01 (b)"/>
    <s v="Supervisión y asistencia técnica en materia de afiliaciones"/>
    <s v="Hospital Maria Auxiliadora"/>
    <s v="Katherine Gomez Tenorio"/>
    <n v="1"/>
    <n v="200"/>
    <m/>
    <n v="320"/>
    <n v="52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0"/>
    <s v="Octu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4"/>
    <n v="200"/>
    <m/>
    <n v="1280"/>
    <n v="1480"/>
    <n v="10"/>
    <s v="Octubre"/>
  </r>
  <r>
    <x v="29"/>
    <x v="29"/>
    <s v="AO.M1.05.05"/>
    <s v="Ejecución de Control Técnico a las Prestaciones."/>
    <s v="AO.M1.05.05 (b)"/>
    <s v="Gestión con actores locales para fortalecer la contención preventiva"/>
    <s v="Distrito de Omia"/>
    <s v="Director UDR"/>
    <n v="1"/>
    <n v="200"/>
    <m/>
    <n v="320"/>
    <n v="520"/>
    <n v="10"/>
    <s v="Octubre"/>
  </r>
  <r>
    <x v="29"/>
    <x v="29"/>
    <s v="AO.S1.01.11"/>
    <s v="Acciones de Soporte a la Gestión a nivel de UDR"/>
    <s v="AO.S1.01.11 (b)"/>
    <s v="Supervisión y asistencia técnica en acciones de soporte a IPRESS"/>
    <s v=" C.S. Jalca Grande"/>
    <s v="Mario Santillan Portocarrero"/>
    <n v="1"/>
    <n v="200"/>
    <m/>
    <n v="320"/>
    <n v="520"/>
    <n v="10"/>
    <s v="Octubre"/>
  </r>
  <r>
    <x v="29"/>
    <x v="29"/>
    <s v="AO.M1.02.02"/>
    <s v="Acciones de Afiliación."/>
    <s v="AO.M1.02.01 (b)"/>
    <s v="Supervisión y asistencia técnica en materia de afiliaciones"/>
    <s v="C.S. Limabamba"/>
    <s v="Videlita Cieza Torres"/>
    <n v="2"/>
    <n v="200"/>
    <m/>
    <n v="640"/>
    <n v="84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625"/>
    <n v="200"/>
    <m/>
    <n v="180"/>
    <n v="38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Pomacochas"/>
    <s v="Elizabeth Díaz Delgado "/>
    <n v="1.5"/>
    <n v="200"/>
    <m/>
    <n v="480"/>
    <n v="680"/>
    <n v="11"/>
    <s v="Noviembre"/>
  </r>
  <r>
    <x v="29"/>
    <x v="29"/>
    <s v="AO.M1.05.05"/>
    <s v="Ejecución de Control Técnico a las Prestaciones."/>
    <s v="AO.M1.05.05 (b)"/>
    <s v="Gestión con actores locales para fortalecer la contención preventiva"/>
    <s v="Distrito de La Lalca "/>
    <s v="Director UDR"/>
    <n v="1"/>
    <n v="200"/>
    <m/>
    <n v="320"/>
    <n v="520"/>
    <n v="11"/>
    <s v="Noviembre"/>
  </r>
  <r>
    <x v="29"/>
    <x v="29"/>
    <s v="AO.S1.01.11"/>
    <s v="Acciones de Soporte a la Gestión a nivel de UDR"/>
    <s v="AO.S1.01.11 (b)"/>
    <s v="Supervisión y asistencia técnica en acciones de soporte a IPRESS"/>
    <s v=" C.S. Maria "/>
    <s v="Mario Santillan Portocarrero"/>
    <n v="1"/>
    <n v="200"/>
    <m/>
    <n v="320"/>
    <n v="520"/>
    <n v="11"/>
    <s v="Noviembre"/>
  </r>
  <r>
    <x v="29"/>
    <x v="29"/>
    <s v="AO.M1.05.05"/>
    <s v="Ejecución de Control Técnico a las Prestaciones."/>
    <s v="AO.M1.05.05 (d)"/>
    <s v="Ejecutar acciones correspondientes al Proceso de Control Presencial Posterior"/>
    <s v="C.S.9 de enero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P.S. Virgen de Asunta 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Virgen de Fatima"/>
    <s v="Elizabeth Díaz Delgado "/>
    <n v="1"/>
    <n v="0"/>
    <m/>
    <n v="0"/>
    <n v="0"/>
    <n v="12"/>
    <s v="Diciembre"/>
  </r>
  <r>
    <x v="29"/>
    <x v="29"/>
    <s v="AO.M1.05.05"/>
    <s v="Ejecución de Control Técnico a las Prestaciones."/>
    <s v="AO.M1.05.05 (d)"/>
    <s v="Ejecutar acciones correspondientes al Proceso de Control Presencial Posterior"/>
    <s v="Hospital Maria Auxiliadora"/>
    <s v="Elizabeth Díaz Delgado "/>
    <n v="0.5"/>
    <n v="200"/>
    <m/>
    <n v="160"/>
    <n v="360"/>
    <n v="12"/>
    <s v="Diciembre"/>
  </r>
  <r>
    <x v="29"/>
    <x v="29"/>
    <s v="AO.M1.05.05"/>
    <s v="Ejecución de Control Técnico a las Prestaciones."/>
    <s v="AO.M1.05.05 (b)"/>
    <s v="Gestión con actores locales para fortalecer la contención preventiva"/>
    <s v="Distrito de Cuispes "/>
    <s v="Director UDR"/>
    <n v="1"/>
    <n v="200"/>
    <m/>
    <n v="0"/>
    <n v="200"/>
    <n v="12"/>
    <s v="Diciembre"/>
  </r>
  <r>
    <x v="29"/>
    <x v="29"/>
    <s v="AO.S1.01.11"/>
    <s v="Acciones de Soporte a la Gestión a nivel de UDR"/>
    <s v="AO.S1.01.11 (b)"/>
    <s v="Supervisión y asistencia técnica en acciones de soporte a IPRESS"/>
    <s v=" C.S. Molinopampa"/>
    <s v="Mario Santillan Portocarrero"/>
    <n v="1"/>
    <n v="200"/>
    <m/>
    <n v="320"/>
    <n v="520"/>
    <n v="12"/>
    <s v="Diciembre"/>
  </r>
  <r>
    <x v="30"/>
    <x v="30"/>
    <s v="AO.M1.02.02"/>
    <s v="Acciones de Afiliación."/>
    <s v="AO.M1.02.02 (d)"/>
    <s v="Supervisión y asistencia técnica en materia de afiliaciones"/>
    <s v="Centro de Salud Utcubamba"/>
    <s v="Lic. Tatiana Ordinola Bustamante"/>
    <n v="1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Lonya Grande"/>
    <s v="Lic. Casimiro Carlos Ramos "/>
    <n v="2"/>
    <n v="120"/>
    <m/>
    <n v="640"/>
    <n v="7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Provincial de Bagua"/>
    <s v="Lic. Silvia Aldana Paredes"/>
    <n v="1"/>
    <n v="0"/>
    <m/>
    <n v="0"/>
    <n v="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óstol de Utcubamba"/>
    <s v="Médico Terceros"/>
    <n v="2"/>
    <n v="0"/>
    <m/>
    <n v="0"/>
    <n v="0"/>
    <n v="2"/>
    <s v="Febrero"/>
  </r>
  <r>
    <x v="30"/>
    <x v="30"/>
    <s v="AO.M1.05.05"/>
    <s v="Ejecución de Control Técnico a las Prestaciones."/>
    <s v="AO.M1.05.05 (a)"/>
    <s v="Supervisar y monitorear respecto al acceso a servicios de salud"/>
    <s v="Microred Cumba: Centro Salud Cumba, Puesto de Salud Mayeta y Puesto de Salud Tactago"/>
    <s v="Lic. Silvia Aldana Paredes"/>
    <n v="3"/>
    <n v="200"/>
    <m/>
    <n v="960"/>
    <n v="1160"/>
    <n v="2"/>
    <s v="Febrero"/>
  </r>
  <r>
    <x v="30"/>
    <x v="30"/>
    <s v="AO.M1.05.05"/>
    <s v="Ejecución de Control Técnico a las Prestaciones."/>
    <s v="AO.M1.05.05 (b)"/>
    <s v="Gestión con actores locales para fortalecer la contención preventiva"/>
    <s v="Municipalidad Distrital de Cumba"/>
    <s v="Lic. Silvia Aldana Paredes"/>
    <n v="1"/>
    <n v="0"/>
    <m/>
    <n v="0"/>
    <n v="0"/>
    <n v="2"/>
    <s v="Febrero"/>
  </r>
  <r>
    <x v="30"/>
    <x v="30"/>
    <s v="AO.S1.01.11"/>
    <s v="Acciones de Soporte a la Gestión a nivel de UDR"/>
    <s v="AO.S1.01.11 (b)"/>
    <s v="Supervisión y asistencia técnica en acciones de soporte a IPRESS"/>
    <s v="C.S Bagua, Hospital Gustavo Lanatta Lujan, C.S. Agusto Woong Lopez"/>
    <s v="Ing. Wilson Correa Jibaja"/>
    <n v="3"/>
    <n v="0"/>
    <m/>
    <n v="0"/>
    <n v="0"/>
    <n v="2"/>
    <s v="Febrero"/>
  </r>
  <r>
    <x v="30"/>
    <x v="30"/>
    <s v="AO.M1.02.02"/>
    <s v="Acciones de Afiliación."/>
    <s v="AO.M1.02.02 (d)"/>
    <s v="Supervisión y asistencia técnica en materia de afiliaciones"/>
    <s v="Centro de Salud Chiriaco y Imaza"/>
    <s v="Lic. Tatiana Ordinola Bustamante"/>
    <n v="2"/>
    <n v="100"/>
    <m/>
    <n v="640"/>
    <n v="740"/>
    <n v="3"/>
    <s v="Marzo"/>
  </r>
  <r>
    <x v="30"/>
    <x v="30"/>
    <s v="AO.M1.02.02"/>
    <s v="Acciones de Afiliación."/>
    <s v="AO.M1.02.02 (d)"/>
    <s v="Supervisión y asistencia técnica en materia de afiliaciones"/>
    <s v="Centro de Salud Copallin"/>
    <s v="Lic. Casimiro Carlos Ramos "/>
    <n v="0"/>
    <n v="0"/>
    <m/>
    <n v="0"/>
    <n v="0"/>
    <n v="3"/>
    <s v="Marzo"/>
  </r>
  <r>
    <x v="30"/>
    <x v="30"/>
    <s v="AO.M1.05.05"/>
    <s v="Ejecución de Control Técnico a las Prestaciones."/>
    <s v="AO.M1.05.05 (d)"/>
    <s v="Ejecutar acciones correspondientes al Proceso de Control Presencial Posterior"/>
    <s v="Hospital Santa Maria Nieva, C.S Nieva, C.S. Comunitario Nieva, Centro de Salud Imaza, Centro de Salud Chiriaco,  Copallin, La Primavera, El Milagro"/>
    <s v="M.C. YAJAIRA MIRANDA CABANILLAS"/>
    <n v="5"/>
    <n v="200"/>
    <m/>
    <n v="1600"/>
    <n v="1800"/>
    <n v="3"/>
    <s v="Marzo"/>
  </r>
  <r>
    <x v="30"/>
    <x v="30"/>
    <s v="AO.M1.05.05"/>
    <s v="Ejecución de Control Técnico a las Prestaciones."/>
    <s v="AO.M1.05.05 (b)"/>
    <s v="Gestión con actores locales para fortalecer la contención preventiva"/>
    <s v="Tenientes Gobernadores del Distrito de Bagua"/>
    <s v="Lic. Silvia Aldana Paredes"/>
    <n v="1"/>
    <n v="0"/>
    <m/>
    <n v="0"/>
    <n v="0"/>
    <n v="3"/>
    <s v="Marzo"/>
  </r>
  <r>
    <x v="30"/>
    <x v="30"/>
    <s v="AO.M1.02.02"/>
    <s v="Acciones de Afiliación."/>
    <s v="AO.M1.02.02 (d)"/>
    <s v="Supervisión y asistencia técnica en materia de afiliaciones"/>
    <s v="Centro de salud Cumba"/>
    <s v="Lic. Casimiro Eulogio Carlos Ramos"/>
    <n v="2"/>
    <n v="50"/>
    <m/>
    <n v="640"/>
    <n v="690"/>
    <n v="4"/>
    <s v="Abril"/>
  </r>
  <r>
    <x v="30"/>
    <x v="30"/>
    <s v="AO.M1.02.02"/>
    <s v="Acciones de Afiliación."/>
    <s v="AO.M1.02.02 (d)"/>
    <s v="Supervisión y asistencia técnica en materia de afiliaciones"/>
    <s v="Centro de Salud Augusto Wong Lopez"/>
    <s v="Lic. Tatiana Ordinola Bustamante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Centro de Salud Augusto Wong Lopez"/>
    <s v="Médico Terceros"/>
    <n v="1"/>
    <n v="0"/>
    <m/>
    <n v="0"/>
    <n v="0"/>
    <n v="4"/>
    <s v="Abril"/>
  </r>
  <r>
    <x v="30"/>
    <x v="30"/>
    <s v="AO.M1.06.04"/>
    <s v="Supervisión Financiera a Unidades Ejecutoras-UE."/>
    <s v="AO.M1.06.04 (b)"/>
    <s v="Supervisión Financiera Presencial a las Unidades Ejecutoras-UE"/>
    <s v="U.E. 1101 -HOSPITAL DE APOYO BAGUA Y U.E. 955- RED DE SALUD BAGUA"/>
    <s v="CPC. Anali Vasquez Huaman"/>
    <n v="10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Huampami"/>
    <s v="Ing. Wilson Correa Jibaja"/>
    <n v="4"/>
    <n v="260"/>
    <m/>
    <n v="1280"/>
    <n v="154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Centro de Salud Mental Comunitario Utcubamba"/>
    <s v="Ing. Wilson Correa Jibaja"/>
    <n v="1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El Milagro"/>
    <s v="Ing. Wilson Correa Jibaja"/>
    <n v="1"/>
    <n v="0"/>
    <m/>
    <n v="0"/>
    <n v="0"/>
    <n v="4"/>
    <s v="Abril"/>
  </r>
  <r>
    <x v="30"/>
    <x v="30"/>
    <s v="AO.M1.05.05"/>
    <s v="Ejecución de Control Técnico a las Prestaciones."/>
    <s v="AO.M1.05.05 (b)"/>
    <s v="Gestión con actores locales para fortalecer la contención preventiva"/>
    <s v="DIRESA- CHACHAPOYAS "/>
    <s v="Lic. Casimiro Eulogio Carlos Ramos"/>
    <n v="2"/>
    <n v="200"/>
    <m/>
    <n v="640"/>
    <n v="840"/>
    <n v="4"/>
    <s v="Abril"/>
  </r>
  <r>
    <x v="30"/>
    <x v="30"/>
    <s v="AO.M1.05.05"/>
    <s v="Ejecución de Control Técnico a las Prestaciones."/>
    <s v="AO.M1.05.05 (d)"/>
    <s v="Ejecutar acciones correspondientes al Proceso de Control Presencial Posterior"/>
    <s v="Aramango, El Porvenir de Aramango, El Muyo, Chonza Alta, Centro de Salud La Peca, Centro de Salud El Parco,Arrayan."/>
    <s v="M.C. YAJAIRA MIRANDA CABANILLAS"/>
    <n v="7"/>
    <n v="0"/>
    <m/>
    <n v="0"/>
    <n v="0"/>
    <n v="4"/>
    <s v="Abril"/>
  </r>
  <r>
    <x v="30"/>
    <x v="30"/>
    <s v="AO.S1.01.11"/>
    <s v="Acciones de Soporte a la Gestión a nivel de UDR"/>
    <s v="AO.S1.01.11 (b)"/>
    <s v="Supervisión y asistencia técnica en acciones de soporte a IPRESS"/>
    <s v="Microred Nieva, Hospital Santa Maria de Nieva, Centro de Salud Mental Comunitario Nieva"/>
    <s v="Ing. Wilson Correa Jibaja"/>
    <n v="3"/>
    <n v="180"/>
    <m/>
    <n v="960"/>
    <n v="1140"/>
    <n v="5"/>
    <s v="Mayo"/>
  </r>
  <r>
    <x v="30"/>
    <x v="30"/>
    <s v="AO.M1.02.02"/>
    <s v="Acciones de Afiliación."/>
    <s v="AO.M1.02.02 (d)"/>
    <s v="Supervisión y asistencia técnica en materia de afiliaciones"/>
    <s v="Centro de Salud Nueva Esperanza"/>
    <s v="Lic. Tatiana Ordinola Bustamante"/>
    <n v="2"/>
    <n v="100"/>
    <m/>
    <n v="320"/>
    <n v="420"/>
    <n v="5"/>
    <s v="Mayo"/>
  </r>
  <r>
    <x v="30"/>
    <x v="30"/>
    <s v="AO.M1.02.02"/>
    <s v="Acciones de Afiliación."/>
    <s v="AO.M1.02.02 (d)"/>
    <s v="Supervisión y asistencia técnica en materia de afiliaciones"/>
    <s v="Centro de Salud Aramango"/>
    <s v="Lic. Casimiro Carlos Ramos "/>
    <n v="1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a Maria Nieva, C.S Nieva,C.S Jose Olaya , C.S Alto Amazonas, Hospital Santiago Apostol de Utcubamba, Hospital de Apoyo Gustavo Lanatta Lujan,  C.S Aramango,  C.S Muyo"/>
    <s v="Médico Terceros"/>
    <n v="7"/>
    <n v="400"/>
    <m/>
    <n v="2240"/>
    <n v="264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5"/>
    <s v="Mayo"/>
  </r>
  <r>
    <x v="30"/>
    <x v="30"/>
    <s v="AO.M1.06.04"/>
    <s v="Supervisión Financiera a Unidades Ejecutoras-UE."/>
    <s v="AO.M1.06.04 (b)"/>
    <s v="Supervisión Financiera Presencial a las Unidades Ejecutoras-UE"/>
    <s v="U.E. 1350- RED DE SALUD UTCUBAMBA"/>
    <s v="CPC. Anali Vasquez Huaman"/>
    <n v="5"/>
    <n v="0"/>
    <m/>
    <n v="0"/>
    <n v="0"/>
    <n v="5"/>
    <s v="Mayo"/>
  </r>
  <r>
    <x v="30"/>
    <x v="30"/>
    <s v="AO.M1.05.05"/>
    <s v="Ejecución de Control Técnico a las Prestaciones."/>
    <s v="AO.M1.05.05 (b)"/>
    <s v="Gestión con actores locales para fortalecer la contención preventiva"/>
    <s v="Hospital Santiago Apostol de Utcubamba, Hospital de Apoyo Gustavo Lanatta Lujan, C.S Alenya ,  P.S Casual , Hospital Santa Maria Nieva, C.S Tupac Amaru , C.S U tcubamba "/>
    <s v="Médico Terceros"/>
    <n v="7"/>
    <n v="400"/>
    <m/>
    <n v="2240"/>
    <n v="2640"/>
    <n v="6"/>
    <s v="Junio"/>
  </r>
  <r>
    <x v="30"/>
    <x v="30"/>
    <s v="AO.M1.05.05"/>
    <s v="Ejecución de Control Técnico a las Prestaciones."/>
    <s v="AO.M1.05.05 (b)"/>
    <s v="Gestión con actores locales para fortalecer la contención preventiva"/>
    <s v="Hospital de Apoyo Gustavo Lanatta Luján, Ipres Lonya granbde, Ipres Cumba, Ipress  Utcubamba, Ipress Jamaica, Ipress Ñunya Jalca"/>
    <s v="Médico Terceros"/>
    <n v="4"/>
    <n v="200"/>
    <m/>
    <n v="1280"/>
    <n v="1480"/>
    <n v="8"/>
    <s v="Agosto"/>
  </r>
  <r>
    <x v="30"/>
    <x v="30"/>
    <s v="AO.M1.06.04"/>
    <s v="Supervisión Financiera a Unidades Ejecutoras-UE."/>
    <s v="AO.M1.06.04 (b)"/>
    <s v="Supervisión Financiera Presencial a las Unidades Ejecutoras-UE"/>
    <s v="U.E. 1664- -RED DE SALUD CONDORCANQUI"/>
    <s v="CPC. Anali Vasquez Huaman"/>
    <n v="5"/>
    <n v="200"/>
    <m/>
    <n v="1600"/>
    <n v="1800"/>
    <n v="10"/>
    <s v="Octubre"/>
  </r>
  <r>
    <x v="30"/>
    <x v="30"/>
    <s v="AO.M1.05.05"/>
    <s v="Ejecución de Control Técnico a las Prestaciones."/>
    <s v="AO.M1.05.05 (b)"/>
    <s v="Gestión con actores locales para fortalecer la contención preventiva"/>
    <s v="HOSPITAL DE APOYO UTCUBAMBA, CENTRO DE SALUD CAJARURO Y HOSPITAL DE APOYO BAGUA."/>
    <s v="Médico Terceros"/>
    <n v="5"/>
    <n v="270"/>
    <m/>
    <n v="1600"/>
    <n v="1870"/>
    <n v="11"/>
    <s v="Noviembre"/>
  </r>
  <r>
    <x v="31"/>
    <x v="31"/>
    <s v="AO.M1.02.02"/>
    <s v="Acciones de Afiliación."/>
    <s v="AO.M1.02.02 (d)"/>
    <s v="Supervisión y asistencia técnica en materia de afiliaciones"/>
    <s v="Iquitos/Hospital Regional de Loreto"/>
    <s v="Vanessa Fernandez"/>
    <n v="2"/>
    <s v="-"/>
    <n v="0"/>
    <n v="0"/>
    <n v="0"/>
    <n v="1"/>
    <s v="Enero"/>
  </r>
  <r>
    <x v="31"/>
    <x v="31"/>
    <s v="AO.M1.02.02"/>
    <s v="Acciones de Afiliación."/>
    <s v="AO.M1.02.02 (d)"/>
    <s v="Supervisión y asistencia técnica en materia de afiliaciones"/>
    <s v="Iquitos/P.S Los Delfines"/>
    <s v="Tathyana Tejed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1ero De Enero"/>
    <s v="Siria Idrogo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Iquitos/P.S Mayna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Iquitos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Belén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San Juan Bautista"/>
    <s v="Dino Degregori"/>
    <n v="1"/>
    <s v="-"/>
    <m/>
    <n v="0"/>
    <n v="0"/>
    <n v="1"/>
    <s v="Enero"/>
  </r>
  <r>
    <x v="31"/>
    <x v="31"/>
    <s v="AO.M1.05.05"/>
    <s v="Ejecución de Control Técnico a las Prestaciones."/>
    <s v="AO.M1.05.05 (b)"/>
    <s v="Gestión con actores locales para fortalecer la contención preventiva"/>
    <s v="Maynas/Punchana"/>
    <s v="Dino Degregori"/>
    <n v="1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Moronacocha"/>
    <s v="Luis Pinedo Mori"/>
    <n v="2"/>
    <s v="-"/>
    <m/>
    <n v="0"/>
    <n v="0"/>
    <n v="1"/>
    <s v="Enero"/>
  </r>
  <r>
    <x v="31"/>
    <x v="31"/>
    <s v="AO.S1.01.11"/>
    <s v="Acciones de Soporte a la Gestión a nivel de UDR"/>
    <s v="AO.S1.01.11 (b)"/>
    <s v="Supervisión y asistencia técnica en acciones de soporte a IPRESS"/>
    <s v="CS Bellavista"/>
    <s v="Luis Pinedo Mori"/>
    <n v="2"/>
    <s v="-"/>
    <m/>
    <n v="0"/>
    <n v="0"/>
    <n v="1"/>
    <s v="Enero"/>
  </r>
  <r>
    <x v="31"/>
    <x v="31"/>
    <s v="AO.M1.05.05"/>
    <s v="Ejecución de Control Técnico a las Prestaciones."/>
    <s v="AO.M1.05.05 (d)"/>
    <s v="Ejecutar acciones correspondientes al Proceso de Control Presencial Posterior"/>
    <s v="Belén/Cardozo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6 de Octubre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Belén/09 de Octubre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 CS. Progreso "/>
    <s v="Siria Idrogo"/>
    <n v="1"/>
    <s v="-"/>
    <m/>
    <n v="0"/>
    <n v="0"/>
    <n v="2"/>
    <s v="Febrer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Quistococha"/>
    <s v="Dino Degregori"/>
    <n v="1"/>
    <s v="-"/>
    <m/>
    <n v="0"/>
    <n v="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Indiana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Maynas/Mazan"/>
    <s v="Dino Degregori"/>
    <n v="1"/>
    <n v="70"/>
    <m/>
    <n v="320"/>
    <n v="390"/>
    <n v="2"/>
    <s v="Febrero"/>
  </r>
  <r>
    <x v="31"/>
    <x v="31"/>
    <s v="AO.M1.05.05"/>
    <s v="Ejecución de Control Técnico a las Prestaciones."/>
    <s v="AO.M1.05.05 (b)"/>
    <s v="Gestión con actores locales para fortalecer la contención preventiva"/>
    <s v="Fernando Lores/CS Tamshiyacu"/>
    <s v="Dino Degregori"/>
    <n v="1"/>
    <n v="70"/>
    <m/>
    <n v="320"/>
    <n v="390"/>
    <n v="2"/>
    <s v="Febrer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Nixon Canayo"/>
    <n v="5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Regional de Loreto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Hospital Apoyo Iquitos"/>
    <s v="Luis Pinedo Mori"/>
    <n v="2"/>
    <s v="-"/>
    <m/>
    <n v="0"/>
    <n v="0"/>
    <n v="2"/>
    <s v="Febrero"/>
  </r>
  <r>
    <x v="31"/>
    <x v="31"/>
    <s v="AO.M1.05.05"/>
    <s v="Ejecución de Control Técnico a las Prestaciones."/>
    <s v="AO.S1.01.11 (b)"/>
    <s v="Supervisión y asistencia técnica en acciones de soporte a IPRESS"/>
    <s v="CS Pevas"/>
    <s v="Luis Pinedo Mori"/>
    <n v="3"/>
    <n v="160"/>
    <m/>
    <n v="960"/>
    <n v="1120"/>
    <n v="2"/>
    <s v="Febrero"/>
  </r>
  <r>
    <x v="31"/>
    <x v="31"/>
    <s v="AO.M1.02.02"/>
    <s v="Acciones de Afiliación."/>
    <s v="AO.M1.02.02 (d)"/>
    <s v="Supervisión y asistencia técnica en materia de afiliaciones"/>
    <s v="Napo/C.S I-4 Santa Clotilde"/>
    <s v=" Betzy Chota"/>
    <n v="4"/>
    <n v="350"/>
    <m/>
    <n v="960"/>
    <n v="1310"/>
    <n v="2"/>
    <s v="Febrero"/>
  </r>
  <r>
    <x v="31"/>
    <x v="31"/>
    <s v="AO.M1.02.02"/>
    <s v="Acciones de Afiliación."/>
    <s v="AO.M1.02.02 (d)"/>
    <s v="Supervisión y asistencia técnica en materia de afiliaciones"/>
    <s v="Putumayo/C.S I-4 Bellavista "/>
    <s v="Vanessa Fernandez "/>
    <n v="1"/>
    <m/>
    <m/>
    <m/>
    <n v="0"/>
    <n v="2"/>
    <s v="Febrero"/>
  </r>
  <r>
    <x v="31"/>
    <x v="31"/>
    <s v="AO.M1.02.02"/>
    <s v="Acciones de Afiliación."/>
    <s v="AO.M1.02.02 (d)"/>
    <s v="Supervisión y asistencia técnica en materia de afiliaciones"/>
    <s v="Iquitos/C.S Santa Clara"/>
    <s v="Betzy Chota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. Moronacocha"/>
    <s v="Dino Degregori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Iquitos/CS Tupac Amaru"/>
    <s v="Siria Idrogo"/>
    <n v="1"/>
    <s v="-"/>
    <m/>
    <n v="0"/>
    <n v="0"/>
    <n v="3"/>
    <s v="Marzo"/>
  </r>
  <r>
    <x v="31"/>
    <x v="31"/>
    <s v="AO.M1.05.05"/>
    <s v="Ejecución de Control Técnico a las Prestaciones."/>
    <s v="AO.M1.05.05 (d)"/>
    <s v="Ejecutar acciones correspondientes al Proceso de Control Presencial Posterior"/>
    <s v="Ramon Castilla/CS San Pablo"/>
    <s v="Dino Degregori"/>
    <n v="3"/>
    <n v="200"/>
    <m/>
    <n v="960"/>
    <n v="116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Nauta"/>
    <s v="Dino Degregori"/>
    <n v="1"/>
    <n v="200"/>
    <m/>
    <n v="320"/>
    <n v="520"/>
    <n v="3"/>
    <s v="Marzo"/>
  </r>
  <r>
    <x v="31"/>
    <x v="31"/>
    <s v="AO.M1.05.05"/>
    <s v="Ejecución de Control Técnico a las Prestaciones."/>
    <s v="AO.M1.05.05 (b)"/>
    <s v="Gestión con actores locales para fortalecer la contención preventiva"/>
    <s v="Loreto/Villa Trompeteros"/>
    <s v="Dino Degregori"/>
    <n v="3"/>
    <n v="350"/>
    <m/>
    <n v="960"/>
    <n v="1310"/>
    <n v="3"/>
    <s v="Marzo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Kethy Arista"/>
    <n v="5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Requena y CS Jenaro Herrera"/>
    <s v="Luis Pinedo Mori"/>
    <n v="4"/>
    <n v="240"/>
    <m/>
    <n v="1280"/>
    <n v="152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San Juan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Cardozo"/>
    <s v="Luis Pinedo Mori"/>
    <n v="2"/>
    <s v="-"/>
    <m/>
    <n v="0"/>
    <n v="0"/>
    <n v="3"/>
    <s v="Marzo"/>
  </r>
  <r>
    <x v="31"/>
    <x v="31"/>
    <s v="AO.M1.05.05"/>
    <s v="Ejecución de Control Técnico a las Prestaciones."/>
    <s v="AO.S1.01.11 (b)"/>
    <s v="Supervisión y asistencia técnica en acciones de soporte a IPRESS"/>
    <s v="CS Maypuco"/>
    <s v="Luis Pinedo Mori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Urarinas/C.S I-3 Maypuco"/>
    <s v="Tathyana Tejedo"/>
    <n v="3"/>
    <n v="300"/>
    <m/>
    <n v="960"/>
    <n v="1260"/>
    <n v="3"/>
    <s v="Marzo"/>
  </r>
  <r>
    <x v="31"/>
    <x v="31"/>
    <s v="AO.M1.02.02"/>
    <s v="Acciones de Afiliación."/>
    <s v="AO.M1.02.02 (d)"/>
    <s v="Supervisión y asistencia técnica en materia de afiliaciones"/>
    <s v="Nauta/C.S I-4 Nauta"/>
    <s v="Betzy Chota"/>
    <n v="2"/>
    <n v="200"/>
    <m/>
    <n v="640"/>
    <n v="84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Belén/CS Belen villa Belen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América"/>
    <s v="Siria Idrogo"/>
    <n v="1"/>
    <s v="-"/>
    <m/>
    <n v="0"/>
    <n v="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Iquitos/PS Cahuide"/>
    <s v="Dino Degregori"/>
    <n v="1"/>
    <s v="-"/>
    <m/>
    <n v="0"/>
    <n v="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Putumayo/El Estrecho"/>
    <s v="Dino Degregori"/>
    <n v="2"/>
    <n v="500"/>
    <m/>
    <n v="640"/>
    <n v="114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rarinas/Maypuco"/>
    <s v="Dino Degregori"/>
    <n v="2"/>
    <n v="300"/>
    <m/>
    <n v="640"/>
    <n v="94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4"/>
    <s v="Abril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José Manuel"/>
    <n v="5"/>
    <n v="200"/>
    <m/>
    <n v="1600"/>
    <n v="180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9 De Octubre"/>
    <s v="Luis Pinedo Mori"/>
    <n v="2"/>
    <s v="-"/>
    <m/>
    <n v="0"/>
    <n v="0"/>
    <n v="4"/>
    <s v="Abril"/>
  </r>
  <r>
    <x v="31"/>
    <x v="31"/>
    <s v="AO.M1.02.02"/>
    <s v="Acciones de Afiliación."/>
    <s v="AO.M1.02.02 (d)"/>
    <s v="Supervisión y asistencia técnica en materia de afiliaciones"/>
    <s v="Requena/C.S I-4 Requena y CS I-3 Jenaro Herrera"/>
    <s v="Vanessa Fernandez"/>
    <n v="4"/>
    <n v="240"/>
    <m/>
    <n v="1920"/>
    <n v="2160"/>
    <n v="4"/>
    <s v="Abril"/>
  </r>
  <r>
    <x v="31"/>
    <x v="31"/>
    <s v="AO.M1.05.05"/>
    <s v="Ejecución de Control Técnico a las Prestaciones."/>
    <s v="AO.M1.05.05 (b)"/>
    <s v="Gestión con actores locales para fortalecer la contención preventiva"/>
    <s v="Ucayali/Contamana"/>
    <s v="Dino Degregori Pinedo"/>
    <n v="3"/>
    <n v="500"/>
    <m/>
    <n v="960"/>
    <n v="146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CS Nauta y CSMC Nauta"/>
    <s v="Luis Pinedo Mori"/>
    <n v="3"/>
    <n v="200"/>
    <m/>
    <n v="960"/>
    <n v="116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4"/>
    <s v="Abril"/>
  </r>
  <r>
    <x v="31"/>
    <x v="31"/>
    <s v="AO.M1.05.05"/>
    <s v="Ejecución de Control Técnico a las Prestaciones."/>
    <s v="AO.M1.05.05 (d)"/>
    <s v="Ejecutar acciones correspondientes al Proceso de Control Presencial Posterior"/>
    <s v="Punchana/CS Bellavista Nanay"/>
    <s v="Siria Idrogo"/>
    <n v="1"/>
    <s v="-"/>
    <m/>
    <n v="0"/>
    <n v="0"/>
    <n v="4"/>
    <s v="Abril"/>
  </r>
  <r>
    <x v="31"/>
    <x v="31"/>
    <s v="AO.S1.01.11"/>
    <s v="Acciones de Soporte a la Gestión a nivel de UDR"/>
    <s v="AO.S1.01.11 (b)"/>
    <s v="Supervisión y asistencia técnica en acciones de soporte a IPRESS"/>
    <s v="CS Tamshiyacu"/>
    <s v="Luis Pinedo Mori"/>
    <n v="1.5"/>
    <n v="70"/>
    <m/>
    <n v="480"/>
    <n v="550"/>
    <n v="4"/>
    <s v="Abril"/>
  </r>
  <r>
    <x v="31"/>
    <x v="31"/>
    <s v="AO.M1.05.05"/>
    <s v="Ejecución de Control Técnico a las Prestaciones."/>
    <s v="AO.S1.01.11 (b)"/>
    <s v="Supervisión y asistencia técnica en acciones de soporte a IPRESS"/>
    <s v="Hospital De Contamana, CS 8 De Mayo y CSMC Contamana"/>
    <s v="Luis Pinedo Mori"/>
    <n v="5"/>
    <n v="500"/>
    <m/>
    <n v="1600"/>
    <n v="2100"/>
    <n v="5"/>
    <s v="Mayo"/>
  </r>
  <r>
    <x v="31"/>
    <x v="31"/>
    <s v="AO.M1.02.02"/>
    <s v="Acciones de Afiliación."/>
    <s v="AO.M1.02.02 (d)"/>
    <s v="Supervisión y asistencia técnica en materia de afiliaciones"/>
    <s v="Iquitos/C.S San Juan De Miraflores"/>
    <s v="Betzy Chota"/>
    <n v="2"/>
    <n v="0"/>
    <m/>
    <m/>
    <n v="0"/>
    <n v="5"/>
    <s v="Mayo"/>
  </r>
  <r>
    <x v="31"/>
    <x v="31"/>
    <s v="AO.M1.02.02"/>
    <s v="Acciones de Afiliación."/>
    <s v="AO.M1.02.02 (d)"/>
    <s v="Supervisión y asistencia técnica en materia de afiliaciones"/>
    <s v="Contamana/Hospital de Contamana y CS 8 de Mayo"/>
    <s v="Tathyana Tejedo"/>
    <n v="6"/>
    <n v="500"/>
    <m/>
    <n v="1280"/>
    <n v="178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San Juan/PS. Los Delfines"/>
    <s v="Dino Degregori"/>
    <n v="1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Dino Degregori"/>
    <n v="5"/>
    <n v="500"/>
    <m/>
    <n v="1600"/>
    <n v="210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5"/>
    <s v="May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José Manuel"/>
    <n v="6"/>
    <n v="500"/>
    <m/>
    <n v="1920"/>
    <n v="242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CS Belén"/>
    <s v="Luis Pinedo Mori"/>
    <n v="2"/>
    <s v="-"/>
    <m/>
    <n v="0"/>
    <n v="0"/>
    <n v="5"/>
    <s v="May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5"/>
    <s v="Mayo"/>
  </r>
  <r>
    <x v="31"/>
    <x v="31"/>
    <s v="AO.S1.01.11"/>
    <s v="Acciones de Soporte a la Gestión a nivel de UDR"/>
    <s v="AO.S1.01.11 (b)"/>
    <s v="Supervisión y asistencia técnica en acciones de soporte a IPRESS"/>
    <s v="PS Miraflores"/>
    <s v="Luis Pinedo Mori"/>
    <n v="3"/>
    <n v="200"/>
    <m/>
    <n v="960"/>
    <n v="1160"/>
    <n v="5"/>
    <s v="Mayo"/>
  </r>
  <r>
    <x v="31"/>
    <x v="31"/>
    <s v="AO.M1.05.05"/>
    <s v="Ejecución de Control Técnico a las Prestaciones."/>
    <s v="AO.M1.05.05 (d)"/>
    <s v="Ejecutar acciones correspondientes al Proceso de Control Presencial Posterior"/>
    <s v="Maynas/Indiana y Mazán"/>
    <s v="Siria Idrogo"/>
    <n v="3"/>
    <n v="70"/>
    <m/>
    <n v="960"/>
    <n v="1030"/>
    <n v="6"/>
    <s v="Junio"/>
  </r>
  <r>
    <x v="31"/>
    <x v="31"/>
    <s v="AO.M1.02.02"/>
    <s v="Acciones de Afiliación."/>
    <s v="AO.M1.02.02 (d)"/>
    <s v="Supervisión y asistencia técnica en materia de afiliaciones"/>
    <s v="Iquitos/C.S Santo Tomas"/>
    <s v="Tathyana Tejedo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Ramón Castilla/C.S. I-4 Caballococha"/>
    <s v="Vanessa Fernandez"/>
    <n v="3"/>
    <n v="200"/>
    <m/>
    <n v="960"/>
    <n v="11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San Juan/CS San Juan"/>
    <s v="Siria Idrogo"/>
    <n v="1"/>
    <s v="-"/>
    <m/>
    <n v="0"/>
    <n v="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tumayo/CS Estrecho"/>
    <s v="Dino Degregori"/>
    <n v="3"/>
    <n v="500"/>
    <m/>
    <n v="960"/>
    <n v="1460"/>
    <n v="6"/>
    <s v="Junio"/>
  </r>
  <r>
    <x v="31"/>
    <x v="31"/>
    <s v="AO.M1.05.05"/>
    <s v="Ejecución de Control Técnico a las Prestaciones."/>
    <s v="AO.M1.05.05 (d)"/>
    <s v="Ejecutar acciones correspondientes al Proceso de Control Presencial Posterior"/>
    <s v="Punchana/PS Padre Cocha"/>
    <s v="Dino Degregori"/>
    <n v="1"/>
    <s v="-"/>
    <m/>
    <n v="0"/>
    <n v="0"/>
    <n v="6"/>
    <s v="Junio"/>
  </r>
  <r>
    <x v="31"/>
    <x v="31"/>
    <s v="AO.M1.05.05"/>
    <s v="Ejecución de Control Técnico a las Prestaciones."/>
    <s v="AO.M1.05.05 (b)"/>
    <s v="Gestión con actores locales para fortalecer la contención preventiva"/>
    <s v="Vargas Guerra/Orellana"/>
    <s v="Dino Degregori"/>
    <n v="4"/>
    <n v="600"/>
    <m/>
    <n v="1280"/>
    <n v="188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San Pablo"/>
    <s v="Luis Pinedo Mori"/>
    <n v="3"/>
    <n v="200"/>
    <m/>
    <n v="960"/>
    <n v="116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CS Caballococha y CSMC Caballococha"/>
    <s v="Luis Pinedo Mori"/>
    <n v="4"/>
    <n v="240"/>
    <m/>
    <n v="1280"/>
    <n v="1520"/>
    <n v="6"/>
    <s v="Junio"/>
  </r>
  <r>
    <x v="31"/>
    <x v="31"/>
    <s v="AO.M1.05.05"/>
    <s v="Ejecución de Control Técnico a las Prestaciones."/>
    <s v="AO.S1.01.11 (b)"/>
    <s v="Supervisión y asistencia técnica en acciones de soporte a IPRESS"/>
    <s v="PS Los Delfines"/>
    <s v="Luis Pinedo Mori"/>
    <n v="2"/>
    <s v="-"/>
    <m/>
    <n v="0"/>
    <n v="0"/>
    <n v="6"/>
    <s v="Junio"/>
  </r>
  <r>
    <x v="31"/>
    <x v="31"/>
    <s v="AO.M1.02.02"/>
    <s v="Acciones de Afiliación."/>
    <s v="AO.M1.02.02 (d)"/>
    <s v="Supervisión y asistencia técnica en materia de afiliaciones"/>
    <s v="Iquitos/C.S I-4 Moronacocha"/>
    <s v="Vanessa Fernandez"/>
    <n v="2"/>
    <n v="0"/>
    <m/>
    <n v="0"/>
    <n v="0"/>
    <n v="7"/>
    <s v="Julio"/>
  </r>
  <r>
    <x v="31"/>
    <x v="31"/>
    <s v="AO.M1.02.02"/>
    <s v="Acciones de Afiliación."/>
    <s v="AO.M1.02.02 (d)"/>
    <s v="Supervisión y asistencia técnica en materia de afiliaciones"/>
    <s v="Iquitos/C.S I-4 Orellana"/>
    <s v="Betzy Chota"/>
    <n v="5"/>
    <n v="600"/>
    <m/>
    <n v="1600"/>
    <n v="22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Siria Idrogo"/>
    <n v="3"/>
    <n v="350"/>
    <m/>
    <n v="960"/>
    <n v="131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Pevas"/>
    <s v="Dino Degregori"/>
    <n v="2"/>
    <n v="160"/>
    <m/>
    <n v="640"/>
    <n v="80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Maypuco"/>
    <s v="Siria Idrogo"/>
    <n v="4"/>
    <n v="300"/>
    <m/>
    <n v="1280"/>
    <n v="158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Loreto/CS Villa Trompeteros"/>
    <s v="Dino Degregori"/>
    <n v="4"/>
    <n v="350"/>
    <m/>
    <n v="1280"/>
    <n v="1630"/>
    <n v="7"/>
    <s v="Julio"/>
  </r>
  <r>
    <x v="31"/>
    <x v="31"/>
    <s v="AO.M1.05.05"/>
    <s v="Ejecución de Control Técnico a las Prestaciones."/>
    <s v="AO.M1.05.05 (d)"/>
    <s v="Ejecutar acciones correspondientes al Proceso de Control Presencial Posterior"/>
    <s v="Punchana/Hospital Regional de Loreto"/>
    <s v="Siria Idrogo"/>
    <n v="2"/>
    <s v="-"/>
    <m/>
    <n v="0"/>
    <n v="0"/>
    <n v="7"/>
    <s v="Julio"/>
  </r>
  <r>
    <x v="31"/>
    <x v="31"/>
    <s v="AO.M1.05.05"/>
    <s v="Ejecución de Control Técnico a las Prestaciones."/>
    <s v="AO.M1.05.05 (b)"/>
    <s v="Gestión con actores locales para fortalecer la contención preventiva"/>
    <s v="Padre Marquez/Tiruntan"/>
    <s v="Dino Degregori"/>
    <n v="3"/>
    <n v="600"/>
    <m/>
    <n v="960"/>
    <n v="1560"/>
    <n v="7"/>
    <s v="Julio"/>
  </r>
  <r>
    <x v="31"/>
    <x v="31"/>
    <s v="AO.M1.06.04"/>
    <s v="Supervisión Financiera a Unidades Ejecutoras-UE."/>
    <s v="AO.M1.06.04 (b)"/>
    <s v="Supervisión Financiera Presencial a las Unidades Ejecutoras-UE"/>
    <s v="Ucayali/SALUD Ucayali - Contamana"/>
    <s v="Nixon Canayo"/>
    <n v="6"/>
    <n v="500"/>
    <m/>
    <n v="1920"/>
    <n v="242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PS Varillal"/>
    <s v="Luis Pinedo Mori"/>
    <n v="2"/>
    <s v="-"/>
    <m/>
    <n v="0"/>
    <n v="0"/>
    <n v="7"/>
    <s v="Julio"/>
  </r>
  <r>
    <x v="31"/>
    <x v="31"/>
    <s v="AO.M1.05.05"/>
    <s v="Ejecución de Control Técnico a las Prestaciones."/>
    <s v="AO.S1.01.11 (b)"/>
    <s v="Supervisión y asistencia técnica en acciones de soporte a IPRESS"/>
    <s v="CS Santa Rosa y CS Islandia"/>
    <s v="Luis Pinedo Mori"/>
    <n v="4"/>
    <n v="400"/>
    <m/>
    <n v="1280"/>
    <n v="1680"/>
    <n v="7"/>
    <s v="Julio"/>
  </r>
  <r>
    <x v="31"/>
    <x v="31"/>
    <s v="AO.S1.01.11"/>
    <s v="Acciones de Soporte a la Gestión a nivel de UDR"/>
    <s v="AO.S1.01.11 (b)"/>
    <s v="Supervisión y asistencia técnica en acciones de soporte a IPRESS"/>
    <s v="CS Orellana"/>
    <s v="Luis Pinedo Mori"/>
    <n v="4"/>
    <n v="600"/>
    <m/>
    <n v="1280"/>
    <n v="1880"/>
    <n v="7"/>
    <s v="Julio"/>
  </r>
  <r>
    <x v="31"/>
    <x v="31"/>
    <s v="AO.M1.02.02"/>
    <s v="Acciones de Afiliación."/>
    <s v="AO.M1.02.02 (d)"/>
    <s v="Supervisión y asistencia técnica en materia de afiliaciones"/>
    <s v="Iquitos/Hospital Apoyo iquitos"/>
    <s v="Tathyana Tejedo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Mazan y CS Indiana"/>
    <s v="Luis Pinedo Mori"/>
    <n v="3"/>
    <n v="70"/>
    <m/>
    <n v="960"/>
    <n v="1030"/>
    <n v="8"/>
    <s v="Agosto"/>
  </r>
  <r>
    <x v="31"/>
    <x v="31"/>
    <s v="AO.M1.02.02"/>
    <s v="Acciones de Afiliación."/>
    <s v="AO.M1.02.02 (d)"/>
    <s v="Supervisión y asistencia técnica en materia de afiliaciones"/>
    <s v="Iquitos/CS I-3 Estrecho "/>
    <s v="Vanessa Fernandez "/>
    <n v="4"/>
    <n v="500"/>
    <m/>
    <n v="960"/>
    <n v="146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Juancito"/>
    <s v="Siria Idrogo"/>
    <n v="4"/>
    <n v="600"/>
    <m/>
    <n v="1280"/>
    <n v="18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Islandia y CS Santa Rosa"/>
    <s v="Dino Degregori"/>
    <n v="4"/>
    <n v="500"/>
    <m/>
    <n v="1280"/>
    <n v="1780"/>
    <n v="8"/>
    <s v="Agosto"/>
  </r>
  <r>
    <x v="31"/>
    <x v="31"/>
    <s v="AO.M1.05.05"/>
    <s v="Ejecución de Control Técnico a las Prestaciones."/>
    <s v="AO.M1.05.05 (d)"/>
    <s v="Ejecutar acciones correspondientes al Proceso de Control Presencial Posterior"/>
    <s v="Ucayali/PS Inahuaya y CS Pampa Hermosa"/>
    <s v="Dino Degregori"/>
    <n v="5"/>
    <n v="600"/>
    <m/>
    <n v="1600"/>
    <n v="220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Iquitos/GERESA Loreto"/>
    <s v="Kethy Arista"/>
    <n v="5"/>
    <s v="-"/>
    <m/>
    <n v="0"/>
    <n v="0"/>
    <n v="8"/>
    <s v="Agosto"/>
  </r>
  <r>
    <x v="31"/>
    <x v="31"/>
    <s v="AO.M1.06.04"/>
    <s v="Supervisión Financiera a Unidades Ejecutoras-UE."/>
    <s v="AO.M1.06.04 (b)"/>
    <s v="Supervisión Financiera Presencial a las Unidades Ejecutoras-UE"/>
    <s v="Loreto/SALUD Loreto - Nauta"/>
    <s v="Nixon Canayo"/>
    <n v="5"/>
    <n v="200"/>
    <m/>
    <n v="1600"/>
    <n v="180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PS Quistococha"/>
    <s v="Luis Pinedo Mori"/>
    <n v="2"/>
    <s v="-"/>
    <m/>
    <n v="0"/>
    <n v="0"/>
    <n v="8"/>
    <s v="Agosto"/>
  </r>
  <r>
    <x v="31"/>
    <x v="31"/>
    <s v="AO.M1.05.05"/>
    <s v="Ejecución de Control Técnico a las Prestaciones."/>
    <s v="AO.S1.01.11 (b)"/>
    <s v="Supervisión y asistencia técnica en acciones de soporte a IPRESS"/>
    <s v="CS Villa Trompeteros"/>
    <s v="Luis Pinedo Mori"/>
    <n v="4"/>
    <n v="350"/>
    <m/>
    <n v="1280"/>
    <n v="1630"/>
    <n v="8"/>
    <s v="Agosto"/>
  </r>
  <r>
    <x v="31"/>
    <x v="31"/>
    <s v="AO.M1.02.02"/>
    <s v="Acciones de Afiliación."/>
    <s v="AO.M1.02.02 (d)"/>
    <s v="Supervisión y asistencia técnica en materia de afiliaciones"/>
    <s v="Iquitos/P.S Varillal"/>
    <s v="Betzy Chota"/>
    <n v="2"/>
    <s v="-"/>
    <m/>
    <n v="0"/>
    <n v="0"/>
    <n v="9"/>
    <s v="Setiembre"/>
  </r>
  <r>
    <x v="31"/>
    <x v="31"/>
    <s v="AO.M1.02.02"/>
    <s v="Acciones de Afiliación."/>
    <s v="AO.M1.02.02 (d)"/>
    <s v="Supervisión y asistencia técnica en materia de afiliaciones"/>
    <s v="Iquitos/PS. Porvenir"/>
    <s v="Tathyana Tejedo"/>
    <n v="2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Fernando Lores/CS Tamshiyacu"/>
    <s v="Siria Idrogo"/>
    <n v="1.5"/>
    <n v="70"/>
    <m/>
    <n v="480"/>
    <n v="55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Ramón Castilla/CS Caballococha"/>
    <s v="Dino Degregori"/>
    <n v="3"/>
    <n v="220"/>
    <m/>
    <n v="960"/>
    <n v="118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Intuto"/>
    <s v="Siria Idrogo"/>
    <n v="4"/>
    <n v="350"/>
    <m/>
    <n v="1280"/>
    <n v="163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Cahuide"/>
    <s v="Dino Degregori"/>
    <n v="1"/>
    <s v="-"/>
    <m/>
    <n v="0"/>
    <n v="0"/>
    <n v="9"/>
    <s v="Setiembre"/>
  </r>
  <r>
    <x v="31"/>
    <x v="31"/>
    <s v="AO.M1.05.05"/>
    <s v="Ejecución de Control Técnico a las Prestaciones."/>
    <s v="AO.M1.05.05 (d)"/>
    <s v="Ejecutar acciones correspondientes al Proceso de Control Presencial Posterior"/>
    <s v="Loreto/CS Santa Rita De Castilla"/>
    <s v="Dino Degregori"/>
    <n v="4"/>
    <n v="300"/>
    <m/>
    <n v="1280"/>
    <n v="158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Napo/Santa Clotilde"/>
    <s v="Dino Degregori"/>
    <n v="2"/>
    <n v="350"/>
    <m/>
    <n v="640"/>
    <n v="990"/>
    <n v="9"/>
    <s v="Setiem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Caballococha"/>
    <s v="Dino Degregori"/>
    <n v="2"/>
    <n v="240"/>
    <m/>
    <n v="640"/>
    <n v="88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Iquitos/Hospital Apoyo Iquitos"/>
    <s v="Kethy Arista"/>
    <n v="5"/>
    <s v="-"/>
    <m/>
    <n v="0"/>
    <n v="0"/>
    <n v="9"/>
    <s v="Setiembre"/>
  </r>
  <r>
    <x v="31"/>
    <x v="31"/>
    <s v="AO.M1.06.04"/>
    <s v="Supervisión Financiera a Unidades Ejecutoras-UE."/>
    <s v="AO.M1.06.04 (b)"/>
    <s v="Supervisión Financiera Presencial a las Unidades Ejecutoras-UE"/>
    <s v="Punchana/Hospital Regional de Loreto"/>
    <s v="Nixon Canayo"/>
    <n v="5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Santa Rita De Castilla"/>
    <s v="Luis Pinedo Mori"/>
    <n v="3"/>
    <n v="210"/>
    <m/>
    <n v="960"/>
    <n v="117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Maynas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PS San Antonio"/>
    <s v="Luis Pinedo Mori"/>
    <n v="2"/>
    <s v="-"/>
    <m/>
    <n v="0"/>
    <n v="0"/>
    <n v="9"/>
    <s v="Setiembre"/>
  </r>
  <r>
    <x v="31"/>
    <x v="31"/>
    <s v="AO.M1.05.05"/>
    <s v="Ejecución de Control Técnico a las Prestaciones."/>
    <s v="AO.S1.01.11 (b)"/>
    <s v="Supervisión y asistencia técnica en acciones de soporte a IPRESS"/>
    <s v="CS El Estrecho"/>
    <s v="Luis Pinedo Mori"/>
    <n v="3"/>
    <n v="500"/>
    <m/>
    <n v="960"/>
    <n v="1460"/>
    <n v="9"/>
    <s v="Setiembre"/>
  </r>
  <r>
    <x v="31"/>
    <x v="31"/>
    <s v="AO.S1.01.11"/>
    <s v="Acciones de Soporte a la Gestión a nivel de UDR"/>
    <s v="AO.S1.01.11 (b)"/>
    <s v="Supervisión y asistencia técnica en acciones de soporte a IPRESS"/>
    <s v="CS 6 De Octubre"/>
    <s v="Luis Pinedo Mori"/>
    <n v="2"/>
    <s v="-"/>
    <m/>
    <n v="0"/>
    <n v="0"/>
    <n v="10"/>
    <s v="Octubre"/>
  </r>
  <r>
    <x v="31"/>
    <x v="31"/>
    <s v="AO.M1.02.02"/>
    <s v="Acciones de Afiliación."/>
    <s v="AO.M1.02.02 (d)"/>
    <s v="Supervisión y asistencia técnica en materia de afiliaciones"/>
    <s v="Loreto/C.S Villa Trompeteros"/>
    <s v="Vanessa Fernandez"/>
    <n v="4"/>
    <n v="350"/>
    <m/>
    <n v="640"/>
    <n v="990"/>
    <n v="10"/>
    <s v="Octubre"/>
  </r>
  <r>
    <x v="31"/>
    <x v="31"/>
    <s v="AO.M1.02.02"/>
    <s v="Acciones de Afiliación."/>
    <s v="AO.M1.02.02 (d)"/>
    <s v="Supervisión y asistencia técnica en materia de afiliaciones"/>
    <s v="Iquitos/PS. Maynas"/>
    <s v="Betzy Chota"/>
    <n v="2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Contamana/Hospital de Contamana y CS 8 De Mayo"/>
    <s v="Siria Idrogo"/>
    <n v="5"/>
    <n v="500"/>
    <m/>
    <n v="1600"/>
    <n v="210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Ucayali/CS Orellana"/>
    <s v="Dino Degregori"/>
    <n v="4"/>
    <n v="600"/>
    <m/>
    <n v="1280"/>
    <n v="188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.S Varillal"/>
    <s v="Siria Idrogo"/>
    <n v="1"/>
    <s v="-"/>
    <m/>
    <n v="0"/>
    <n v="0"/>
    <n v="10"/>
    <s v="Octu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Zungarococha"/>
    <s v="Dino Degregori"/>
    <n v="1"/>
    <s v="-"/>
    <m/>
    <n v="0"/>
    <n v="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Pevas"/>
    <s v="Dino Degregori"/>
    <n v="2"/>
    <n v="160"/>
    <m/>
    <n v="640"/>
    <n v="800"/>
    <n v="10"/>
    <s v="Octubre"/>
  </r>
  <r>
    <x v="31"/>
    <x v="31"/>
    <s v="AO.M1.05.05"/>
    <s v="Ejecución de Control Técnico a las Prestaciones."/>
    <s v="AO.M1.05.05 (b)"/>
    <s v="Gestión con actores locales para fortalecer la contención preventiva"/>
    <s v="Ramón Castilla/San Pablo"/>
    <s v="Dino Degregori"/>
    <n v="2"/>
    <n v="200"/>
    <m/>
    <n v="640"/>
    <n v="84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Santa Clotilde"/>
    <s v="Luis Pinedo Mori"/>
    <n v="3"/>
    <n v="350"/>
    <m/>
    <n v="960"/>
    <n v="131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PS Modelo"/>
    <s v="Luis Pinedo Mori"/>
    <n v="2"/>
    <s v="-"/>
    <m/>
    <n v="0"/>
    <n v="0"/>
    <n v="10"/>
    <s v="Octubre"/>
  </r>
  <r>
    <x v="31"/>
    <x v="31"/>
    <s v="AO.M1.05.05"/>
    <s v="Ejecución de Control Técnico a las Prestaciones."/>
    <s v="AO.S1.01.11 (b)"/>
    <s v="Supervisión y asistencia técnica en acciones de soporte a IPRESS"/>
    <s v="CS Progreso"/>
    <s v="Luis Pinedo Mori"/>
    <n v="2"/>
    <s v="-"/>
    <m/>
    <n v="0"/>
    <n v="0"/>
    <n v="10"/>
    <s v="Octubre"/>
  </r>
  <r>
    <x v="31"/>
    <x v="31"/>
    <s v="AO.S1.01.11"/>
    <s v="Acciones de Soporte a la Gestión a nivel de UDR"/>
    <s v="AO.S1.01.11 (b)"/>
    <s v="Supervisión y asistencia técnica en acciones de soporte a IPRESS"/>
    <s v="PS Cahuide"/>
    <s v="Luis Pinedo Mori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CS América"/>
    <s v="Luis Pinedo Mori"/>
    <n v="2"/>
    <s v="-"/>
    <m/>
    <n v="0"/>
    <n v="0"/>
    <n v="11"/>
    <s v="Noviembre"/>
  </r>
  <r>
    <x v="31"/>
    <x v="31"/>
    <s v="AO.M1.02.02"/>
    <s v="Acciones de Afiliación."/>
    <s v="AO.M1.02.02 (d)"/>
    <s v="Supervisión y asistencia técnica en materia de afiliaciones"/>
    <s v="Ramón Castilla/C.S I-3 Santa Rosa y CS Islanadia"/>
    <s v="Tathyana Tejedo"/>
    <n v="5"/>
    <n v="350"/>
    <m/>
    <n v="1600"/>
    <n v="1950"/>
    <n v="11"/>
    <s v="Noviembre"/>
  </r>
  <r>
    <x v="31"/>
    <x v="31"/>
    <s v="AO.M1.02.02"/>
    <s v="Acciones de Afiliación."/>
    <s v="AO.M1.02.02 (d)"/>
    <s v="Supervisión y asistencia técnica en materia de afiliaciones"/>
    <s v="San Pablo/Pevas"/>
    <s v="Vanessa Fernandez"/>
    <n v="5"/>
    <n v="260"/>
    <m/>
    <n v="1600"/>
    <n v="186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Requna/Jenaro Herrera y Requena"/>
    <s v="Dino Degregori"/>
    <n v="4"/>
    <n v="240"/>
    <m/>
    <n v="1280"/>
    <n v="152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Napo/Hospital Santa Clotilde"/>
    <s v="Dino Degregori"/>
    <n v="3"/>
    <n v="350"/>
    <m/>
    <n v="960"/>
    <n v="131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Maynas/Santa María de Nanay"/>
    <s v="Siria Idrogo"/>
    <n v="4"/>
    <n v="200"/>
    <m/>
    <n v="1280"/>
    <n v="1480"/>
    <n v="11"/>
    <s v="Nov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Hospital Apoyo Iquitos"/>
    <s v="Siria Idrogo"/>
    <n v="2"/>
    <s v="-"/>
    <m/>
    <n v="0"/>
    <n v="0"/>
    <n v="11"/>
    <s v="Noviembre"/>
  </r>
  <r>
    <x v="31"/>
    <x v="31"/>
    <s v="AO.S1.01.11"/>
    <s v="Acciones de Soporte a la Gestión a nivel de UDR"/>
    <s v="AO.S1.01.11 (b)"/>
    <s v="Supervisión y asistencia técnica en acciones de soporte a IPRESS"/>
    <s v="San Pablo"/>
    <s v="Luis Pinedo Mori"/>
    <n v="3"/>
    <n v="600"/>
    <m/>
    <n v="960"/>
    <n v="1560"/>
    <n v="12"/>
    <s v="Diciembre"/>
  </r>
  <r>
    <x v="31"/>
    <x v="31"/>
    <s v="AO.M1.02.02"/>
    <s v="Acciones de Afiliación."/>
    <s v="AO.M1.02.02 (d)"/>
    <s v="Supervisión y asistencia técnica en materia de afiliaciones"/>
    <s v="Maynas/IPRESS I-3 Mazan y CS Indiana"/>
    <s v="Tathyana Tejedo"/>
    <n v="4"/>
    <n v="70"/>
    <m/>
    <n v="1280"/>
    <n v="1350"/>
    <n v="12"/>
    <s v="Diciembre"/>
  </r>
  <r>
    <x v="31"/>
    <x v="31"/>
    <s v="AO.M1.02.02"/>
    <s v="Acciones de Afiliación."/>
    <s v="AO.M1.02.02 (d)"/>
    <s v="Supervisión y asistencia técnica en materia de afiliaciones"/>
    <s v="Iquitos/Zungarococha"/>
    <s v="Betzy Chota"/>
    <n v="2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Nauta/C.S I-4 Nauta"/>
    <s v="Siria Idrogo"/>
    <n v="1.5"/>
    <n v="200"/>
    <m/>
    <n v="480"/>
    <n v="68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PS Modelo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Punchana/IPRESS Masusa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Iquitos/Moronacocha"/>
    <s v="Siria Idrogo"/>
    <n v="1"/>
    <s v="-"/>
    <m/>
    <n v="0"/>
    <n v="0"/>
    <n v="12"/>
    <s v="Diciembre"/>
  </r>
  <r>
    <x v="31"/>
    <x v="31"/>
    <s v="AO.M1.05.05"/>
    <s v="Ejecución de Control Técnico a las Prestaciones."/>
    <s v="AO.M1.05.05 (d)"/>
    <s v="Ejecutar acciones correspondientes al Proceso de Control Presencial Posterior"/>
    <s v="San Juan/Santo Tomas"/>
    <s v="Dino Degregori"/>
    <n v="1"/>
    <s v="-"/>
    <m/>
    <n v="0"/>
    <n v="0"/>
    <n v="12"/>
    <s v="Diciembre"/>
  </r>
  <r>
    <x v="31"/>
    <x v="31"/>
    <s v="AO.M1.05.05"/>
    <s v="Ejecución de Control Técnico a las Prestaciones."/>
    <s v="AO.S1.01.11 (b)"/>
    <s v="Supervisión y asistencia técnica en acciones de soporte a IPRESS"/>
    <s v="Varios"/>
    <s v="varios"/>
    <n v="10"/>
    <n v="600"/>
    <m/>
    <n v="428"/>
    <n v="1028"/>
    <n v="12"/>
    <s v="Diciembre"/>
  </r>
  <r>
    <x v="32"/>
    <x v="32"/>
    <s v="AO.S1.01.11"/>
    <s v="Acciones de Soporte a la Gestión a nivel de UDR"/>
    <s v="AO.S1.01.11 (b)"/>
    <s v="Supervisión y asistencia técnica en acciones de soporte a IPRESS"/>
    <s v="C.S.Punta del Este "/>
    <s v="EFREN CARDOZO MELENDEZ "/>
    <n v="1"/>
    <n v="0"/>
    <m/>
    <n v="0"/>
    <n v="0"/>
    <n v="2"/>
    <s v="Febrero"/>
  </r>
  <r>
    <x v="32"/>
    <x v="32"/>
    <s v="AO.M1.05.05"/>
    <s v="Ejecución de Control Técnico a las Prestaciones."/>
    <s v="AO.M1.05.05 (d)"/>
    <s v="Ejecutar acciones correspondientes al Proceso de Control Presencial Posterior"/>
    <s v="Tarapoto, Hospital II-2  Tarapoto,Hospital II-E de Lamas , Hospital II-E Banda de Shilacayo, C.S. Morales y C.S. Nueve de Abril"/>
    <s v="MEDICO SUPERVISOR "/>
    <n v="6"/>
    <n v="30"/>
    <m/>
    <n v="1920"/>
    <n v="1950"/>
    <n v="3"/>
    <s v="Marzo"/>
  </r>
  <r>
    <x v="32"/>
    <x v="32"/>
    <s v="AO.S1.01.11"/>
    <s v="Acciones de Soporte a la Gestión a nivel de UDR"/>
    <s v="AO.S1.01.11 (b)"/>
    <s v="Supervisión y asistencia técnica en acciones de soporte a IPRESS"/>
    <s v="Hospital II-2 Tarapoto"/>
    <s v="EFREN CARDOZO MELENDEZ "/>
    <n v="1"/>
    <n v="0"/>
    <m/>
    <n v="0"/>
    <n v="0"/>
    <n v="3"/>
    <s v="Marzo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4"/>
    <s v="Abril"/>
  </r>
  <r>
    <x v="32"/>
    <x v="32"/>
    <s v="AO.M1.05.05"/>
    <s v="Ejecución de Control Técnico a las Prestaciones."/>
    <s v="AO.M1.05.05 (b)"/>
    <s v="Gestión con actores locales para fortalecer la contención preventiva"/>
    <s v="Juanjui, UE 1059 SALUD HUALLAGA CENTRAL"/>
    <s v="FELIX ENRIQUE VALENCIA NIZAMA "/>
    <n v="2"/>
    <n v="60"/>
    <m/>
    <n v="640"/>
    <n v="700"/>
    <n v="4"/>
    <s v="Abril"/>
  </r>
  <r>
    <x v="32"/>
    <x v="32"/>
    <s v="AO.M1.05.05"/>
    <s v="Ejecución de Control Técnico a las Prestaciones."/>
    <s v="AO.M1.05.05 (d)"/>
    <s v="Ejecutar acciones correspondientes al Proceso de Control Presencial Posterior"/>
    <s v="Moyobamba , Hospital II-1 Moyobamba, C.S Lluyllucucha I-4  Hospital II-1 Rioja, c.s Nueva .Rioja I-4, C.S HOSPITAL RURAL NUEVA CAJAMARCA "/>
    <s v="MEDICO SUPERVISOR "/>
    <n v="6"/>
    <n v="120"/>
    <m/>
    <n v="1920"/>
    <n v="2040"/>
    <n v="4"/>
    <s v="Abril"/>
  </r>
  <r>
    <x v="32"/>
    <x v="32"/>
    <s v="AO.S1.01.11"/>
    <s v="Acciones de Soporte a la Gestión a nivel de UDR"/>
    <s v="AO.S1.01.11 (b)"/>
    <s v="Supervisión y asistencia técnica en acciones de soporte a IPRESS"/>
    <s v="C.S.Hayco "/>
    <s v="EFREN CARDOZO MELENDEZ "/>
    <n v="1"/>
    <n v="0"/>
    <m/>
    <n v="0"/>
    <n v="0"/>
    <n v="4"/>
    <s v="Abril"/>
  </r>
  <r>
    <x v="32"/>
    <x v="32"/>
    <s v="AO.M1.06.04"/>
    <s v="Supervisión Financiera a Unidades Ejecutoras-UE."/>
    <s v="AO.M1.06.04 (b)"/>
    <s v="Supervisión Financiera Presencial a las Unidades Ejecutoras-UE"/>
    <s v=" Salud Huallaga Central"/>
    <s v="PAUL DICKSE DAVILA YATACO"/>
    <n v="5"/>
    <n v="60"/>
    <m/>
    <n v="1600"/>
    <n v="166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Hospital II-2 Tarapoto"/>
    <s v="CAROLA FERNANDEZ VAQUEZ"/>
    <n v="5"/>
    <n v="0"/>
    <m/>
    <n v="0"/>
    <n v="0"/>
    <n v="5"/>
    <s v="Mayo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5"/>
    <s v="Mayo"/>
  </r>
  <r>
    <x v="32"/>
    <x v="32"/>
    <s v="AO.M1.05.05"/>
    <s v="Ejecución de Control Técnico a las Prestaciones."/>
    <s v="AO.M1.05.05 (b)"/>
    <s v="Gestión con actores locales para fortalecer la contención preventiva"/>
    <s v="Moyobamba, UE 1058 SALUD ALTO MAYO"/>
    <s v="FELIX ENRIQUE VALENCIA NIZAMA "/>
    <n v="2"/>
    <n v="60"/>
    <m/>
    <n v="640"/>
    <n v="700"/>
    <n v="5"/>
    <s v="May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P.S. San Rafael/ Hospital Juanjuí  / P.S. La Victoria"/>
    <s v="MEDICO SUPERVISOR "/>
    <n v="5"/>
    <n v="160"/>
    <m/>
    <n v="1600"/>
    <n v="176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C.S.Morales "/>
    <s v="EFREN CARDOZO MELENDEZ "/>
    <n v="1"/>
    <n v="0"/>
    <m/>
    <n v="0"/>
    <n v="0"/>
    <n v="5"/>
    <s v="Mayo"/>
  </r>
  <r>
    <x v="32"/>
    <x v="32"/>
    <s v="AO.M1.02.02"/>
    <s v="Acciones de Afiliación."/>
    <s v="AO.M1.02.02 (d)"/>
    <s v="Supervisión y asistencia técnica en materia de afiliaciones"/>
    <s v="Hospital de Juanjui "/>
    <s v="Yosuny Tarrillo Espil"/>
    <n v="2"/>
    <n v="60"/>
    <m/>
    <n v="640"/>
    <n v="700"/>
    <n v="5"/>
    <s v="Mayo"/>
  </r>
  <r>
    <x v="32"/>
    <x v="32"/>
    <s v="AO.S1.01.11"/>
    <s v="Acciones de Soporte a la Gestión a nivel de UDR"/>
    <s v="AO.S1.01.11 (b)"/>
    <s v="Supervisión y asistencia técnica en acciones de soporte a IPRESS"/>
    <s v="PP.DD. HUICUNGO y PP.DD. HOSPITAL JUANJUI"/>
    <s v="Efren Cardozo Melendez"/>
    <n v="2"/>
    <n v="100"/>
    <m/>
    <n v="640"/>
    <n v="740"/>
    <n v="5"/>
    <s v="Mayo"/>
  </r>
  <r>
    <x v="32"/>
    <x v="32"/>
    <s v="AO.M1.02.01"/>
    <s v="Seguimiento y evaluacion de los procesos de afiliación, promoción, proteccion y atencion a la ciudadanía"/>
    <s v="AO.M1.02.01 (f)"/>
    <s v="Supervisión y asistencia técnica a operadores de los canales de atención"/>
    <s v="OAA - Hospita de Juanjui "/>
    <s v="YOSUNY TARRILLO ESPIL "/>
    <n v="1"/>
    <n v="0"/>
    <m/>
    <n v="0"/>
    <n v="0"/>
    <n v="6"/>
    <s v="Junio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Lluyllucucha/ Hospital Rioja / C.S. Nueva Rioja"/>
    <s v="MEDICO SUPERVISOR "/>
    <n v="5"/>
    <n v="130"/>
    <m/>
    <n v="1600"/>
    <n v="173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Hospital Banda de Shilcayo "/>
    <s v="EFREN CARDOZO MELENDEZ "/>
    <n v="1"/>
    <n v="0"/>
    <m/>
    <n v="0"/>
    <n v="0"/>
    <n v="6"/>
    <s v="Junio"/>
  </r>
  <r>
    <x v="32"/>
    <x v="32"/>
    <s v="AO.M1.02.02"/>
    <s v="Acciones de Afiliación."/>
    <s v="AO.M1.02.02 (d)"/>
    <s v="Supervisión y asistencia técnica en materia de afiliaciones"/>
    <s v="Hospital Bellavista"/>
    <s v="Yosuny Tarrillo Espil"/>
    <n v="2"/>
    <n v="40"/>
    <m/>
    <n v="640"/>
    <n v="680"/>
    <n v="6"/>
    <s v="Junio"/>
  </r>
  <r>
    <x v="32"/>
    <x v="32"/>
    <s v="AO.S1.01.11"/>
    <s v="Acciones de Soporte a la Gestión a nivel de UDR"/>
    <s v="AO.S1.01.11 (b)"/>
    <s v="Supervisión y asistencia técnica en acciones de soporte a IPRESS"/>
    <s v="PP.DD.  UCHIZA y PP.DD. SANTA LUCÍA "/>
    <s v="Efren Cardozo Melendez"/>
    <n v="3"/>
    <n v="260"/>
    <m/>
    <n v="960"/>
    <n v="1220"/>
    <n v="6"/>
    <s v="Junio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Hospital de Lamas "/>
    <s v="EFREN CARDOZO MELENDEZ "/>
    <n v="1"/>
    <n v="0"/>
    <m/>
    <n v="0"/>
    <n v="0"/>
    <n v="7"/>
    <s v="Julio"/>
  </r>
  <r>
    <x v="32"/>
    <x v="32"/>
    <s v="AO.S1.01.11"/>
    <s v="Acciones de Soporte a la Gestión a nivel de UDR"/>
    <s v="AO.S1.01.11 (b)"/>
    <s v="Supervisión y asistencia técnica en acciones de soporte a IPRESS"/>
    <s v="PP.DD. HUALLAGA y PP.DD. SACANCHE"/>
    <s v="Efren Cardozo Melendez"/>
    <n v="2"/>
    <n v="100"/>
    <m/>
    <n v="640"/>
    <n v="740"/>
    <n v="7"/>
    <s v="Julio"/>
  </r>
  <r>
    <x v="32"/>
    <x v="32"/>
    <s v="AO.M1.06.04"/>
    <s v="Supervisión Financiera a Unidades Ejecutoras-UE."/>
    <s v="AO.M1.06.04 (b)"/>
    <s v="Supervisión Financiera Presencial a las Unidades Ejecutoras-UE"/>
    <s v="Salud Huallaga Central"/>
    <s v="PAUL DICKSE DAVILA YATACO"/>
    <n v="5"/>
    <n v="60"/>
    <m/>
    <n v="1600"/>
    <n v="1660"/>
    <n v="8"/>
    <s v="Agosto"/>
  </r>
  <r>
    <x v="32"/>
    <x v="32"/>
    <s v="AO.M1.05.05"/>
    <s v="Ejecución de Control Técnico a las Prestaciones."/>
    <s v="AO.M1.05.05 (d)"/>
    <s v="Ejecutar acciones correspondientes al Proceso de Control Presencial Posterior"/>
    <s v="Hospital Moyobamba / C.S. Soritor / Hospital Rioja / C.S. Segunda de Jerusalem"/>
    <s v="MEDICO SUPERVISOR "/>
    <n v="4"/>
    <n v="140"/>
    <m/>
    <n v="1280"/>
    <n v="1420"/>
    <n v="8"/>
    <s v="Agosto"/>
  </r>
  <r>
    <x v="32"/>
    <x v="32"/>
    <s v="AO.S1.01.11"/>
    <s v="Acciones de Soporte a la Gestión a nivel de UDR"/>
    <s v="AO.S1.01.11 (b)"/>
    <s v="Supervisión y asistencia técnica en acciones de soporte a IPRESS"/>
    <s v="C.S. Nueve de Abril "/>
    <s v="EFREN CARDOZO MELENDEZ "/>
    <n v="1"/>
    <n v="0"/>
    <m/>
    <n v="0"/>
    <n v="0"/>
    <n v="8"/>
    <s v="Agosto"/>
  </r>
  <r>
    <x v="32"/>
    <x v="32"/>
    <s v="AO.M1.02.02"/>
    <s v="Acciones de Afiliación."/>
    <s v="AO.M1.02.02 (c)"/>
    <s v="Asistencia técnica a operadores del módulo de afiliación en IPRESS"/>
    <s v="OAA - Hospita de Juanjui "/>
    <s v="YOSUNY TARRILLO ESPIL "/>
    <n v="1"/>
    <n v="0"/>
    <m/>
    <n v="0"/>
    <n v="0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Salud San Martín"/>
    <s v="CAROLA FERNANDEZ VAQUEZ"/>
    <n v="5"/>
    <n v="0"/>
    <m/>
    <n v="0"/>
    <n v="0"/>
    <n v="9"/>
    <s v="Set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4"/>
    <n v="245"/>
    <m/>
    <n v="1280"/>
    <n v="1525"/>
    <n v="9"/>
    <s v="Setiembre"/>
  </r>
  <r>
    <x v="32"/>
    <x v="32"/>
    <s v="AO.S1.01.11"/>
    <s v="Acciones de Soporte a la Gestión a nivel de UDR"/>
    <s v="AO.S1.01.11 (b)"/>
    <s v="Supervisión y asistencia técnica en acciones de soporte a IPRESS"/>
    <s v="C.S. Cacatachi "/>
    <s v="EFREN CARDOZO MELENDEZ "/>
    <n v="1"/>
    <n v="0"/>
    <m/>
    <n v="0"/>
    <n v="0"/>
    <n v="9"/>
    <s v="Setiembre"/>
  </r>
  <r>
    <x v="32"/>
    <x v="32"/>
    <s v="AO.M1.02.02"/>
    <s v="Acciones de Afiliación."/>
    <s v="AO.M1.02.02 (d)"/>
    <s v="Supervisión y asistencia técnica en materia de afiliaciones"/>
    <s v="Hospital Rioja"/>
    <s v="Yosuny Tarrillo Espil"/>
    <n v="2"/>
    <n v="58"/>
    <m/>
    <n v="640"/>
    <n v="698"/>
    <n v="9"/>
    <s v="Setiembre"/>
  </r>
  <r>
    <x v="32"/>
    <x v="32"/>
    <s v="AO.M1.06.04"/>
    <s v="Supervisión Financiera a Unidades Ejecutoras-UE."/>
    <s v="AO.M1.06.04 (b)"/>
    <s v="Supervisión Financiera Presencial a las Unidades Ejecutoras-UE"/>
    <s v=" Hospital II-2 Tarapoto"/>
    <s v="CAROLA FERNANDEZ VAQUEZ"/>
    <n v="5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 Salud Alto Huallaga"/>
    <s v="PAUL DICKSE DAVILA YATACO"/>
    <n v="5"/>
    <n v="160"/>
    <m/>
    <n v="1600"/>
    <n v="1760"/>
    <n v="10"/>
    <s v="Octubre"/>
  </r>
  <r>
    <x v="32"/>
    <x v="32"/>
    <s v="AO.M1.05.05"/>
    <s v="Ejecución de Control Técnico a las Prestaciones."/>
    <s v="AO.M1.05.05 (d)"/>
    <s v="Ejecutar acciones correspondientes al Proceso de Control Presencial Posterior"/>
    <s v=" Hospital Moyobamba / C.S. Habana / Hospital Rioja / C.S. Nueva Cajamarca"/>
    <s v="MEDICO SUPERVISOR "/>
    <n v="4"/>
    <n v="150"/>
    <m/>
    <n v="1280"/>
    <n v="1430"/>
    <n v="10"/>
    <s v="Octubre"/>
  </r>
  <r>
    <x v="32"/>
    <x v="32"/>
    <s v="AO.S1.01.11"/>
    <s v="Acciones de Soporte a la Gestión a nivel de UDR"/>
    <s v="AO.S1.01.11 (b)"/>
    <s v="Supervisión y asistencia técnica en acciones de soporte a IPRESS"/>
    <s v="Hospital Juanjui "/>
    <s v="EFREN CARDOZO MELENDEZ "/>
    <n v="1"/>
    <n v="0"/>
    <m/>
    <n v="0"/>
    <n v="0"/>
    <n v="10"/>
    <s v="Octubre"/>
  </r>
  <r>
    <x v="32"/>
    <x v="32"/>
    <s v="AO.M1.06.04"/>
    <s v="Supervisión Financiera a Unidades Ejecutoras-UE."/>
    <s v="AO.M1.06.04 (b)"/>
    <s v="Supervisión Financiera Presencial a las Unidades Ejecutoras-UE"/>
    <s v="Salud Alto Mayo"/>
    <s v="MARY GICEL TORREJÓN MEZA"/>
    <n v="5"/>
    <n v="60"/>
    <m/>
    <n v="1600"/>
    <n v="1660"/>
    <n v="11"/>
    <s v="Noviembre"/>
  </r>
  <r>
    <x v="32"/>
    <x v="32"/>
    <s v="AO.M1.05.05"/>
    <s v="Ejecución de Control Técnico a las Prestaciones."/>
    <s v="AO.M1.05.05 (d)"/>
    <s v="Ejecutar acciones correspondientes al Proceso de Control Presencial Posterior"/>
    <s v="Hospital Bellavista/ Hospital Juanjuí / Hospital Tocache"/>
    <s v="MEDICO SUPERVISOR "/>
    <n v="5"/>
    <n v="245"/>
    <m/>
    <n v="1600"/>
    <n v="1845"/>
    <n v="11"/>
    <s v="Noviembre"/>
  </r>
  <r>
    <x v="32"/>
    <x v="32"/>
    <s v="AO.S1.01.11"/>
    <s v="Acciones de Soporte a la Gestión a nivel de UDR"/>
    <s v="AO.S1.01.11 (b)"/>
    <s v="Supervisión y asistencia técnica en acciones de soporte a IPRESS"/>
    <s v="Hospital de Moyobamba "/>
    <s v="EFREN CARDOZO MELENDEZ "/>
    <n v="1"/>
    <n v="0"/>
    <m/>
    <n v="0"/>
    <n v="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San Fernando"/>
    <s v="Synthia Santamaria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Micaela Bastidas"/>
    <s v="Synthia Santamaria Bardales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 de Yarinacocha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"/>
    <s v="Enero"/>
  </r>
  <r>
    <x v="33"/>
    <x v="33"/>
    <s v="AO.M1.05.05"/>
    <s v="Ejecución de Control Técnico a las Prestaciones."/>
    <s v="AO.M1.05.05 (b)"/>
    <s v="Gestión con actores locales para fortalecer la contención preventiva"/>
    <s v="IPRESS Campo Verde"/>
    <s v="Charles Ayllón Pinchi"/>
    <n v="1"/>
    <n v="0"/>
    <m/>
    <n v="0"/>
    <n v="0"/>
    <n v="1"/>
    <s v="Enero"/>
  </r>
  <r>
    <x v="33"/>
    <x v="33"/>
    <s v="AO.S1.01.11"/>
    <s v="Acciones de Soporte a la Gestión a nivel de UDR"/>
    <s v="AO.S1.01.11 (b)"/>
    <s v="Supervisión y asistencia técnica en acciones de soporte a IPRESS"/>
    <s v="IPRESS Nueva Magdalena"/>
    <s v="Ramin Martin Panduro Bardales"/>
    <n v="1"/>
    <n v="0"/>
    <m/>
    <n v="0"/>
    <n v="0"/>
    <n v="1"/>
    <s v="Ener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Nuevo Paraíso"/>
    <s v="Synthia Santamaria Bardales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uan"/>
    <s v="Medico Prestacional"/>
    <n v="1"/>
    <n v="0"/>
    <m/>
    <n v="0"/>
    <n v="0"/>
    <n v="2"/>
    <s v="Febrero"/>
  </r>
  <r>
    <x v="33"/>
    <x v="33"/>
    <s v="AO.M1.05.05"/>
    <s v="Ejecución de Control Técnico a las Prestaciones."/>
    <s v="AO.M1.05.05 (b)"/>
    <s v="Gestión con actores locales para fortalecer la contención preventiva"/>
    <s v="IPRESS 9 Octubre"/>
    <s v="Charles Ayllón Pinchi"/>
    <n v="1"/>
    <n v="0"/>
    <m/>
    <n v="0"/>
    <n v="0"/>
    <n v="2"/>
    <s v="Febrero"/>
  </r>
  <r>
    <x v="33"/>
    <x v="33"/>
    <s v="AO.S1.01.11"/>
    <s v="Acciones de Soporte a la Gestión a nivel de UDR"/>
    <s v="AO.S1.01.11 (b)"/>
    <s v="Supervisión y asistencia técnica en acciones de soporte a IPRESS"/>
    <s v="IPRESS Nuestra Señora de las Mercedes"/>
    <s v="Ramin Martin Panduro Bardales"/>
    <n v="1"/>
    <n v="0"/>
    <m/>
    <n v="0"/>
    <n v="0"/>
    <n v="2"/>
    <s v="Febrer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3 Atalaya"/>
    <s v="Jose Luis Bardalez Bocanegra"/>
    <n v="5"/>
    <n v="800"/>
    <m/>
    <n v="1600"/>
    <n v="2400"/>
    <n v="3"/>
    <s v="Marz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7 de Junio"/>
    <s v="Synthia Santamaria Bardales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a Florida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d)"/>
    <s v="Ejecutar acciones correspondientes al Proceso de Control Presencial Posterior"/>
    <s v="IPRESS Luz y Paz"/>
    <s v="Medico Prestacional"/>
    <n v="1"/>
    <n v="0"/>
    <m/>
    <n v="0"/>
    <n v="0"/>
    <n v="3"/>
    <s v="Marzo"/>
  </r>
  <r>
    <x v="33"/>
    <x v="33"/>
    <s v="AO.M1.05.05"/>
    <s v="Ejecución de Control Técnico a las Prestaciones."/>
    <s v="AO.M1.05.05 (b)"/>
    <s v="Gestión con actores locales para fortalecer la contención preventiva"/>
    <s v="IPRESS Aguaytia"/>
    <s v="Charles Ayllón Pinchi"/>
    <n v="2"/>
    <n v="100"/>
    <m/>
    <n v="640"/>
    <n v="74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Hospital Amazónico"/>
    <s v="Kent Rios Ramirez"/>
    <n v="5"/>
    <n v="0"/>
    <m/>
    <n v="0"/>
    <n v="0"/>
    <n v="3"/>
    <s v="Marzo"/>
  </r>
  <r>
    <x v="33"/>
    <x v="33"/>
    <s v="AO.M1.06.04"/>
    <s v="Supervisión Financiera a Unidades Ejecutoras-UE."/>
    <s v="AO.M1.06.03 (a)"/>
    <s v="Supervisión y asistencia técnica en cobertura financiera a UDR o Unidades Ejecutoras "/>
    <s v="U.E Red de Salud N.º 01 Coronel Portillo"/>
    <s v="Jose Luis Bardalez Bocanegra"/>
    <n v="5"/>
    <n v="0"/>
    <m/>
    <n v="0"/>
    <n v="0"/>
    <n v="3"/>
    <s v="Marzo"/>
  </r>
  <r>
    <x v="33"/>
    <x v="33"/>
    <s v="AO.S1.01.11"/>
    <s v="Acciones de Soporte a la Gestión a nivel de UDR"/>
    <s v="AO.S1.01.11 (b)"/>
    <s v="Supervisión y asistencia técnica en acciones de soporte a IPRESS"/>
    <s v="IPRESS Iparia"/>
    <s v="Ramin Martin Panduro Bardales"/>
    <n v="3"/>
    <n v="140"/>
    <m/>
    <n v="960"/>
    <n v="1100"/>
    <n v="3"/>
    <s v="Marzo"/>
  </r>
  <r>
    <x v="33"/>
    <x v="33"/>
    <s v="AO.M1.02.02"/>
    <s v="Acciones de Afiliación."/>
    <s v="AO.M1.02.02 (d)"/>
    <s v="Supervisión y asistencia técnica en materia de afiliaciones"/>
    <s v="IPRESS Masisea"/>
    <s v="Synthia Santamaria Bardales"/>
    <n v="3"/>
    <n v="101"/>
    <m/>
    <n v="960"/>
    <n v="1061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Bolognesi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4"/>
    <s v="Abril"/>
  </r>
  <r>
    <x v="33"/>
    <x v="33"/>
    <s v="AO.M1.05.05"/>
    <s v="Ejecución de Control Técnico a las Prestaciones."/>
    <s v="AO.M1.05.05 (b)"/>
    <s v="Gestión con actores locales para fortalecer la contención preventiva"/>
    <s v="IPRESS Atalaya"/>
    <s v="Charles Ayllón Pinchi"/>
    <n v="3"/>
    <n v="800"/>
    <m/>
    <n v="960"/>
    <n v="176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Hospital Regional de Pucallpa"/>
    <s v="KENT RIOS RAMIEZ"/>
    <n v="5"/>
    <n v="0"/>
    <m/>
    <n v="0"/>
    <n v="0"/>
    <n v="4"/>
    <s v="Abril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4"/>
    <s v="Abril"/>
  </r>
  <r>
    <x v="33"/>
    <x v="33"/>
    <s v="AO.S1.01.11"/>
    <s v="Acciones de Soporte a la Gestión a nivel de UDR"/>
    <s v="AO.S1.01.11 (b)"/>
    <s v="Supervisión y asistencia técnica en acciones de soporte a IPRESS"/>
    <s v="IPRESS San José de Yarinacocha"/>
    <s v="Ramin Martin Panduro Bardales"/>
    <n v="1"/>
    <n v="0"/>
    <m/>
    <n v="0"/>
    <n v="0"/>
    <n v="4"/>
    <s v="Abril"/>
  </r>
  <r>
    <x v="33"/>
    <x v="33"/>
    <s v="AO.M1.02.02"/>
    <s v="Acciones de Afiliación."/>
    <s v="AO.M1.02.02 (d)"/>
    <s v="Supervisión y asistencia técnica en materia de afiliaciones"/>
    <s v="IPRESS Curimana"/>
    <s v="Synthia Santamaria Bardales"/>
    <n v="1"/>
    <n v="100"/>
    <m/>
    <n v="640"/>
    <n v="74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Bolognesi"/>
    <s v="Medico Prestacional"/>
    <n v="3"/>
    <n v="360"/>
    <m/>
    <n v="960"/>
    <n v="132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José de Yarinacocha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5"/>
    <s v="Mayo"/>
  </r>
  <r>
    <x v="33"/>
    <x v="33"/>
    <s v="AO.M1.05.05"/>
    <s v="Ejecución de Control Técnico a las Prestaciones."/>
    <s v="AO.M1.05.05 (b)"/>
    <s v="Gestión con actores locales para fortalecer la contención preventiva"/>
    <s v="IPRESS Curimana"/>
    <s v="Charles Ayllón Pinchi"/>
    <n v="2"/>
    <n v="100"/>
    <m/>
    <n v="640"/>
    <n v="74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5"/>
    <s v="Mayo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5"/>
    <s v="Mayo"/>
  </r>
  <r>
    <x v="33"/>
    <x v="33"/>
    <s v="AO.S1.01.11"/>
    <s v="Acciones de Soporte a la Gestión a nivel de UDR"/>
    <s v="AO.S1.01.11 (b)"/>
    <s v="Supervisión y asistencia técnica en acciones de soporte a IPRESS"/>
    <s v="IPRESS Masisea"/>
    <s v="Ramin Martin Panduro Bardales"/>
    <n v="3"/>
    <n v="101"/>
    <m/>
    <n v="960"/>
    <n v="1061"/>
    <n v="5"/>
    <s v="Mayo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Regional de Pucallpa"/>
    <s v="Synthia Santamaria Bardales"/>
    <n v="2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Iparia"/>
    <s v="Medico Prestacional"/>
    <n v="3"/>
    <n v="140"/>
    <m/>
    <n v="960"/>
    <n v="110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Nuestra Señora de las Mercedes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d)"/>
    <s v="Ejecutar acciones correspondientes al Proceso de Control Presencial Posterior"/>
    <s v="IPRESS Centro América"/>
    <s v="Medico Prestacional"/>
    <n v="1"/>
    <n v="0"/>
    <m/>
    <n v="0"/>
    <n v="0"/>
    <n v="6"/>
    <s v="Junio"/>
  </r>
  <r>
    <x v="33"/>
    <x v="33"/>
    <s v="AO.M1.05.05"/>
    <s v="Ejecución de Control Técnico a las Prestaciones."/>
    <s v="AO.M1.05.05 (b)"/>
    <s v="Gestión con actores locales para fortalecer la contención preventiva"/>
    <s v="IPRESS Iparia"/>
    <s v="Charles Ayllón Pinchi"/>
    <n v="2"/>
    <n v="140"/>
    <m/>
    <n v="640"/>
    <n v="780"/>
    <n v="6"/>
    <s v="Junio"/>
  </r>
  <r>
    <x v="33"/>
    <x v="33"/>
    <s v="AO.S1.01.11"/>
    <s v="Acciones de Soporte a la Gestión a nivel de UDR"/>
    <s v="AO.S1.01.11 (b)"/>
    <s v="Supervisión y asistencia técnica en acciones de soporte a IPRESS"/>
    <s v="IPRESS Hospital Regional de Pucallpa"/>
    <s v="Ramin Martin Panduro Bardales"/>
    <n v="1"/>
    <n v="0"/>
    <m/>
    <n v="0"/>
    <n v="0"/>
    <n v="6"/>
    <s v="Junio"/>
  </r>
  <r>
    <x v="33"/>
    <x v="33"/>
    <s v="AO.M1.02.02"/>
    <s v="Acciones de Afiliación."/>
    <s v="AO.M1.02.02 (d)"/>
    <s v="Supervisión y asistencia técnica en materia de afiliaciones"/>
    <s v="IPRESS Iparia"/>
    <s v="Synthia Santamaria Bardales"/>
    <n v="3"/>
    <n v="140"/>
    <m/>
    <n v="960"/>
    <n v="110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Masisea"/>
    <s v="Medico Prestacional"/>
    <n v="2"/>
    <n v="101"/>
    <m/>
    <n v="960"/>
    <n v="1061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Fraternidad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Campo Verde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d)"/>
    <s v="Ejecutar acciones correspondientes al Proceso de Control Presencial Posterior"/>
    <s v="IPRESS Dos de Mayo"/>
    <s v="Medico Prestacional"/>
    <n v="1"/>
    <n v="0"/>
    <m/>
    <n v="0"/>
    <n v="0"/>
    <n v="7"/>
    <s v="Julio"/>
  </r>
  <r>
    <x v="33"/>
    <x v="33"/>
    <s v="AO.M1.05.05"/>
    <s v="Ejecución de Control Técnico a las Prestaciones."/>
    <s v="AO.M1.05.05 (b)"/>
    <s v="Gestión con actores locales para fortalecer la contención preventiva"/>
    <s v="IPRESS Centro América"/>
    <s v="Charles Ayllón Pinchi"/>
    <n v="1"/>
    <n v="0"/>
    <m/>
    <n v="0"/>
    <n v="0"/>
    <n v="7"/>
    <s v="Julio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7"/>
    <s v="Julio"/>
  </r>
  <r>
    <x v="33"/>
    <x v="33"/>
    <s v="AO.S1.01.11"/>
    <s v="Acciones de Soporte a la Gestión a nivel de UDR"/>
    <s v="AO.S1.01.11 (b)"/>
    <s v="Supervisión y asistencia técnica en acciones de soporte a IPRESS"/>
    <s v="IPRESS Atalaya"/>
    <s v="Ramin Martin Panduro Bardales"/>
    <n v="4"/>
    <n v="800"/>
    <m/>
    <n v="1280"/>
    <n v="2080"/>
    <n v="7"/>
    <s v="Julio"/>
  </r>
  <r>
    <x v="33"/>
    <x v="33"/>
    <s v="AO.M1.02.02"/>
    <s v="Acciones de Afiliación."/>
    <s v="AO.M1.02.02 (d)"/>
    <s v="Supervisión y asistencia técnica en materia de afiliaciones"/>
    <s v="IPRESS Hospital Intercultural de Atalaya"/>
    <s v="Synthia Santamaria Bardales"/>
    <n v="3"/>
    <n v="800"/>
    <m/>
    <n v="960"/>
    <n v="176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Requena"/>
    <s v="Medico Prestacional"/>
    <n v="1"/>
    <n v="80"/>
    <m/>
    <n v="320"/>
    <n v="40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Tupac Amaru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Bellavista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d)"/>
    <s v="Ejecutar acciones correspondientes al Proceso de Control Presencial Posterior"/>
    <s v="IPRESS San Pablo de Tushmo"/>
    <s v="Medico Prestacional"/>
    <n v="1"/>
    <n v="0"/>
    <m/>
    <n v="0"/>
    <n v="0"/>
    <n v="8"/>
    <s v="Agosto"/>
  </r>
  <r>
    <x v="33"/>
    <x v="33"/>
    <s v="AO.M1.05.05"/>
    <s v="Ejecución de Control Técnico a las Prestaciones."/>
    <s v="AO.M1.05.05 (b)"/>
    <s v="Gestión con actores locales para fortalecer la contención preventiva"/>
    <s v="IPRESS San Alejandro"/>
    <s v="Charles Ayllón Pinchi"/>
    <n v="2"/>
    <n v="100"/>
    <m/>
    <n v="640"/>
    <n v="74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Red de Salud N.º 01 Coronel Portillo"/>
    <s v="KENT RIOS RAMIEZ"/>
    <n v="5"/>
    <n v="0"/>
    <m/>
    <n v="0"/>
    <n v="0"/>
    <n v="8"/>
    <s v="Agosto"/>
  </r>
  <r>
    <x v="33"/>
    <x v="33"/>
    <s v="AO.M1.06.04"/>
    <s v="Supervisión Financiera a Unidades Ejecutoras-UE."/>
    <s v="AO.M1.06.04 (b)"/>
    <s v="Supervisión Financiera Presencial a las Unidades Ejecutoras-UE"/>
    <s v="U.E Hospital Amazónico"/>
    <s v="KENT RIOS RAMIEZ"/>
    <n v="5"/>
    <n v="0"/>
    <m/>
    <n v="0"/>
    <n v="0"/>
    <n v="8"/>
    <s v="Agosto"/>
  </r>
  <r>
    <x v="33"/>
    <x v="33"/>
    <s v="AO.S1.01.11"/>
    <s v="Acciones de Soporte a la Gestión a nivel de UDR"/>
    <s v="AO.S1.01.11 (b)"/>
    <s v="Supervisión y asistencia técnica en acciones de soporte a IPRESS"/>
    <s v="IPRESS Hospital Amazónico"/>
    <s v="Ramin Martin Panduro Bardales"/>
    <n v="1"/>
    <n v="0"/>
    <m/>
    <n v="0"/>
    <n v="0"/>
    <n v="8"/>
    <s v="Agosto"/>
  </r>
  <r>
    <x v="33"/>
    <x v="33"/>
    <s v="AO.M1.02.02"/>
    <s v="Acciones de Afiliación."/>
    <s v="AO.M1.02.02 (d)"/>
    <s v="Supervisión y asistencia técnica en materia de afiliaciones"/>
    <s v="IPRESS Aguaytia "/>
    <s v="Synthia Santamaria Bardales"/>
    <n v="3"/>
    <n v="100"/>
    <m/>
    <n v="960"/>
    <n v="106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Atalaya"/>
    <s v="Medico Prestacional"/>
    <n v="4"/>
    <n v="800"/>
    <m/>
    <n v="1280"/>
    <n v="208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9"/>
    <s v="Set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3"/>
    <n v="0"/>
    <m/>
    <n v="0"/>
    <n v="0"/>
    <n v="9"/>
    <s v="Setiembre"/>
  </r>
  <r>
    <x v="33"/>
    <x v="33"/>
    <s v="AO.M1.05.05"/>
    <s v="Ejecución de Control Técnico a las Prestaciones."/>
    <s v="AO.M1.05.05 (b)"/>
    <s v="Gestión con actores locales para fortalecer la contención preventiva"/>
    <s v="IPRESS Nuevo Paraíso"/>
    <s v="Charles Ayllón Pinchi"/>
    <n v="1"/>
    <n v="0"/>
    <m/>
    <n v="0"/>
    <n v="0"/>
    <n v="9"/>
    <s v="Set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4 Aguaytia"/>
    <s v="KENT RIOS RAMIEZ"/>
    <n v="5"/>
    <n v="100"/>
    <m/>
    <n v="1600"/>
    <n v="1700"/>
    <n v="9"/>
    <s v="Setiembre"/>
  </r>
  <r>
    <x v="33"/>
    <x v="33"/>
    <s v="AO.S1.01.11"/>
    <s v="Acciones de Soporte a la Gestión a nivel de UDR"/>
    <s v="AO.S1.01.11 (b)"/>
    <s v="Supervisión y asistencia técnica en acciones de soporte a IPRESS"/>
    <s v="IPRESS Aguaytia / IPRESS San Alejandro"/>
    <s v="Ramin Martin Panduro Bardales"/>
    <n v="3"/>
    <n v="100"/>
    <m/>
    <n v="960"/>
    <n v="1060"/>
    <n v="9"/>
    <s v="Setiembre"/>
  </r>
  <r>
    <x v="33"/>
    <x v="33"/>
    <s v="AO.M1.02.02"/>
    <s v="Acciones de Afiliación."/>
    <s v="AO.M1.02.02 (d)"/>
    <s v="Supervisión y asistencia técnica en materia de afiliaciones"/>
    <s v="IPRESS Nueva Requena"/>
    <s v="Synthia Santamaria Bardales"/>
    <n v="2"/>
    <n v="80"/>
    <m/>
    <n v="640"/>
    <n v="72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Aguaytia"/>
    <s v="Medico Prestacional"/>
    <n v="2"/>
    <n v="100"/>
    <m/>
    <n v="640"/>
    <n v="74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ucallpa km 13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Jose Olay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rancisco de Yarina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d)"/>
    <s v="Ejecutar acciones correspondientes al Proceso de Control Presencial Posterior"/>
    <s v="IPRESS Huitococha"/>
    <s v="Medico Prestacional"/>
    <n v="1"/>
    <n v="0"/>
    <m/>
    <n v="0"/>
    <n v="0"/>
    <n v="10"/>
    <s v="Octubre"/>
  </r>
  <r>
    <x v="33"/>
    <x v="33"/>
    <s v="AO.M1.05.05"/>
    <s v="Ejecución de Control Técnico a las Prestaciones."/>
    <s v="AO.M1.05.05 (b)"/>
    <s v="Gestión con actores locales para fortalecer la contención preventiva"/>
    <s v="IPRESS Masisea"/>
    <s v="Charles Ayllón Pinchi"/>
    <n v="2"/>
    <n v="101"/>
    <m/>
    <n v="640"/>
    <n v="741"/>
    <n v="10"/>
    <s v="Octu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0"/>
    <s v="Octubre"/>
  </r>
  <r>
    <x v="33"/>
    <x v="33"/>
    <s v="AO.S1.01.11"/>
    <s v="Acciones de Soporte a la Gestión a nivel de UDR"/>
    <s v="AO.S1.01.11 (b)"/>
    <s v="Supervisión y asistencia técnica en acciones de soporte a IPRESS"/>
    <s v="IPRESS Von Humboldt"/>
    <s v="Ramin Martin Panduro Bardales"/>
    <n v="1"/>
    <n v="0"/>
    <m/>
    <n v="0"/>
    <n v="0"/>
    <n v="10"/>
    <s v="Octu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Tupac Amaru"/>
    <s v="Synthia Santamaria Bardales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Curimana"/>
    <s v="Medico Prestacional"/>
    <n v="1"/>
    <n v="100"/>
    <m/>
    <n v="320"/>
    <n v="42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Regional de Pucallpa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Hospital Amazónic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San Fernando"/>
    <s v="Medico Prestacional"/>
    <n v="1"/>
    <n v="0"/>
    <m/>
    <n v="0"/>
    <n v="0"/>
    <n v="11"/>
    <s v="Noviembre"/>
  </r>
  <r>
    <x v="33"/>
    <x v="33"/>
    <s v="AO.M1.05.05"/>
    <s v="Ejecución de Control Técnico a las Prestaciones."/>
    <s v="AO.M1.05.05 (b)"/>
    <s v="Gestión con actores locales para fortalecer la contención preventiva"/>
    <s v="IPRESS Nueva Requena"/>
    <s v="Charles Ayllón Pinchi"/>
    <n v="2"/>
    <n v="80"/>
    <m/>
    <n v="640"/>
    <n v="72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Dirección Regional de Salud de Ucayali"/>
    <s v="KENT RIOS RAMIEZ"/>
    <n v="5"/>
    <n v="0"/>
    <m/>
    <n v="0"/>
    <n v="0"/>
    <n v="11"/>
    <s v="Noviembre"/>
  </r>
  <r>
    <x v="33"/>
    <x v="33"/>
    <s v="AO.M1.06.04"/>
    <s v="Supervisión Financiera a Unidades Ejecutoras-UE."/>
    <s v="AO.M1.06.04 (b)"/>
    <s v="Supervisión Financiera Presencial a las Unidades Ejecutoras-UE"/>
    <s v="U.E Red de Salud N.º 03 Atalaya"/>
    <s v="KENT RIOS RAMIEZ"/>
    <n v="5"/>
    <n v="800"/>
    <m/>
    <n v="1600"/>
    <n v="240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Luz  y Paz"/>
    <s v="Ramin Martin Panduro Bardales"/>
    <n v="1"/>
    <n v="0"/>
    <m/>
    <n v="0"/>
    <n v="0"/>
    <n v="11"/>
    <s v="Noviembre"/>
  </r>
  <r>
    <x v="33"/>
    <x v="33"/>
    <s v="AO.S1.01.11"/>
    <s v="Acciones de Soporte a la Gestión a nivel de UDR"/>
    <s v="AO.S1.01.11 (b)"/>
    <s v="Supervisión y asistencia técnica en acciones de soporte a IPRESS"/>
    <s v="IPRESS Nueva Requena"/>
    <s v="Ramin Martin Panduro Bardales"/>
    <n v="2"/>
    <n v="80"/>
    <m/>
    <n v="640"/>
    <n v="720"/>
    <n v="11"/>
    <s v="Noviembre"/>
  </r>
  <r>
    <x v="33"/>
    <x v="33"/>
    <s v="AO.M1.05.04"/>
    <s v="Asistencia Técnica, Monitoreo y Supervisión en Cobertura Prestacional."/>
    <s v="AO.M1.02.01 (f)"/>
    <s v="Supervisión y asistencia técnica a operadores de los canales de atención"/>
    <s v="IPRESS Hospital Amazónico"/>
    <s v="Synthia Santamaria Bardales"/>
    <n v="2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onte Alegre - Neshuy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o Paraíso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9 Octubre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Manantay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d)"/>
    <s v="Ejecutar acciones correspondientes al Proceso de Control Presencial Posterior"/>
    <s v="IPRESS Nueva Magdalena"/>
    <s v="Medico Prestacional"/>
    <n v="1"/>
    <n v="0"/>
    <m/>
    <n v="0"/>
    <n v="0"/>
    <n v="12"/>
    <s v="Diciembre"/>
  </r>
  <r>
    <x v="33"/>
    <x v="33"/>
    <s v="AO.M1.05.05"/>
    <s v="Ejecución de Control Técnico a las Prestaciones."/>
    <s v="AO.M1.05.05 (b)"/>
    <s v="Gestión con actores locales para fortalecer la contención preventiva"/>
    <s v="IPRESS San Fernando"/>
    <s v="Charles Ayllón Pinchi"/>
    <n v="1"/>
    <n v="0"/>
    <m/>
    <n v="0"/>
    <n v="0"/>
    <n v="12"/>
    <s v="Diciembre"/>
  </r>
  <r>
    <x v="33"/>
    <x v="33"/>
    <s v="AO.S1.01.11"/>
    <s v="Acciones de Soporte a la Gestión a nivel de UDR"/>
    <s v="AO.S1.01.11 (b)"/>
    <s v="Supervisión y asistencia técnica en acciones de soporte a IPRESS"/>
    <s v="IPRESS Monte Alegre - Neshuya"/>
    <s v="Ramin Martin Panduro Bardales"/>
    <n v="1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"/>
    <s v="Ener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2"/>
    <s v="Febrero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2"/>
    <s v="Febrero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2"/>
    <s v="Febrer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0235 C.S. I-4 SAN LORENZO, 0000027082 CENTRO  DE SALUD MENTAL COMUNITARIO INTERCULTURAL DATEM DEL MARAÑÓN, 0000000268 C.S. I-3 ULLPAYACU,0000000246 C.S. I-3 SARAMIRIZA, 0000006731 CHAPIS"/>
    <s v="Tatiana Karol Reategui Ramirez"/>
    <n v="2.5"/>
    <n v="1100"/>
    <m/>
    <n v="800"/>
    <n v="190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235 C.S. I-4 SAN LORENZO, 0000027082 CENTRO  DE SALUD MENTAL COMUNITARIO INTERCULTURAL DATEM DEL MARAÑÓN, 0000000268 C.S. I-3 ULLPAYACU,0000000246 C.S. I-3 SARAMIRIZA, 0000006731 CHAPIS"/>
    <s v="Cristopher Imar Vera Barrantes"/>
    <n v="2.5"/>
    <n v="1100"/>
    <m/>
    <n v="800"/>
    <n v="1900"/>
    <n v="3"/>
    <s v="Marzo"/>
  </r>
  <r>
    <x v="34"/>
    <x v="34"/>
    <s v="AO.M1.02.02"/>
    <s v="Acciones de Afiliación."/>
    <s v="AO.M1.02.02 (d)"/>
    <s v="Supervisión y asistencia técnica en materia de afiliaciones"/>
    <s v="0000000303 P.S. 1-2 NUEVO ARICA DE BALSAPUERTO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0303 P.S. 1-2 NUEVO ARICA DE BALSAPUERTO"/>
    <s v="Cristopher Imar Vera Barrantes"/>
    <n v="0"/>
    <n v="0"/>
    <m/>
    <n v="0"/>
    <n v="0"/>
    <n v="3"/>
    <s v="Marzo"/>
  </r>
  <r>
    <x v="34"/>
    <x v="34"/>
    <s v="AO.M1.02.02"/>
    <s v="Acciones de Afiliación."/>
    <s v="AO.M1.02.02 (d)"/>
    <s v="Supervisión y asistencia técnica en materia de afiliaciones"/>
    <s v="0000007326 C.S. I-3 INDEPENDENCIA"/>
    <s v="Tatiana Karol Reategui Ramirez"/>
    <n v="0"/>
    <n v="0"/>
    <m/>
    <n v="0"/>
    <n v="0"/>
    <n v="3"/>
    <s v="Marzo"/>
  </r>
  <r>
    <x v="34"/>
    <x v="34"/>
    <s v="AO.S1.01.11"/>
    <s v="Acciones de Soporte a la Gestión a nivel de UDR"/>
    <s v="AO.S1.01.11 (b)"/>
    <s v="Supervisión y asistencia técnica en acciones de soporte a IPRESS"/>
    <s v="0000007326 C.S. I-3 INDEPENDENCIA"/>
    <s v="Cristopher Imar Vera Barrantes"/>
    <n v="0"/>
    <n v="0"/>
    <m/>
    <n v="0"/>
    <n v="0"/>
    <n v="3"/>
    <s v="Marz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3"/>
    <s v="Marzo"/>
  </r>
  <r>
    <x v="34"/>
    <x v="34"/>
    <s v="AO.M1.05.05"/>
    <s v="Ejecución de Control Técnico a las Prestaciones."/>
    <s v="AO.M1.05.05 (a)"/>
    <s v="Supervisar y monitorear respecto al acceso a servicios de salud"/>
    <s v="0000000221 P.S. I-1 ACHUAL LIMON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4"/>
    <s v="Abril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7325 C.S. I-3 LA NATIVIDAD"/>
    <s v="Tatiana Karol Reategui Ramirez"/>
    <n v="0"/>
    <n v="0"/>
    <m/>
    <n v="0"/>
    <n v="0"/>
    <n v="4"/>
    <s v="Abril"/>
  </r>
  <r>
    <x v="34"/>
    <x v="34"/>
    <s v="AO.S1.01.11"/>
    <s v="Acciones de Soporte a la Gestión a nivel de UDR"/>
    <s v="AO.S1.01.11 (b)"/>
    <s v="Supervisión y asistencia técnica en acciones de soporte a IPRESS"/>
    <s v="0000007325 C.S. I-3 LA NATIVIDAD"/>
    <s v="Cristopher Imar Vera Barrantes"/>
    <n v="0"/>
    <n v="0"/>
    <m/>
    <n v="0"/>
    <n v="0"/>
    <n v="4"/>
    <s v="Abril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5"/>
    <s v="May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5"/>
    <s v="Mayo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4 C.S. I-3 LOMA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4 C.S. I-3 LOMA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8 C.S. I-3 CARRETERA KM 1.5"/>
    <s v="Tatiana Karol Reategui Ramirez"/>
    <n v="0"/>
    <n v="0"/>
    <m/>
    <n v="0"/>
    <n v="0"/>
    <n v="5"/>
    <s v="Mayo"/>
  </r>
  <r>
    <x v="34"/>
    <x v="34"/>
    <s v="AO.S1.01.11"/>
    <s v="Acciones de Soporte a la Gestión a nivel de UDR"/>
    <s v="AO.S1.01.11 (b)"/>
    <s v="Supervisión y asistencia técnica en acciones de soporte a IPRESS"/>
    <s v="0000000228 C.S. I-3 CARRETERA KM 1.5"/>
    <s v="Cristopher Imar Vera Barrantes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29 P.S. I-1 AA.HH. 30 DE AGOSTO KM. 17"/>
    <s v="Tatiana Karol Reategui Ramirez"/>
    <n v="0"/>
    <n v="0"/>
    <m/>
    <n v="0"/>
    <n v="0"/>
    <n v="5"/>
    <s v="Mayo"/>
  </r>
  <r>
    <x v="34"/>
    <x v="34"/>
    <s v="AO.M1.02.02"/>
    <s v="Acciones de Afiliación."/>
    <s v="AO.M1.02.02 (d)"/>
    <s v="Supervisión y asistencia técnica en materia de afiliaciones"/>
    <s v="0000000232 C.S. I-3 GRAU KM.40"/>
    <s v="Tatiana Karol Reategui Ramir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232 C.S. I-3 GRAU KM.40"/>
    <s v="Cristopher Imar Vera Barrantes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6"/>
    <s v="Junio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6"/>
    <s v="Junio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6"/>
    <s v="Junio"/>
  </r>
  <r>
    <x v="34"/>
    <x v="34"/>
    <s v="AO.S1.01.11"/>
    <s v="Acciones de Soporte a la Gestión a nivel de UDR"/>
    <s v="AO.S1.01.11 (b)"/>
    <s v="Supervisión y asistencia técnica en acciones de soporte a IPRESS"/>
    <s v="0000000193 C.S. I-4 LAGUNAS y 0000000202 C.S. I-3 SANTA CRUZ"/>
    <s v="Cristopher Imar Vera Barrantes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193 C.S. I-4 LAGUNAS y 0000000202 C.S. I-3 SANTA CRUZ"/>
    <s v="Tatiana Karol Reategui Ramirez"/>
    <n v="1.5"/>
    <n v="1750"/>
    <m/>
    <n v="480"/>
    <n v="2230"/>
    <n v="7"/>
    <s v="Julio"/>
  </r>
  <r>
    <x v="34"/>
    <x v="34"/>
    <s v="AO.M1.02.02"/>
    <s v="Acciones de Afiliación."/>
    <s v="AO.M1.02.02 (d)"/>
    <s v="Supervisión y asistencia técnica en materia de afiliaciones"/>
    <s v="0000000212 C.S. I-4 PAMPA HERMOZA DE YURIMAGUAS"/>
    <s v="Tatiana Karol Reategui Ramirez"/>
    <n v="0"/>
    <n v="0"/>
    <m/>
    <n v="0"/>
    <n v="0"/>
    <n v="7"/>
    <s v="Julio"/>
  </r>
  <r>
    <x v="34"/>
    <x v="34"/>
    <s v="AO.S1.01.11"/>
    <s v="Acciones de Soporte a la Gestión a nivel de UDR"/>
    <s v="AO.S1.01.11 (b)"/>
    <s v="Supervisión y asistencia técnica en acciones de soporte a IPRESS"/>
    <s v="0000000212 C.S. I-4 PAMPA HERMOZA DE YURIMAGUAS"/>
    <s v="Cristopher Imar Vera Barrantes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193 C.S. I-4 LAGUN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2 C.S. I-4 PAMPA HERMOZA DE YURIMAGUAS"/>
    <s v="Por contratar"/>
    <n v="0"/>
    <n v="0"/>
    <m/>
    <n v="0"/>
    <n v="0"/>
    <n v="7"/>
    <s v="Julio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7"/>
    <s v="Julio"/>
  </r>
  <r>
    <x v="34"/>
    <x v="34"/>
    <s v="AO.M1.06.04"/>
    <s v="Supervisión Financiera a Unidades Ejecutoras-UE."/>
    <s v="AO.M1.06.04 (b)"/>
    <s v="Supervisión Financiera Presencial a las Unidades Ejecutoras-UE"/>
    <s v="U.E. 1391 Red de Salud Datem del Marañón"/>
    <s v="Joel Gonzales Lopez"/>
    <n v="5"/>
    <n v="540"/>
    <m/>
    <n v="1600"/>
    <n v="2140"/>
    <n v="8"/>
    <s v="Agosto"/>
  </r>
  <r>
    <x v="34"/>
    <x v="34"/>
    <s v="AO.M1.02.02"/>
    <s v="Acciones de Afiliación."/>
    <s v="AO.M1.02.02 (d)"/>
    <s v="Supervisión y asistencia técnica en materia de afiliaciones"/>
    <s v="0000000222 C.S. I-3 MUNICHIS DE YURIMAGUAS"/>
    <s v="Tatiana Karol Reategui Ramirez"/>
    <n v="0"/>
    <n v="0"/>
    <m/>
    <n v="0"/>
    <n v="0"/>
    <n v="8"/>
    <s v="Agosto"/>
  </r>
  <r>
    <x v="34"/>
    <x v="34"/>
    <s v="AO.S1.01.11"/>
    <s v="Acciones de Soporte a la Gestión a nivel de UDR"/>
    <s v="AO.S1.01.11 (b)"/>
    <s v="Supervisión y asistencia técnica en acciones de soporte a IPRESS"/>
    <s v="0000000222 C.S. I-3 MUNICHIS DE YURIMAGUAS"/>
    <s v="Cristopher Imar Vera Barrantes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8"/>
    <s v="Agosto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27540 CENTRO DE SALUD MENTAL COMUNITARIO - YURIMAGUAS"/>
    <s v="Por contratar"/>
    <n v="0"/>
    <n v="0"/>
    <m/>
    <n v="0"/>
    <n v="0"/>
    <n v="9"/>
    <s v="Setiembre"/>
  </r>
  <r>
    <x v="34"/>
    <x v="34"/>
    <s v="AO.M1.05.05"/>
    <s v="Ejecución de Control Técnico a las Prestaciones."/>
    <s v="AO.M1.05.05 (a)"/>
    <s v="Supervisar y monitorear respecto al acceso a servicios de salud"/>
    <s v="0000009721 P.S. I-1 SANTA LUCIA"/>
    <s v="Por contratar"/>
    <n v="0"/>
    <n v="0"/>
    <m/>
    <n v="0"/>
    <n v="0"/>
    <n v="9"/>
    <s v="Setiembre"/>
  </r>
  <r>
    <x v="34"/>
    <x v="34"/>
    <s v="AO.M1.02.02"/>
    <s v="Acciones de Afiliación."/>
    <s v="AO.M1.02.02 (d)"/>
    <s v="Supervisión y asistencia técnica en materia de afiliaciones"/>
    <s v="0000000211 C.S. 1-3 CENTRO ESPEC.MATERNO INFAN.AGUAMIRO"/>
    <s v="Tatiana Karol Reategui Ramirez"/>
    <n v="0"/>
    <n v="0"/>
    <m/>
    <n v="0"/>
    <n v="0"/>
    <n v="9"/>
    <s v="Setiembre"/>
  </r>
  <r>
    <x v="34"/>
    <x v="34"/>
    <s v="AO.S1.01.11"/>
    <s v="Acciones de Soporte a la Gestión a nivel de UDR"/>
    <s v="AO.S1.01.11 (b)"/>
    <s v="Supervisión y asistencia técnica en acciones de soporte a IPRESS"/>
    <s v="0000000211 C.S. 1-3 CENTRO ESPEC.MATERNO INFAN.AGUAMIRO"/>
    <s v="Cristopher Imar Vera Barrantes"/>
    <n v="0"/>
    <n v="0"/>
    <m/>
    <n v="0"/>
    <n v="0"/>
    <n v="9"/>
    <s v="Setiembre"/>
  </r>
  <r>
    <x v="34"/>
    <x v="34"/>
    <s v="AO.M1.06.04"/>
    <s v="Supervisión Financiera a Unidades Ejecutoras-UE."/>
    <s v="AO.M1.06.04 (b)"/>
    <s v="Supervisión Financiera Presencial a las Unidades Ejecutoras-UE"/>
    <s v="U.E. 0871 Salud Yurimaguas"/>
    <s v="Joel Gonzales Lopez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IPRESS DE SAN LORENZO"/>
    <s v="Por contratar"/>
    <n v="1.9"/>
    <n v="563"/>
    <m/>
    <n v="608"/>
    <n v="1171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28374 P.S.  I- 2   VILLA DEL PARANAPURA DE YURIMAGUAS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0303 P.S. 1-2 NUEVO ARICA DE BALSAPUERTO"/>
    <s v="Por contratar"/>
    <n v="0"/>
    <n v="0"/>
    <m/>
    <n v="0"/>
    <n v="0"/>
    <n v="10"/>
    <s v="Octubre"/>
  </r>
  <r>
    <x v="34"/>
    <x v="34"/>
    <s v="AO.M1.05.05"/>
    <s v="Ejecución de Control Técnico a las Prestaciones."/>
    <s v="AO.M1.05.05 (a)"/>
    <s v="Supervisar y monitorear respecto al acceso a servicios de salud"/>
    <s v="0000006687 P.S. I-1 BARRANCA"/>
    <s v="Por contratar"/>
    <n v="0"/>
    <n v="0"/>
    <m/>
    <n v="0"/>
    <n v="0"/>
    <n v="10"/>
    <s v="Octubre"/>
  </r>
  <r>
    <x v="34"/>
    <x v="34"/>
    <s v="AO.M1.02.02"/>
    <s v="Acciones de Afiliación."/>
    <s v="AO.M1.02.02 (d)"/>
    <s v="Supervisión y asistencia técnica en materia de afiliaciones"/>
    <s v="0000000210 HOSPITAL II-2 SANTA GEMA DE YURIMAGUAS"/>
    <s v="Tatiana Karol Reategui Ramirez"/>
    <n v="0"/>
    <n v="0"/>
    <m/>
    <n v="0"/>
    <n v="0"/>
    <n v="10"/>
    <s v="Octubre"/>
  </r>
  <r>
    <x v="34"/>
    <x v="34"/>
    <s v="AO.S1.01.11"/>
    <s v="Acciones de Soporte a la Gestión a nivel de UDR"/>
    <s v="AO.S1.01.11 (b)"/>
    <s v="Supervisión y asistencia técnica en acciones de soporte a IPRESS"/>
    <s v="0000000210 HOSPITAL II-2 SANTA GEMA DE YURIMAGUAS"/>
    <s v="Cristopher Imar Vera Barrantes"/>
    <n v="0"/>
    <n v="0"/>
    <m/>
    <n v="0"/>
    <n v="0"/>
    <n v="10"/>
    <s v="Octubre"/>
  </r>
  <r>
    <x v="34"/>
    <x v="34"/>
    <s v="AO.M1.06.04"/>
    <s v="Supervisión Financiera a Unidades Ejecutoras-UE."/>
    <s v="AO.M1.06.04 (b)"/>
    <s v="Supervisión Financiera Presencial a las Unidades Ejecutoras-UE"/>
    <s v="U.E. 1407 Hospital II-2 Santa Gema de Yurimaguas"/>
    <s v="Joel Gonzales Lopez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1"/>
    <s v="Noviembre"/>
  </r>
  <r>
    <x v="34"/>
    <x v="34"/>
    <s v="AO.S1.01.11"/>
    <s v="Acciones de Soporte a la Gestión a nivel de UDR"/>
    <s v="AO.S1.01.11 (b)"/>
    <s v="Supervisión y asistencia técnica en acciones de soporte a IPRESS"/>
    <s v="0000027540 CENTRO DE SALUD MENTAL COMUNITARIO - YURIMAGUAS"/>
    <s v="Cristopher Imar Vera Barrantes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0 HOSPITAL II-2 SANTA GEMA DE YURIMAGUAS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28 C.S. I-3 CARRETERA KM 1.5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6 C.S. I-3 INDEPENDENCIA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7325 C.S. I-3 LA NATIVIDAD"/>
    <s v="Por contratar"/>
    <n v="0"/>
    <n v="0"/>
    <m/>
    <n v="0"/>
    <n v="0"/>
    <n v="11"/>
    <s v="Noviembre"/>
  </r>
  <r>
    <x v="34"/>
    <x v="34"/>
    <s v="AO.M1.05.05"/>
    <s v="Ejecución de Control Técnico a las Prestaciones."/>
    <s v="AO.M1.05.05 (a)"/>
    <s v="Supervisar y monitorear respecto al acceso a servicios de salud"/>
    <s v="0000000211 C.S. 1-3 CENTRO ESPEC.MATERNO INFAN.AGUAMIRO"/>
    <s v="Por contratar"/>
    <n v="0"/>
    <n v="0"/>
    <m/>
    <n v="0"/>
    <n v="0"/>
    <n v="11"/>
    <s v="Noviembre"/>
  </r>
  <r>
    <x v="34"/>
    <x v="34"/>
    <s v="AO.M1.02.02"/>
    <s v="Acciones de Afiliación."/>
    <s v="AO.M1.02.02 (d)"/>
    <s v="Supervisión y asistencia técnica en materia de afiliaciones"/>
    <s v="0000028374 P.S.  I- 2   VILLA DEL PARANAPURA DE YURIMAGUAS"/>
    <s v="Tatiana Karol Reategui Ramirez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4 C.S. I-3 LOMA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2 C.S. I-3 MUNICHIS DE YURIMAGUAS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9 P.S. I-1 AA.HH. 30 DE AGOSTO KM. 17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32 C.S. I-3 GRAU KM.40"/>
    <s v="Por contratar"/>
    <n v="0"/>
    <n v="0"/>
    <m/>
    <n v="0"/>
    <n v="0"/>
    <n v="12"/>
    <s v="Diciembre"/>
  </r>
  <r>
    <x v="34"/>
    <x v="34"/>
    <s v="AO.M1.05.05"/>
    <s v="Ejecución de Control Técnico a las Prestaciones."/>
    <s v="AO.M1.05.05 (a)"/>
    <s v="Supervisar y monitorear respecto al acceso a servicios de salud"/>
    <s v="0000000225 P.S. I-1 TUPAC AMARU DE YURIMAGUAS"/>
    <s v="Por contratar"/>
    <n v="0"/>
    <n v="0"/>
    <m/>
    <n v="0"/>
    <n v="0"/>
    <n v="12"/>
    <s v="Diciembre"/>
  </r>
  <r>
    <x v="34"/>
    <x v="34"/>
    <s v="AO.S1.01.11"/>
    <s v="Acciones de Soporte a la Gestión a nivel de UDR"/>
    <s v="AO.S1.01.11 (b)"/>
    <s v="Supervisión y asistencia técnica en acciones de soporte a IPRESS"/>
    <s v="0000028374 P.S.  I- 2   VILLA DEL PARANAPURA DE YURIMAGUAS"/>
    <s v="Cristopher Imar Vera Barrantes"/>
    <n v="0"/>
    <n v="0"/>
    <m/>
    <n v="0"/>
    <n v="0"/>
    <n v="12"/>
    <s v="Diciembre"/>
  </r>
  <r>
    <x v="35"/>
    <x v="35"/>
    <s v="AO.S1.01.10"/>
    <s v="Acciones de Soporte a la Gestión a nivel de GMR"/>
    <s v="AO.S1.01.10 (b)"/>
    <s v=" Supervisión y asistencia técnica en acciones de soporte a UDR"/>
    <s v="Abancay"/>
    <s v="Walter Bedriñana Carrasco"/>
    <n v="4"/>
    <n v="280"/>
    <m/>
    <n v="1280"/>
    <n v="1560"/>
    <n v="3"/>
    <s v="Marz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ndahuaylas "/>
    <s v="Eduardo Polidoro Pinatte Villegas"/>
    <n v="3"/>
    <n v="180"/>
    <m/>
    <n v="960"/>
    <n v="1140"/>
    <n v="5"/>
    <s v="Mayo"/>
  </r>
  <r>
    <x v="35"/>
    <x v="35"/>
    <s v="AO.S1.01.10"/>
    <s v="Acciones de Soporte a la Gestión a nivel de GMR"/>
    <s v="AO.S1.01.10 (b)"/>
    <s v=" Supervisión y asistencia técnica en acciones de soporte a UDR"/>
    <s v="Abancay"/>
    <s v="Mark Llamocca Anyosa "/>
    <n v="4"/>
    <n v="280"/>
    <m/>
    <n v="1280"/>
    <n v="1560"/>
    <n v="5"/>
    <s v="May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ndahuaylas "/>
    <s v="Mark Llamocca Anyosa "/>
    <n v="3"/>
    <n v="180"/>
    <m/>
    <n v="960"/>
    <n v="1140"/>
    <n v="6"/>
    <s v="Junio"/>
  </r>
  <r>
    <x v="35"/>
    <x v="35"/>
    <s v="AO.S1.01.10"/>
    <s v="Acciones de Soporte a la Gestión a nivel de GMR"/>
    <s v="AO.S1.01.10 (b)"/>
    <s v=" Supervisión y asistencia técnica en acciones de soporte a UDR"/>
    <s v="Abancay"/>
    <s v="Tecnico de informatica "/>
    <n v="3.5"/>
    <n v="276"/>
    <m/>
    <n v="1094"/>
    <n v="1370"/>
    <n v="6"/>
    <s v="Junio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Abancay"/>
    <s v="Mark Llamocca Anyosa "/>
    <n v="4"/>
    <n v="280"/>
    <m/>
    <n v="1280"/>
    <n v="1560"/>
    <n v="7"/>
    <s v="Julio"/>
  </r>
  <r>
    <x v="35"/>
    <x v="35"/>
    <s v="AO.M1.05.04"/>
    <s v="Asistencia Técnica, Monitoreo y Supervisión en Cobertura Prestacional."/>
    <s v="AO.M1.05.04 (a)"/>
    <s v="Supervisión, monitoreo y asistencia en cobertura prestacional"/>
    <s v="Andahuaylas "/>
    <s v="Profesional de Supervision Prestacional"/>
    <n v="3"/>
    <n v="180"/>
    <m/>
    <n v="960"/>
    <n v="1140"/>
    <n v="7"/>
    <s v="Julio"/>
  </r>
  <r>
    <x v="35"/>
    <x v="35"/>
    <s v="AO.S1.01.10"/>
    <s v="Acciones de Soporte a la Gestión a nivel de GMR"/>
    <s v="AO.S1.01.10 (b)"/>
    <s v=" Supervisión y asistencia técnica en acciones de soporte a UDR"/>
    <s v="Ica"/>
    <s v="Walter Bedriñana Carrasco"/>
    <n v="4"/>
    <n v="180"/>
    <m/>
    <n v="1280"/>
    <n v="1460"/>
    <n v="7"/>
    <s v="Julio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Abancay"/>
    <s v="Eduardo Polidoro Pinatte Villegas"/>
    <n v="4"/>
    <n v="280"/>
    <m/>
    <n v="1280"/>
    <n v="1560"/>
    <n v="8"/>
    <s v="Agosto"/>
  </r>
  <r>
    <x v="35"/>
    <x v="35"/>
    <s v="AO.S1.01.10"/>
    <s v="Acciones de Soporte a la Gestión a nivel de GMR"/>
    <s v="AO.S1.01.10 (b)"/>
    <s v=" Supervisión y asistencia técnica en acciones de soporte a UDR"/>
    <s v="Andahuaylas "/>
    <s v="Mark Llamocca Anyosa "/>
    <n v="3"/>
    <n v="180"/>
    <m/>
    <n v="960"/>
    <n v="1140"/>
    <n v="8"/>
    <s v="Agosto"/>
  </r>
  <r>
    <x v="35"/>
    <x v="35"/>
    <s v="AO.M1.05.04"/>
    <s v="Asistencia Técnica, Monitoreo y Supervisión en Cobertura Prestacional."/>
    <s v="AO.M1.05.04 (a)"/>
    <s v="Supervisión, monitoreo y asistencia en cobertura prestacional"/>
    <s v="Abancay"/>
    <s v="Profesional de Supervision Prestacional"/>
    <n v="4"/>
    <n v="280"/>
    <m/>
    <n v="1280"/>
    <n v="1560"/>
    <n v="9"/>
    <s v="Setiembre"/>
  </r>
  <r>
    <x v="35"/>
    <x v="35"/>
    <s v="AO.M1.02.01"/>
    <s v="Seguimiento y evaluacion de los procesos de afiliación, promoción, proteccion y atencion a la ciudadanía"/>
    <s v="AO.M1.02.01 (b)"/>
    <s v="Supervisión y asistencia técnica en materia de afiliaciones"/>
    <s v="Ica"/>
    <s v="Mark Llamocca Anyosa "/>
    <n v="4"/>
    <n v="180"/>
    <m/>
    <n v="1280"/>
    <n v="1460"/>
    <n v="9"/>
    <s v="Setiembre"/>
  </r>
  <r>
    <x v="35"/>
    <x v="35"/>
    <s v="AO.S1.01.10"/>
    <s v="Acciones de Soporte a la Gestión a nivel de GMR"/>
    <s v="AO.S1.01.10 (b)"/>
    <s v=" Supervisión y asistencia técnica en acciones de soporte a UDR"/>
    <s v="Andahuaylas "/>
    <s v="Walter Bedriñana Carrasco"/>
    <n v="3"/>
    <n v="180"/>
    <m/>
    <n v="960"/>
    <n v="1140"/>
    <n v="9"/>
    <s v="Setiembre"/>
  </r>
  <r>
    <x v="35"/>
    <x v="35"/>
    <s v="AO.M1.06.03"/>
    <s v="Asistencia Técnica, Monitoreo y Supervisión en Cobertura Financiera."/>
    <s v="AO.M1.06.03 (a)"/>
    <s v="Supervisión y asistencia técnica en cobertura financiera a UDR o Unidades Ejecutoras "/>
    <s v="Ica"/>
    <s v="Eduardo Polidoro Pinatte Villegas"/>
    <n v="4"/>
    <n v="180"/>
    <m/>
    <n v="1280"/>
    <n v="1460"/>
    <n v="10"/>
    <s v="Octubre"/>
  </r>
  <r>
    <x v="35"/>
    <x v="35"/>
    <s v="AO.M1.05.04"/>
    <s v="Asistencia Técnica, Monitoreo y Supervisión en Cobertura Prestacional."/>
    <s v="AO.M1.05.04 (a)"/>
    <s v="Supervisión, monitoreo y asistencia en cobertura prestacional"/>
    <s v="Ica"/>
    <s v="Profesional de Supervision Prestacional"/>
    <n v="4"/>
    <n v="180"/>
    <m/>
    <n v="1280"/>
    <n v="1460"/>
    <n v="10"/>
    <s v="Octubre"/>
  </r>
  <r>
    <x v="35"/>
    <x v="35"/>
    <s v="AO.S1.01.10"/>
    <s v="Acciones de Soporte a la Gestión a nivel de GMR"/>
    <s v="AO.S1.01.10 (b)"/>
    <s v=" Supervisión y asistencia técnica en acciones de soporte a UDR"/>
    <s v="Ica"/>
    <s v="Mark Llamocca Anyosa "/>
    <n v="4"/>
    <n v="180"/>
    <m/>
    <n v="1280"/>
    <n v="146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Jeus Nazareno "/>
    <s v="MC CAS "/>
    <n v="0"/>
    <n v="0"/>
    <m/>
    <n v="0"/>
    <n v="0"/>
    <n v="3"/>
    <s v="Marzo"/>
  </r>
  <r>
    <x v="36"/>
    <x v="36"/>
    <s v="AO.M1.05.05"/>
    <s v="Ejecución de Control Técnico a las Prestaciones."/>
    <s v="AO.M1.05.05 (d)"/>
    <s v="Ejecutar acciones correspondientes al Proceso de Control Presencial Posterior"/>
    <s v="Hospital Regional Ayacucho"/>
    <s v="MC CAS "/>
    <n v="0"/>
    <n v="0"/>
    <m/>
    <n v="0"/>
    <n v="0"/>
    <n v="3"/>
    <s v="Marz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4"/>
    <s v="Abril"/>
  </r>
  <r>
    <x v="36"/>
    <x v="36"/>
    <s v="AO.M1.02.02"/>
    <s v="Acciones de Afiliación."/>
    <s v="AO.M1.02.02 (d)"/>
    <s v="Supervisión y asistencia técnica en materia de afiliaciones"/>
    <s v="CS Vilcas Huaman y CS Vischongo"/>
    <s v="Lissie Arquiñego Garcia"/>
    <n v="4"/>
    <n v="120"/>
    <m/>
    <n v="1280"/>
    <n v="1400"/>
    <n v="4"/>
    <s v="Abril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5"/>
    <s v="Mayo"/>
  </r>
  <r>
    <x v="36"/>
    <x v="36"/>
    <s v="AO.M1.02.02"/>
    <s v="Acciones de Afiliación."/>
    <s v="AO.M1.02.02 (d)"/>
    <s v="Supervisión y asistencia técnica en materia de afiliaciones"/>
    <s v="CS Querobamba y CS Pomabamba"/>
    <s v="Lissie Arquiñego Garcia"/>
    <n v="4"/>
    <n v="120"/>
    <m/>
    <n v="1280"/>
    <n v="1400"/>
    <n v="5"/>
    <s v="Mayo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C.S Huancasancos  y  C.S. Pomabamba"/>
    <s v="MC CAS "/>
    <n v="3"/>
    <n v="160"/>
    <m/>
    <n v="960"/>
    <n v="1120"/>
    <n v="6"/>
    <s v="Junio"/>
  </r>
  <r>
    <x v="36"/>
    <x v="36"/>
    <s v="AO.M1.02.02"/>
    <s v="Acciones de Afiliación."/>
    <s v="AO.M1.02.02 (d)"/>
    <s v="Supervisión y asistencia técnica en materia de afiliaciones"/>
    <s v="CS San Jose de Secce CS  Nueva Jerusalen"/>
    <s v="Lissie Arquiñego Garcia"/>
    <n v="3"/>
    <n v="220"/>
    <m/>
    <n v="960"/>
    <n v="1180"/>
    <n v="6"/>
    <s v="Junio"/>
  </r>
  <r>
    <x v="36"/>
    <x v="36"/>
    <s v="AO.M1.05.05"/>
    <s v="Ejecución de Control Técnico a las Prestaciones."/>
    <s v="AO.M1.05.05 (d)"/>
    <s v="Ejecutar acciones correspondientes al Proceso de Control Presencial Posterior"/>
    <s v="Hospital Cangallo y  C.S. Pampacangallo"/>
    <s v="MC CAS "/>
    <n v="3"/>
    <n v="160"/>
    <m/>
    <n v="960"/>
    <n v="1120"/>
    <n v="7"/>
    <s v="Julio"/>
  </r>
  <r>
    <x v="36"/>
    <x v="36"/>
    <s v="AO.M1.02.02"/>
    <s v="Acciones de Afiliación."/>
    <s v="AO.M1.02.02 (d)"/>
    <s v="Supervisión y asistencia técnica en materia de afiliaciones"/>
    <s v="CS Huamanguiila y CS Luricocha"/>
    <s v="Lissie Arquiñego Garcia"/>
    <n v="3"/>
    <n v="120"/>
    <m/>
    <n v="960"/>
    <n v="1080"/>
    <n v="7"/>
    <s v="Julio"/>
  </r>
  <r>
    <x v="36"/>
    <x v="36"/>
    <s v="AO.M1.06.04"/>
    <s v="Supervisión Financiera a Unidades Ejecutoras-UE."/>
    <s v="AO.M1.06.04 (b)"/>
    <s v="Supervisión Financiera Presencial a las Unidades Ejecutoras-UE"/>
    <s v="U.E. Salud Sara sara y Hospital Cora cora"/>
    <s v="Walmer Ochoa Cuba"/>
    <n v="5"/>
    <n v="360"/>
    <m/>
    <n v="1600"/>
    <n v="196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Centro y Hospital de Cangallo"/>
    <s v="Benilda Cisneros Tineo"/>
    <n v="3"/>
    <n v="160"/>
    <m/>
    <n v="960"/>
    <n v="112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Salud Sur y Hospital de Puquio"/>
    <s v="Jonel Gonzales Mejía"/>
    <n v="5"/>
    <n v="360"/>
    <m/>
    <n v="1600"/>
    <n v="1960"/>
    <n v="8"/>
    <s v="Agosto"/>
  </r>
  <r>
    <x v="36"/>
    <x v="36"/>
    <s v="AO.M1.05.05"/>
    <s v="Ejecución de Control Técnico a las Prestaciones."/>
    <s v="AO.M1.05.05 (d)"/>
    <s v="Ejecutar acciones correspondientes al Proceso de Control Presencial Posterior"/>
    <s v="Hospital apoyo Huanta y C.S Luricocha"/>
    <s v="MC CAS "/>
    <n v="3"/>
    <n v="160"/>
    <m/>
    <n v="960"/>
    <n v="1120"/>
    <n v="8"/>
    <s v="Agosto"/>
  </r>
  <r>
    <x v="36"/>
    <x v="36"/>
    <s v="AO.M1.02.02"/>
    <s v="Acciones de Afiliación."/>
    <s v="AO.M1.02.02 (d)"/>
    <s v="Supervisión y asistencia técnica en materia de afiliaciones"/>
    <s v="CS Llochegua y CS Machente"/>
    <s v="Lissie Arquiñego Garcia"/>
    <n v="4"/>
    <n v="220"/>
    <m/>
    <n v="1280"/>
    <n v="1500"/>
    <n v="8"/>
    <s v="Agosto"/>
  </r>
  <r>
    <x v="36"/>
    <x v="36"/>
    <s v="AO.M1.06.04"/>
    <s v="Supervisión Financiera a Unidades Ejecutoras-UE."/>
    <s v="AO.M1.06.04 (b)"/>
    <s v="Supervisión Financiera Presencial a las Unidades Ejecutoras-UE"/>
    <s v="U.E. Red Salud Ayacucho Norte y Hospital de Huanta"/>
    <s v="Benilda Cisneros Tineo"/>
    <n v="3"/>
    <n v="120"/>
    <m/>
    <n v="960"/>
    <n v="108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Francisco y Hospital de San Fransisco"/>
    <s v="Jonel Gonzales Mejía"/>
    <n v="4"/>
    <n v="220"/>
    <m/>
    <n v="1280"/>
    <n v="150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Salud Ayacucho"/>
    <s v="Walmer Ochoa Cuba"/>
    <n v="0"/>
    <n v="0"/>
    <m/>
    <n v="0"/>
    <n v="0"/>
    <n v="9"/>
    <s v="Setiembre"/>
  </r>
  <r>
    <x v="36"/>
    <x v="36"/>
    <s v="AO.M1.05.05"/>
    <s v="Ejecución de Control Técnico a las Prestaciones."/>
    <s v="AO.M1.05.05 (d)"/>
    <s v="Ejecutar acciones correspondientes al Proceso de Control Presencial Posterior"/>
    <s v="Hospital San Miguel y CS Tambo"/>
    <s v="MC CAS "/>
    <n v="3"/>
    <n v="160"/>
    <m/>
    <n v="960"/>
    <n v="1120"/>
    <n v="9"/>
    <s v="Setiembre"/>
  </r>
  <r>
    <x v="36"/>
    <x v="36"/>
    <s v="AO.M1.06.04"/>
    <s v="Supervisión Financiera a Unidades Ejecutoras-UE."/>
    <s v="AO.M1.06.04 (b)"/>
    <s v="Supervisión Financiera Presencial a las Unidades Ejecutoras-UE"/>
    <s v="U.E. Red de Salud San Miguel y Hospital de Apoyo de San Miguel"/>
    <s v="Benilda Cisneros Tineo"/>
    <n v="3"/>
    <n v="120"/>
    <m/>
    <n v="960"/>
    <n v="1080"/>
    <n v="10"/>
    <s v="Octubre"/>
  </r>
  <r>
    <x v="36"/>
    <x v="36"/>
    <s v="AO.M1.06.04"/>
    <s v="Supervisión Financiera a Unidades Ejecutoras-UE."/>
    <s v="AO.M1.06.04 (b)"/>
    <s v="Supervisión Financiera Presencial a las Unidades Ejecutoras-UE"/>
    <s v="U.E. Red de Salud Huamanga y Hospital Jesus Nazareno"/>
    <s v="Benilda Cisneros Tineo"/>
    <n v="0"/>
    <n v="0"/>
    <m/>
    <n v="0"/>
    <n v="0"/>
    <n v="11"/>
    <s v="Noviembre"/>
  </r>
  <r>
    <x v="36"/>
    <x v="36"/>
    <s v="AO.M1.06.04"/>
    <s v="Supervisión Financiera a Unidades Ejecutoras-UE."/>
    <s v="AO.M1.06.04 (b)"/>
    <s v="Supervisión Financiera Presencial a las Unidades Ejecutoras-UE"/>
    <s v="U.E Hospital de Huamanga"/>
    <s v="Jonel Gonzales Mejía"/>
    <n v="0"/>
    <n v="0"/>
    <m/>
    <n v="0"/>
    <n v="0"/>
    <n v="11"/>
    <s v="Noviembre"/>
  </r>
  <r>
    <x v="36"/>
    <x v="36"/>
    <s v="AO.S1.01.11"/>
    <s v="Acciones de Soporte a la Gestión a nivel de UDR"/>
    <s v="AO.S1.01.11 (b)"/>
    <s v="Supervisión y asistencia técnica en acciones de soporte a IPRESS"/>
    <s v="varios"/>
    <s v="varios"/>
    <n v="4"/>
    <n v="0"/>
    <m/>
    <n v="1428"/>
    <n v="1428"/>
    <n v="12"/>
    <s v="Diciembre"/>
  </r>
  <r>
    <x v="37"/>
    <x v="37"/>
    <s v="AO.M1.06.04"/>
    <s v="Supervisión Financiera a Unidades Ejecutoras-UE."/>
    <s v="AO.M1.06.04 (g)"/>
    <s v="Monitoreo de los expedientes BES "/>
    <s v="Centro de Salud Lambrama"/>
    <s v="Santiago Alegria Merma"/>
    <n v="1"/>
    <n v="110"/>
    <m/>
    <n v="320"/>
    <n v="430"/>
    <n v="3"/>
    <s v="Marzo"/>
  </r>
  <r>
    <x v="37"/>
    <x v="37"/>
    <s v="AO.M1.02.02"/>
    <s v="Acciones de Afiliación."/>
    <s v="AO.M1.02.02 (b)"/>
    <s v="Acciones de afiliación y acreditación de asegurados "/>
    <s v="RED DE SALUD AYMARAES"/>
    <s v="Marco Antonio Salas Cuaresma"/>
    <n v="2"/>
    <n v="160"/>
    <m/>
    <n v="640"/>
    <n v="800"/>
    <n v="3"/>
    <s v="Marzo"/>
  </r>
  <r>
    <x v="37"/>
    <x v="37"/>
    <s v="AO.M1.02.02"/>
    <s v="Acciones de Afiliación."/>
    <s v="AO.M1.02.02 (d)"/>
    <s v="Supervisión y asistencia técnica en materia de afiliaciones"/>
    <s v="Hospital Chalhuanca"/>
    <s v="Noemi Sauñe Merma"/>
    <n v="2"/>
    <n v="160"/>
    <m/>
    <n v="640"/>
    <n v="800"/>
    <n v="3"/>
    <s v="Marzo"/>
  </r>
  <r>
    <x v="37"/>
    <x v="37"/>
    <s v="AO.M1.05.05"/>
    <s v="Ejecución de Control Técnico a las Prestaciones."/>
    <s v="AO.M1.05.05 (a)"/>
    <s v="Supervisar y monitorear respecto al acceso a servicios de salud"/>
    <s v="Hospital Chalhuanca"/>
    <s v="Yessenia espinoza Monzon"/>
    <n v="2"/>
    <n v="160"/>
    <m/>
    <n v="640"/>
    <n v="800"/>
    <n v="3"/>
    <s v="Marzo"/>
  </r>
  <r>
    <x v="37"/>
    <x v="37"/>
    <s v="AO.M1.06.04"/>
    <s v="Supervisión Financiera a Unidades Ejecutoras-UE."/>
    <s v="AO.M1.06.04 (g)"/>
    <s v="Monitoreo de los expedientes BES "/>
    <s v="Centro de salud Huancarama"/>
    <s v="Santiago Alegria Merma"/>
    <n v="1"/>
    <n v="100"/>
    <m/>
    <n v="320"/>
    <n v="420"/>
    <n v="4"/>
    <s v="Abril"/>
  </r>
  <r>
    <x v="37"/>
    <x v="37"/>
    <s v="AO.M1.02.02"/>
    <s v="Acciones de Afiliación."/>
    <s v="AO.M1.02.02 (d)"/>
    <s v="Supervisión y asistencia técnica en materia de afiliaciones"/>
    <s v="Centro de Salud  Santa Rosa"/>
    <s v="Noemi Sauñe Merma"/>
    <n v="1"/>
    <n v="150"/>
    <m/>
    <n v="320"/>
    <n v="47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Curahuasi / Centro de Salud Mental Comunitario / P.S. Pisonaypata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Bacas/ P.S. Occoruro y P.S. San Luis"/>
    <s v="Luz Eliana Coavoy Arapa"/>
    <n v="2"/>
    <n v="180"/>
    <m/>
    <n v="640"/>
    <n v="820"/>
    <n v="4"/>
    <s v="Abril"/>
  </r>
  <r>
    <x v="37"/>
    <x v="37"/>
    <s v="AO.M1.05.05"/>
    <s v="Ejecución de Control Técnico a las Prestaciones."/>
    <s v="AO.M1.05.05 (a)"/>
    <s v="Supervisar y monitorear respecto al acceso a servicios de salud"/>
    <s v="Centro de salud Huancarama"/>
    <s v="Yessenia espinoza Monzon"/>
    <n v="1"/>
    <n v="100"/>
    <m/>
    <n v="320"/>
    <n v="420"/>
    <n v="4"/>
    <s v="Abril"/>
  </r>
  <r>
    <x v="37"/>
    <x v="37"/>
    <s v="AO.M1.06.04"/>
    <s v="Supervisión Financiera a Unidades Ejecutoras-UE."/>
    <s v="AO.M1.06.04 (g)"/>
    <s v="Monitoreo de los expedientes BES "/>
    <s v="Hospital Chalhuanca"/>
    <s v="Santiago Alegria Merma"/>
    <n v="2"/>
    <n v="160"/>
    <m/>
    <n v="640"/>
    <n v="80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Huancarama /Centro de Salud Pacobamba"/>
    <s v="Luz Eliana Coavoy Arapa"/>
    <n v="1"/>
    <n v="150"/>
    <m/>
    <n v="320"/>
    <n v="470"/>
    <n v="5"/>
    <s v="Mayo"/>
  </r>
  <r>
    <x v="37"/>
    <x v="37"/>
    <s v="AO.M1.05.05"/>
    <s v="Ejecución de Control Técnico a las Prestaciones."/>
    <s v="AO.M1.05.05 (d)"/>
    <s v="Ejecutar acciones correspondientes al Proceso de Control Presencial Posterior"/>
    <s v="Puesto de Salud Los Angeles / P.S. Sotapa / P.S. Karhuakahua"/>
    <s v="Luz Eliana Coavoy Arapa"/>
    <n v="2"/>
    <n v="150"/>
    <m/>
    <n v="640"/>
    <n v="790"/>
    <n v="5"/>
    <s v="Mayo"/>
  </r>
  <r>
    <x v="37"/>
    <x v="37"/>
    <s v="AO.M1.05.05"/>
    <s v="Ejecución de Control Técnico a las Prestaciones."/>
    <s v="AO.M1.05.05 (a)"/>
    <s v="Supervisar y monitorear respecto al acceso a servicios de salud"/>
    <s v="C.S Casinchihua"/>
    <s v="Yessenia espinoza Monzon"/>
    <n v="1"/>
    <n v="120"/>
    <m/>
    <n v="320"/>
    <n v="440"/>
    <n v="5"/>
    <s v="Mayo"/>
  </r>
  <r>
    <x v="37"/>
    <x v="37"/>
    <s v="AO.M1.06.04"/>
    <s v="Supervisión Financiera a Unidades Ejecutoras-UE."/>
    <s v="AO.M1.06.04 (b)"/>
    <s v="Supervisión Financiera Presencial a las Unidades Ejecutoras-UE"/>
    <s v="RED DE SALUD GRAU"/>
    <s v="Renato Sauñe Riveros"/>
    <n v="3"/>
    <n v="190"/>
    <m/>
    <n v="960"/>
    <n v="1150"/>
    <n v="6"/>
    <s v="Junio"/>
  </r>
  <r>
    <x v="37"/>
    <x v="37"/>
    <s v="AO.M1.06.04"/>
    <s v="Supervisión Financiera a Unidades Ejecutoras-UE."/>
    <s v="AO.M1.06.04 (g)"/>
    <s v="Monitoreo de los expedientes BES "/>
    <s v="Centro de Salud San Camilo de Lelis /Vilcabamba"/>
    <s v="Santiago Alegria Merma"/>
    <n v="2"/>
    <n v="298"/>
    <m/>
    <n v="640"/>
    <n v="938"/>
    <n v="6"/>
    <s v="Junio"/>
  </r>
  <r>
    <x v="37"/>
    <x v="37"/>
    <s v="AO.M1.02.02"/>
    <s v="Acciones de Afiliación."/>
    <s v="AO.M1.02.02 (d)"/>
    <s v="Supervisión y asistencia técnica en materia de afiliaciones"/>
    <s v="Centro de Salud Curahuasi"/>
    <s v="Noemi Sauñe Merma"/>
    <n v="1"/>
    <n v="100"/>
    <m/>
    <n v="320"/>
    <n v="420"/>
    <n v="6"/>
    <s v="Junio"/>
  </r>
  <r>
    <x v="37"/>
    <x v="37"/>
    <s v="AO.M1.05.05"/>
    <s v="Ejecución de Control Técnico a las Prestaciones."/>
    <s v="AO.M1.05.05 (a)"/>
    <s v="Supervisar y monitorear respecto al acceso a servicios de salud"/>
    <s v="C.S Santa Rosa"/>
    <s v="Yessenia espinoza Monzon"/>
    <n v="1"/>
    <n v="120"/>
    <m/>
    <n v="320"/>
    <n v="440"/>
    <n v="6"/>
    <s v="Junio"/>
  </r>
  <r>
    <x v="37"/>
    <x v="37"/>
    <s v="AO.M1.06.04"/>
    <s v="Supervisión Financiera a Unidades Ejecutoras-UE."/>
    <s v="AO.M1.06.04 (g)"/>
    <s v="Monitoreo de los expedientes BES "/>
    <s v="Centro de Salud Antabamba"/>
    <s v="Santiago Alegria Merma"/>
    <n v="2"/>
    <n v="170"/>
    <m/>
    <n v="640"/>
    <n v="810"/>
    <n v="7"/>
    <s v="Julio"/>
  </r>
  <r>
    <x v="37"/>
    <x v="37"/>
    <s v="AO.M1.02.02"/>
    <s v="Acciones de Afiliación."/>
    <s v="AO.M1.02.02 (d)"/>
    <s v="Supervisión y asistencia técnica en materia de afiliaciones"/>
    <s v="Centro de Salud Antabamba"/>
    <s v="Noemi Sauñe Merma"/>
    <n v="2"/>
    <n v="170"/>
    <m/>
    <n v="640"/>
    <n v="810"/>
    <n v="7"/>
    <s v="Juli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San Camilo de Lelis"/>
    <s v="Luz Eliana Coavoy Arapa"/>
    <n v="2"/>
    <n v="190"/>
    <m/>
    <n v="640"/>
    <n v="830"/>
    <n v="7"/>
    <s v="Julio"/>
  </r>
  <r>
    <x v="37"/>
    <x v="37"/>
    <s v="AO.M1.05.05"/>
    <s v="Ejecución de Control Técnico a las Prestaciones."/>
    <s v="AO.M1.05.05 (a)"/>
    <s v="Supervisar y monitorear respecto al acceso a servicios de salud"/>
    <s v="Centro de Salud Curahuasi"/>
    <s v="Yessenia espinoza Monzon"/>
    <n v="1"/>
    <n v="100"/>
    <m/>
    <n v="320"/>
    <n v="420"/>
    <n v="7"/>
    <s v="Julio"/>
  </r>
  <r>
    <x v="37"/>
    <x v="37"/>
    <s v="AO.M1.06.04"/>
    <s v="Supervisión Financiera a Unidades Ejecutoras-UE."/>
    <s v="AO.M1.06.04 (b)"/>
    <s v="Supervisión Financiera Presencial a las Unidades Ejecutoras-UE"/>
    <s v="RED DE SALUD COTABAMBAS"/>
    <s v="Vladimir Aguilar Flores"/>
    <n v="5"/>
    <n v="260"/>
    <m/>
    <n v="1600"/>
    <n v="1860"/>
    <n v="8"/>
    <s v="Agosto"/>
  </r>
  <r>
    <x v="37"/>
    <x v="37"/>
    <s v="AO.M1.06.04"/>
    <s v="Supervisión Financiera a Unidades Ejecutoras-UE."/>
    <s v="AO.M1.06.04 (b)"/>
    <s v="Supervisión Financiera Presencial a las Unidades Ejecutoras-UE"/>
    <s v="RED DE SALUD AYMARAES"/>
    <s v="Renato Sauñe Riveros"/>
    <n v="3"/>
    <n v="160"/>
    <m/>
    <n v="960"/>
    <n v="1120"/>
    <n v="8"/>
    <s v="Agosto"/>
  </r>
  <r>
    <x v="37"/>
    <x v="37"/>
    <s v="AO.M1.06.04"/>
    <s v="Supervisión Financiera a Unidades Ejecutoras-UE."/>
    <s v="AO.M1.06.04 (g)"/>
    <s v="Monitoreo de los expedientes BES "/>
    <s v="Hospital de Tambobamba"/>
    <s v="Santiago Alegria Merma"/>
    <n v="3"/>
    <n v="260"/>
    <m/>
    <n v="960"/>
    <n v="1220"/>
    <n v="8"/>
    <s v="Agosto"/>
  </r>
  <r>
    <x v="37"/>
    <x v="37"/>
    <s v="AO.M1.02.02"/>
    <s v="Acciones de Afiliación."/>
    <s v="AO.M1.02.02 (b)"/>
    <s v="Acciones de afiliación y acreditación de asegurados "/>
    <s v="RED DE SALUD ANTABAMBA"/>
    <s v="Marco Antonio Salas Cuaresma"/>
    <n v="3"/>
    <n v="170"/>
    <m/>
    <n v="960"/>
    <n v="1130"/>
    <n v="8"/>
    <s v="Agosto"/>
  </r>
  <r>
    <x v="37"/>
    <x v="37"/>
    <s v="AO.M1.02.02"/>
    <s v="Acciones de Afiliación."/>
    <s v="AO.M1.02.02 (d)"/>
    <s v="Supervisión y asistencia técnica en materia de afiliaciones"/>
    <s v="Hospital de Tambobamba"/>
    <s v="Noemi Sauñe Merma"/>
    <n v="3"/>
    <n v="260"/>
    <m/>
    <n v="960"/>
    <n v="1220"/>
    <n v="8"/>
    <s v="Agosto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Antabamba"/>
    <s v="Luz Eliana Coavoy Arapa"/>
    <n v="2"/>
    <n v="170"/>
    <m/>
    <n v="640"/>
    <n v="810"/>
    <n v="8"/>
    <s v="Agosto"/>
  </r>
  <r>
    <x v="37"/>
    <x v="37"/>
    <s v="AO.M1.05.05"/>
    <s v="Ejecución de Control Técnico a las Prestaciones."/>
    <s v="AO.M1.05.05 (a)"/>
    <s v="Supervisar y monitorear respecto al acceso a servicios de salud"/>
    <s v="Centro de Salud Antabamba"/>
    <s v="Yessenia espinoza Monzon"/>
    <n v="2"/>
    <n v="170"/>
    <m/>
    <n v="640"/>
    <n v="810"/>
    <n v="8"/>
    <s v="Agosto"/>
  </r>
  <r>
    <x v="37"/>
    <x v="37"/>
    <s v="AO.M1.06.04"/>
    <s v="Supervisión Financiera a Unidades Ejecutoras-UE."/>
    <s v="AO.M1.06.04 (g)"/>
    <s v="Monitoreo de los expedientes BES "/>
    <s v="Centro de Salud  Santa Rosa"/>
    <s v="Santiago Alegria Merma"/>
    <n v="1"/>
    <n v="110"/>
    <m/>
    <n v="320"/>
    <n v="430"/>
    <n v="9"/>
    <s v="Setiembre"/>
  </r>
  <r>
    <x v="37"/>
    <x v="37"/>
    <s v="AO.M1.02.02"/>
    <s v="Acciones de Afiliación."/>
    <s v="AO.M1.02.02 (b)"/>
    <s v="Acciones de afiliación y acreditación de asegurados "/>
    <s v="RED DE SALUD COTABAMBAS"/>
    <s v="Marco Antonio Salas Cuaresma"/>
    <n v="3"/>
    <n v="260"/>
    <m/>
    <n v="960"/>
    <n v="1220"/>
    <n v="9"/>
    <s v="Setiembre"/>
  </r>
  <r>
    <x v="37"/>
    <x v="37"/>
    <s v="AO.M1.02.02"/>
    <s v="Acciones de Afiliación."/>
    <s v="AO.M1.02.02 (d)"/>
    <s v="Supervisión y asistencia técnica en materia de afiliaciones"/>
    <s v="Centro de Salud San Camilo de Lelis"/>
    <s v="Noemi Sauñe Merma"/>
    <n v="3"/>
    <n v="190"/>
    <m/>
    <n v="960"/>
    <n v="1150"/>
    <n v="9"/>
    <s v="Setiem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de Tambobamba"/>
    <s v="Luz Eliana Coavoy Arapa"/>
    <n v="3"/>
    <n v="260"/>
    <m/>
    <n v="960"/>
    <n v="1220"/>
    <n v="9"/>
    <s v="Setiembre"/>
  </r>
  <r>
    <x v="37"/>
    <x v="37"/>
    <s v="AO.M1.05.05"/>
    <s v="Ejecución de Control Técnico a las Prestaciones."/>
    <s v="AO.M1.05.05 (a)"/>
    <s v="Supervisar y monitorear respecto al acceso a servicios de salud"/>
    <s v="Hospital de Tambobamba"/>
    <s v="Yessenia espinoza Monzon"/>
    <n v="3"/>
    <n v="260"/>
    <m/>
    <n v="960"/>
    <n v="1220"/>
    <n v="9"/>
    <s v="Setiembre"/>
  </r>
  <r>
    <x v="37"/>
    <x v="37"/>
    <s v="AO.M1.06.04"/>
    <s v="Supervisión Financiera a Unidades Ejecutoras-UE."/>
    <s v="AO.M1.06.04 (b)"/>
    <s v="Supervisión Financiera Presencial a las Unidades Ejecutoras-UE"/>
    <s v="RED DE SALUD ANTABAMBA"/>
    <s v="Vladimir Aguilar Flores"/>
    <n v="3"/>
    <n v="170"/>
    <m/>
    <n v="960"/>
    <n v="1130"/>
    <n v="10"/>
    <s v="Octubre"/>
  </r>
  <r>
    <x v="37"/>
    <x v="37"/>
    <s v="AO.M1.02.02"/>
    <s v="Acciones de Afiliación."/>
    <s v="AO.M1.02.02 (d)"/>
    <s v="Supervisión y asistencia técnica en materia de afiliaciones"/>
    <s v="Centro de Salud Lambrama"/>
    <s v="Noemi Sauñe Merma"/>
    <n v="2"/>
    <n v="110"/>
    <m/>
    <n v="640"/>
    <n v="75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Hospital Chalhuanca"/>
    <s v="Luz Eliana Coavoy Arapa"/>
    <n v="1"/>
    <n v="160"/>
    <m/>
    <n v="320"/>
    <n v="480"/>
    <n v="10"/>
    <s v="Octubre"/>
  </r>
  <r>
    <x v="37"/>
    <x v="37"/>
    <s v="AO.M1.05.05"/>
    <s v="Ejecución de Control Técnico a las Prestaciones."/>
    <s v="AO.M1.05.05 (d)"/>
    <s v="Ejecutar acciones correspondientes al Proceso de Control Presencial Posterior"/>
    <s v="Centro de Salud Lambrama"/>
    <s v="Luz Eliana Coavoy Arapa"/>
    <n v="1"/>
    <n v="110"/>
    <m/>
    <n v="320"/>
    <n v="430"/>
    <n v="10"/>
    <s v="Octubre"/>
  </r>
  <r>
    <x v="37"/>
    <x v="37"/>
    <s v="AO.M1.05.05"/>
    <s v="Ejecución de Control Técnico a las Prestaciones."/>
    <s v="AO.M1.05.05 (a)"/>
    <s v="Supervisar y monitorear respecto al acceso a servicios de salud"/>
    <s v="Centro de Salud Lambrama"/>
    <s v="Yessenia espinoza Monzon"/>
    <n v="1"/>
    <n v="110"/>
    <m/>
    <n v="320"/>
    <n v="430"/>
    <n v="10"/>
    <s v="Octubre"/>
  </r>
  <r>
    <x v="37"/>
    <x v="37"/>
    <s v="AO.M1.06.04"/>
    <s v="Supervisión Financiera a Unidades Ejecutoras-UE."/>
    <s v="AO.M1.06.04 (g)"/>
    <s v="Monitoreo de los expedientes BES "/>
    <s v="Centro de Salud Curahuasi"/>
    <s v="Santiago Alegria Merma"/>
    <n v="1"/>
    <n v="100"/>
    <m/>
    <n v="320"/>
    <n v="420"/>
    <n v="11"/>
    <s v="Noviembre"/>
  </r>
  <r>
    <x v="37"/>
    <x v="37"/>
    <s v="AO.M1.02.02"/>
    <s v="Acciones de Afiliación."/>
    <s v="AO.M1.02.02 (b)"/>
    <s v="Acciones de afiliación y acreditación de asegurados "/>
    <s v="RED DE SALUD GRAU"/>
    <s v="Marco Antonio Salas Cuaresma"/>
    <n v="3"/>
    <n v="190"/>
    <m/>
    <n v="960"/>
    <n v="1150"/>
    <n v="11"/>
    <s v="Noviembre"/>
  </r>
  <r>
    <x v="37"/>
    <x v="37"/>
    <s v="AO.M1.02.02"/>
    <s v="Acciones de Afiliación."/>
    <s v="AO.M1.02.02 (d)"/>
    <s v="Supervisión y asistencia técnica en materia de afiliaciones"/>
    <s v="Centro de salud Huancarama"/>
    <s v="Noemi Sauñe Merma"/>
    <n v="2"/>
    <n v="100"/>
    <m/>
    <n v="640"/>
    <n v="74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entro de Salud San Camilo de Lelis"/>
    <s v="Yessenia espinoza Monzon"/>
    <n v="3"/>
    <n v="190"/>
    <m/>
    <n v="960"/>
    <n v="1150"/>
    <n v="11"/>
    <s v="Noviembre"/>
  </r>
  <r>
    <x v="37"/>
    <x v="37"/>
    <s v="AO.M1.05.05"/>
    <s v="Ejecución de Control Técnico a las Prestaciones."/>
    <s v="AO.M1.05.05 (a)"/>
    <s v="Supervisar y monitorear respecto al acceso a servicios de salud"/>
    <s v="C.S Cotaruse"/>
    <s v="Yessenia espinoza Monzon"/>
    <n v="2"/>
    <n v="200"/>
    <m/>
    <n v="640"/>
    <n v="840"/>
    <n v="12"/>
    <s v="Diciembre"/>
  </r>
  <r>
    <x v="38"/>
    <x v="38"/>
    <s v="AO.M1.04.01"/>
    <s v="Acciones de promocion y proteccion de derechos"/>
    <s v="AO.M1.04.01 (f)"/>
    <s v="Gestión de aliados estratégicos "/>
    <s v="URIPA"/>
    <s v="Serv. Al Asegurad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C.S. Kishuará"/>
    <s v="Sup. Médico"/>
    <n v="1"/>
    <n v="40"/>
    <m/>
    <n v="320"/>
    <n v="360"/>
    <n v="2"/>
    <s v="Febrer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2"/>
    <s v="Febrero"/>
  </r>
  <r>
    <x v="38"/>
    <x v="38"/>
    <s v="AO.M1.04.01"/>
    <s v="Acciones de promocion y proteccion de derechos"/>
    <s v="AO.M1.04.01 (f)"/>
    <s v="Gestión de aliados estratégicos "/>
    <s v="KISHUARA"/>
    <s v="Serv. Al Asegurado"/>
    <n v="1"/>
    <n v="40"/>
    <m/>
    <n v="320"/>
    <n v="360"/>
    <n v="3"/>
    <s v="Marzo"/>
  </r>
  <r>
    <x v="38"/>
    <x v="38"/>
    <s v="AO.S1.01.11"/>
    <s v="Acciones de Soporte a la Gestión a nivel de UDR"/>
    <s v="AO.S1.01.11 (b)"/>
    <s v="Supervisión y asistencia técnica en acciones de soporte a IPRESS"/>
    <s v="CHINCHEROS"/>
    <s v="Direccion"/>
    <n v="3"/>
    <n v="120"/>
    <m/>
    <n v="960"/>
    <n v="1080"/>
    <n v="4"/>
    <s v="Abril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PAMPACHIRI"/>
    <s v="SERV. AL ASEGURADO"/>
    <n v="1"/>
    <n v="60"/>
    <m/>
    <n v="320"/>
    <n v="380"/>
    <n v="4"/>
    <s v="Abril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CHINCHEROS"/>
    <s v="SERV. AL ASEGURADO"/>
    <n v="1"/>
    <n v="40"/>
    <m/>
    <n v="320"/>
    <n v="360"/>
    <n v="5"/>
    <s v="May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NCARAY"/>
    <s v="SERV. AL ASEGURADO"/>
    <n v="1"/>
    <n v="30"/>
    <m/>
    <n v="320"/>
    <n v="350"/>
    <n v="6"/>
    <s v="Junio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2"/>
    <n v="80"/>
    <m/>
    <n v="640"/>
    <n v="720"/>
    <n v="6"/>
    <s v="Juni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HUACCANA"/>
    <s v="SERV. AL ASEGURADO"/>
    <n v="1"/>
    <n v="60"/>
    <m/>
    <n v="320"/>
    <n v="380"/>
    <n v="7"/>
    <s v="Julio"/>
  </r>
  <r>
    <x v="38"/>
    <x v="38"/>
    <s v="AO.M1.05.05"/>
    <s v="Ejecución de Control Técnico a las Prestaciones."/>
    <s v="AO.M1.05.05 (d)"/>
    <s v="Ejecutar acciones correspondientes al Proceso de Control Presencial Posterior"/>
    <s v="C.S. Uripa"/>
    <s v="SUP. MÉDICO"/>
    <n v="1"/>
    <n v="40"/>
    <m/>
    <n v="320"/>
    <n v="360"/>
    <n v="7"/>
    <s v="Juli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7"/>
    <s v="Julio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2"/>
    <n v="40"/>
    <m/>
    <n v="640"/>
    <n v="680"/>
    <n v="8"/>
    <s v="Agost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ANDARAPA"/>
    <s v="SERV. AL ASEGURADO"/>
    <n v="1"/>
    <n v="30"/>
    <m/>
    <n v="320"/>
    <n v="35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C.S. Huaccana"/>
    <s v="SUP. MÉDICO"/>
    <n v="1"/>
    <n v="60"/>
    <m/>
    <n v="320"/>
    <n v="380"/>
    <n v="8"/>
    <s v="Agosto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8"/>
    <s v="Agosto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RANRACANCHA"/>
    <s v="SERV. AL ASEGURAD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C.S. Rocchacc"/>
    <s v="SUP. MÉDICO"/>
    <n v="1"/>
    <n v="40"/>
    <m/>
    <n v="320"/>
    <n v="360"/>
    <n v="9"/>
    <s v="Set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9"/>
    <s v="Setiembre"/>
  </r>
  <r>
    <x v="38"/>
    <x v="38"/>
    <s v="AO.M1.05.05"/>
    <s v="Ejecución de Control Técnico a las Prestaciones."/>
    <s v="AO.M1.05.05 (b)"/>
    <s v="Gestión con actores locales para fortalecer la contención preventiva"/>
    <s v="Chincheros"/>
    <s v="Direccion"/>
    <n v="3"/>
    <n v="60"/>
    <m/>
    <n v="960"/>
    <n v="1020"/>
    <n v="10"/>
    <s v="Octu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COBAMBA"/>
    <s v="SERV. AL ASEGURADO"/>
    <n v="1"/>
    <n v="40"/>
    <m/>
    <n v="320"/>
    <n v="36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C.S. Ongoy"/>
    <s v="SUP. MÉDICO"/>
    <n v="1"/>
    <n v="60"/>
    <m/>
    <n v="320"/>
    <n v="380"/>
    <n v="10"/>
    <s v="Octu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0"/>
    <s v="Octubre"/>
  </r>
  <r>
    <x v="38"/>
    <x v="38"/>
    <s v="AO.M1.06.04"/>
    <s v="Supervisión Financiera a Unidades Ejecutoras-UE."/>
    <s v="AO.M1.06.04 (b)"/>
    <s v="Supervisión Financiera Presencial a las Unidades Ejecutoras-UE"/>
    <s v="CHINCHEROS"/>
    <s v="SUP. FINANCIERO"/>
    <n v="6"/>
    <n v="80"/>
    <m/>
    <n v="1920"/>
    <n v="2000"/>
    <n v="11"/>
    <s v="Noviembre"/>
  </r>
  <r>
    <x v="38"/>
    <x v="38"/>
    <s v="AO.M1.02.01"/>
    <s v="Seguimiento y evaluacion de los procesos de afiliación, promoción, proteccion y atencion a la ciudadanía"/>
    <s v="AO.M1.02.01 (d)"/>
    <s v="Elaborar y evaluar el reporte de producción de servicios en canales de atención en el ámbito de su ju"/>
    <s v="ONGOY"/>
    <s v="SERV. AL ASEGURADO"/>
    <n v="1"/>
    <n v="60"/>
    <m/>
    <n v="320"/>
    <n v="38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C.S. Andarapa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1"/>
    <s v="Noviembre"/>
  </r>
  <r>
    <x v="38"/>
    <x v="38"/>
    <s v="AO.M1.05.05"/>
    <s v="Ejecución de Control Técnico a las Prestaciones."/>
    <s v="AO.M1.05.05 (b)"/>
    <s v="Gestión con actores locales para fortalecer la contención preventiva"/>
    <m/>
    <s v="Direccion"/>
    <n v="1"/>
    <n v="0"/>
    <m/>
    <n v="62"/>
    <n v="62"/>
    <n v="11"/>
    <s v="Noviembre"/>
  </r>
  <r>
    <x v="38"/>
    <x v="38"/>
    <s v="AO.M1.05.05"/>
    <s v="Ejecución de Control Técnico a las Prestaciones."/>
    <s v="AO.M1.05.05 (d)"/>
    <s v="Ejecutar acciones correspondientes al Proceso de Control Presencial Posterior"/>
    <s v="Hospital Chincheros"/>
    <s v="SUP. MÉDICO"/>
    <n v="1"/>
    <n v="40"/>
    <m/>
    <n v="320"/>
    <n v="360"/>
    <n v="12"/>
    <s v="Diciembre"/>
  </r>
  <r>
    <x v="39"/>
    <x v="39"/>
    <s v="AO.S1.01.11"/>
    <s v="Acciones de Soporte a la Gestión a nivel de UDR"/>
    <s v="AO.S1.01.11 (c)"/>
    <s v="Otras Acciones de Soporte"/>
    <s v="Pisco"/>
    <s v="direccion"/>
    <n v="1.4"/>
    <n v="25"/>
    <m/>
    <n v="373.33"/>
    <n v="398.33"/>
    <n v="3"/>
    <s v="Marz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Yanina Rojas Chauca"/>
    <n v="1.4"/>
    <n v="25"/>
    <m/>
    <n v="373.33"/>
    <n v="398.33"/>
    <n v="3"/>
    <s v="Marz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GESTOR IPRESS"/>
    <n v="1.4"/>
    <n v="35"/>
    <m/>
    <n v="373.33"/>
    <n v="408.33"/>
    <n v="3"/>
    <s v="Marzo"/>
  </r>
  <r>
    <x v="39"/>
    <x v="39"/>
    <s v="AO.M1.02.02"/>
    <s v="Acciones de Afiliación."/>
    <s v="AO.M1.02.02 (d)"/>
    <s v="Supervisión y asistencia técnica en materia de afiliaciones"/>
    <s v="CHINCHA"/>
    <s v="PROFESIONAL DE ATENCIÓN AL ASEGURADO"/>
    <n v="1.4"/>
    <n v="35"/>
    <m/>
    <n v="373.33"/>
    <n v="408.33"/>
    <n v="3"/>
    <s v="Marz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4"/>
    <s v="Abril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ISCO "/>
    <s v="MC Veronica Paucar Castillo"/>
    <n v="1.4"/>
    <n v="25"/>
    <m/>
    <n v="373.33"/>
    <n v="398.33"/>
    <n v="4"/>
    <s v="Abril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Yanina Rojas Chauca"/>
    <n v="1.4"/>
    <n v="30"/>
    <m/>
    <n v="373.33"/>
    <n v="403.33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4.5"/>
    <n v="40"/>
    <m/>
    <n v="1600"/>
    <n v="1640"/>
    <n v="4"/>
    <s v="Abril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4"/>
    <s v="Abril"/>
  </r>
  <r>
    <x v="39"/>
    <x v="39"/>
    <s v="AO.M1.02.02"/>
    <s v="Acciones de Afiliación."/>
    <s v="AO.M1.02.02 (d)"/>
    <s v="Supervisión y asistencia técnica en materia de afiliaciones"/>
    <s v="PALPA"/>
    <s v="GESTOR IPRESS"/>
    <n v="1.4"/>
    <n v="30"/>
    <m/>
    <n v="373.33"/>
    <n v="403.33"/>
    <n v="4"/>
    <s v="Abril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5"/>
    <s v="May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80"/>
    <m/>
    <n v="373.33"/>
    <n v="453.33"/>
    <n v="5"/>
    <s v="May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NASCA"/>
    <s v="ADRIANA PEÑA PEÑA"/>
    <n v="4.5"/>
    <n v="50"/>
    <m/>
    <n v="1600"/>
    <n v="1650"/>
    <n v="5"/>
    <s v="Mayo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4.5"/>
    <n v="30"/>
    <m/>
    <n v="1600"/>
    <n v="1630"/>
    <n v="5"/>
    <s v="Mayo"/>
  </r>
  <r>
    <x v="39"/>
    <x v="39"/>
    <s v="AO.M1.02.02"/>
    <s v="Acciones de Afiliación."/>
    <s v="AO.M1.02.02 (d)"/>
    <s v="Supervisión y asistencia técnica en materia de afiliaciones"/>
    <s v="PISCO"/>
    <s v="PROFESIONAL DE ATENCIÓN AL ASEGURADO"/>
    <n v="1.4"/>
    <n v="25"/>
    <m/>
    <n v="373.33"/>
    <n v="398.33"/>
    <n v="5"/>
    <s v="Mayo"/>
  </r>
  <r>
    <x v="39"/>
    <x v="39"/>
    <s v="AO.S1.01.11"/>
    <s v="Acciones de Soporte a la Gestión a nivel de UDR"/>
    <s v="AO.S1.01.11 (c)"/>
    <s v="Otras Acciones de Soporte"/>
    <s v="Palpa"/>
    <s v="direccion"/>
    <n v="1.4"/>
    <n v="30"/>
    <m/>
    <n v="373.33"/>
    <n v="403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6"/>
    <s v="Juni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6"/>
    <s v="Juni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50"/>
    <m/>
    <n v="373.33"/>
    <n v="423.33"/>
    <n v="6"/>
    <s v="Junio"/>
  </r>
  <r>
    <x v="39"/>
    <x v="39"/>
    <s v="AO.M1.05.05"/>
    <s v="Ejecución de Control Técnico a las Prestaciones."/>
    <s v="AO.M1.05.05 (a)"/>
    <s v="Supervisar y monitorear respecto al acceso a servicios de salud"/>
    <s v="PISCO"/>
    <s v="MC Yanina Rojas Chauca"/>
    <n v="0.9"/>
    <n v="25"/>
    <m/>
    <n v="120"/>
    <n v="145"/>
    <n v="6"/>
    <s v="Junio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6"/>
    <s v="Junio"/>
  </r>
  <r>
    <x v="39"/>
    <x v="39"/>
    <s v="AO.M1.02.02"/>
    <s v="Acciones de Afiliación."/>
    <s v="AO.M1.02.02 (d)"/>
    <s v="Supervisión y asistencia técnica en materia de afiliaciones"/>
    <s v="PALPA"/>
    <s v="PROFESIONAL DE ATENCIÓN AL ASEGURADO"/>
    <n v="1.4"/>
    <n v="30"/>
    <m/>
    <n v="373.33"/>
    <n v="403.33"/>
    <n v="6"/>
    <s v="Juni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7"/>
    <s v="Julio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Yanina Rojas Chauca"/>
    <n v="1.4"/>
    <n v="35"/>
    <m/>
    <n v="373.33"/>
    <n v="408.33"/>
    <n v="7"/>
    <s v="Julio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Veronica Paucar Castillo"/>
    <n v="1.4"/>
    <n v="25"/>
    <m/>
    <n v="373.33"/>
    <n v="398.33"/>
    <n v="7"/>
    <s v="Julio"/>
  </r>
  <r>
    <x v="39"/>
    <x v="39"/>
    <s v="AO.M1.05.05"/>
    <s v="Ejecución de Control Técnico a las Prestaciones."/>
    <s v="AO.M1.05.05 (b)"/>
    <s v="Gestión con actores locales para fortalecer la contención preventiva"/>
    <s v="PALPA"/>
    <s v="MC Yanina Rojas Chauca"/>
    <n v="0.9"/>
    <n v="30"/>
    <m/>
    <n v="120"/>
    <n v="150"/>
    <n v="7"/>
    <s v="Julio"/>
  </r>
  <r>
    <x v="39"/>
    <x v="39"/>
    <s v="AO.M1.06.04"/>
    <s v="Supervisión Financiera a Unidades Ejecutoras-UE."/>
    <s v="AO.M1.06.04 (b)"/>
    <s v="Supervisión Financiera Presencial a las Unidades Ejecutoras-UE"/>
    <s v="PISCO"/>
    <s v="ADRIANA PEÑA PEÑA"/>
    <n v="4.5"/>
    <n v="25"/>
    <m/>
    <n v="1600"/>
    <n v="1625"/>
    <n v="7"/>
    <s v="Julio"/>
  </r>
  <r>
    <x v="39"/>
    <x v="39"/>
    <s v="AO.M1.02.02"/>
    <s v="Acciones de Afiliación."/>
    <s v="AO.M1.02.02 (d)"/>
    <s v="Supervisión y asistencia técnica en materia de afiliaciones"/>
    <s v="PISCO"/>
    <s v="GESTOR IPRESS"/>
    <n v="1.4"/>
    <n v="25"/>
    <m/>
    <n v="373.33"/>
    <n v="398.33"/>
    <n v="7"/>
    <s v="Julio"/>
  </r>
  <r>
    <x v="39"/>
    <x v="39"/>
    <s v="AO.M1.02.02"/>
    <s v="Acciones de Afiliación."/>
    <s v="AO.M1.02.02 (d)"/>
    <s v="Supervisión y asistencia técnica en materia de afiliaciones"/>
    <s v="NAZCA"/>
    <s v="PROFESIONAL DE ATENCIÓN AL ASEGURADO"/>
    <n v="1.4"/>
    <n v="50"/>
    <m/>
    <n v="373.33"/>
    <n v="423.33"/>
    <n v="7"/>
    <s v="Julio"/>
  </r>
  <r>
    <x v="39"/>
    <x v="39"/>
    <s v="AO.S1.01.11"/>
    <s v="Acciones de Soporte a la Gestión a nivel de UDR"/>
    <s v="AO.S1.01.11 (c)"/>
    <s v="Otras Acciones de Soporte"/>
    <s v="Chincha"/>
    <s v="direccion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8"/>
    <s v="Agosto"/>
  </r>
  <r>
    <x v="39"/>
    <x v="39"/>
    <s v="AO.S1.01.11"/>
    <s v="Acciones de Soporte a la Gestión a nivel de UDR"/>
    <s v="AO.S1.01.11 (b)"/>
    <s v="Supervisión y asistencia técnica en acciones de soporte a IPRESS"/>
    <s v="Pisco"/>
    <s v="Profesional Informatico"/>
    <n v="1.4"/>
    <n v="25"/>
    <m/>
    <n v="373.33"/>
    <n v="39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Yanina Rojas Chauca"/>
    <n v="1.4"/>
    <n v="50"/>
    <m/>
    <n v="373.33"/>
    <n v="423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CHINCHA"/>
    <s v="MC Veronica Paucar Castillo"/>
    <n v="1.4"/>
    <n v="35"/>
    <m/>
    <n v="373.33"/>
    <n v="408.33"/>
    <n v="8"/>
    <s v="Agosto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1.4"/>
    <n v="30"/>
    <m/>
    <n v="373.33"/>
    <n v="403.33"/>
    <n v="8"/>
    <s v="Agosto"/>
  </r>
  <r>
    <x v="39"/>
    <x v="39"/>
    <s v="AO.M1.05.05"/>
    <s v="Ejecución de Control Técnico a las Prestaciones."/>
    <s v="AO.M1.05.05 (a)"/>
    <s v="Supervisar y monitorear respecto al acceso a servicios de salud"/>
    <s v="NASCA"/>
    <s v="MC Yanina Rojas Chauca"/>
    <n v="0.9"/>
    <n v="50"/>
    <m/>
    <n v="120"/>
    <n v="170"/>
    <n v="8"/>
    <s v="Agosto"/>
  </r>
  <r>
    <x v="39"/>
    <x v="39"/>
    <s v="AO.M1.06.04"/>
    <s v="Supervisión Financiera a Unidades Ejecutoras-UE."/>
    <s v="AO.M1.06.04 (b)"/>
    <s v="Supervisión Financiera Presencial a las Unidades Ejecutoras-UE"/>
    <s v="CHINCHA"/>
    <s v="HEBERT ARCOS MEZA"/>
    <n v="5"/>
    <n v="35"/>
    <m/>
    <n v="1600"/>
    <n v="1635"/>
    <n v="8"/>
    <s v="Agosto"/>
  </r>
  <r>
    <x v="39"/>
    <x v="39"/>
    <s v="AO.S1.01.11"/>
    <s v="Acciones de Soporte a la Gestión a nivel de UDR"/>
    <s v="AO.S1.01.11 (c)"/>
    <s v="Otras Acciones de Soporte"/>
    <s v="Nazca"/>
    <s v="direccion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Nazca"/>
    <s v="Profesional Informatico"/>
    <n v="1.4"/>
    <n v="50"/>
    <m/>
    <n v="373.33"/>
    <n v="423.33"/>
    <n v="9"/>
    <s v="Setiembre"/>
  </r>
  <r>
    <x v="39"/>
    <x v="39"/>
    <s v="AO.S1.01.11"/>
    <s v="Acciones de Soporte a la Gestión a nivel de UDR"/>
    <s v="AO.S1.01.11 (b)"/>
    <s v="Supervisión y asistencia técnica en acciones de soporte a IPRESS"/>
    <s v="Chincha"/>
    <s v="Profesional Informatico"/>
    <n v="1.4"/>
    <n v="35"/>
    <m/>
    <n v="373.33"/>
    <n v="40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ISCO"/>
    <s v="MC Yanina Rojas Chauca"/>
    <n v="1.4"/>
    <n v="25"/>
    <m/>
    <n v="373.33"/>
    <n v="398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NASCA"/>
    <s v="MC Veronica Paucar Castillo"/>
    <n v="1.4"/>
    <n v="80"/>
    <m/>
    <n v="373.33"/>
    <n v="453.33"/>
    <n v="9"/>
    <s v="Setiembre"/>
  </r>
  <r>
    <x v="39"/>
    <x v="39"/>
    <s v="AO.M1.05.05"/>
    <s v="Ejecución de Control Técnico a las Prestaciones."/>
    <s v="AO.M1.05.05 (b)"/>
    <s v="Gestión con actores locales para fortalecer la contención preventiva"/>
    <s v="CHINCHA"/>
    <s v="MC Yanina Rojas Chauca"/>
    <n v="0.9"/>
    <n v="35"/>
    <m/>
    <n v="120"/>
    <n v="155"/>
    <n v="9"/>
    <s v="Setiembre"/>
  </r>
  <r>
    <x v="39"/>
    <x v="39"/>
    <s v="AO.M1.06.04"/>
    <s v="Supervisión Financiera a Unidades Ejecutoras-UE."/>
    <s v="AO.M1.06.04 (b)"/>
    <s v="Supervisión Financiera Presencial a las Unidades Ejecutoras-UE"/>
    <s v="PALPA"/>
    <s v="HEBERT ARCOS MEZA"/>
    <n v="5"/>
    <n v="30"/>
    <m/>
    <n v="1600"/>
    <n v="1630"/>
    <n v="9"/>
    <s v="Setiembre"/>
  </r>
  <r>
    <x v="39"/>
    <x v="39"/>
    <s v="AO.M1.02.02"/>
    <s v="Acciones de Afiliación."/>
    <s v="AO.M1.02.02 (d)"/>
    <s v="Supervisión y asistencia técnica en materia de afiliaciones"/>
    <s v="NAZCA"/>
    <s v="GESTOR IPRESS"/>
    <n v="1.4"/>
    <n v="50"/>
    <m/>
    <n v="373.33"/>
    <n v="423.33"/>
    <n v="9"/>
    <s v="Set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25"/>
    <m/>
    <n v="120"/>
    <n v="145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0"/>
    <m/>
    <n v="120"/>
    <n v="15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50"/>
    <m/>
    <n v="120"/>
    <n v="170"/>
    <n v="12"/>
    <s v="Diciembre"/>
  </r>
  <r>
    <x v="39"/>
    <x v="39"/>
    <s v="AO.M1.05.05"/>
    <s v="Ejecución de Control Técnico a las Prestaciones."/>
    <s v="AO.M1.05.05 (d)"/>
    <s v="Ejecutar acciones correspondientes al Proceso de Control Presencial Posterior"/>
    <s v="PALPA"/>
    <s v="MC Veronica Paucar Castillo"/>
    <n v="0.9"/>
    <n v="35"/>
    <m/>
    <n v="120"/>
    <n v="155"/>
    <n v="12"/>
    <s v="Diciembre"/>
  </r>
  <r>
    <x v="39"/>
    <x v="39"/>
    <s v="AO.S1.01.11"/>
    <s v="Acciones de Soporte a la Gestión a nivel de UDR"/>
    <s v="AO.S1.01.11 (b)"/>
    <s v="Supervisión y asistencia técnica en acciones de soporte a IPRESS"/>
    <s v="varios"/>
    <s v="varios"/>
    <n v="10"/>
    <n v="0"/>
    <m/>
    <n v="5315.81"/>
    <n v="5315.81"/>
    <n v="12"/>
    <s v="Dic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Esther Huaman"/>
    <n v="3"/>
    <n v="220"/>
    <m/>
    <n v="960"/>
    <n v="1180"/>
    <n v="2"/>
    <s v="Febrer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3"/>
    <s v="Marz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Custodio Vargas"/>
    <n v="3"/>
    <n v="220"/>
    <m/>
    <n v="960"/>
    <n v="1180"/>
    <n v="3"/>
    <s v="Marz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Keyla Laos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3"/>
    <s v="Marzo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3"/>
    <s v="Marz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Elizabeth Leon"/>
    <n v="4"/>
    <n v="220"/>
    <m/>
    <n v="1280"/>
    <n v="1500"/>
    <n v="4"/>
    <s v="Abril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Esther Huaman"/>
    <n v="3"/>
    <n v="220"/>
    <m/>
    <n v="960"/>
    <n v="1180"/>
    <n v="6"/>
    <s v="Jun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Custodio Vargas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Santa"/>
    <s v="Walter Alvarez"/>
    <n v="3"/>
    <n v="220"/>
    <m/>
    <n v="960"/>
    <n v="1180"/>
    <n v="6"/>
    <s v="Junio"/>
  </r>
  <r>
    <x v="40"/>
    <x v="40"/>
    <s v="AO.S1.01.10"/>
    <s v="Acciones de Soporte a la Gestión a nivel de GMR"/>
    <s v="AO.S1.01.10 (a)"/>
    <s v="Acciones de soporte administrativo en GMR"/>
    <s v="Ancash"/>
    <s v="Walter Alvarez"/>
    <n v="3"/>
    <n v="220"/>
    <m/>
    <n v="960"/>
    <n v="1180"/>
    <n v="6"/>
    <s v="Juni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Elizabeth Leon"/>
    <n v="3"/>
    <n v="220"/>
    <m/>
    <n v="960"/>
    <n v="1180"/>
    <n v="6"/>
    <s v="Junio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7"/>
    <s v="Julio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Keyla Laos"/>
    <n v="3"/>
    <n v="220"/>
    <m/>
    <n v="960"/>
    <n v="1180"/>
    <n v="7"/>
    <s v="Julio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Huacho"/>
    <s v="Elizabeth Leon"/>
    <n v="3"/>
    <n v="189"/>
    <m/>
    <n v="960"/>
    <n v="1149"/>
    <n v="8"/>
    <s v="Agosto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Santa"/>
    <s v="Gustavo Zúñiga"/>
    <n v="3"/>
    <n v="220"/>
    <m/>
    <n v="960"/>
    <n v="1180"/>
    <n v="10"/>
    <s v="Octubre"/>
  </r>
  <r>
    <x v="40"/>
    <x v="40"/>
    <s v="AO.M1.06.03"/>
    <s v="Asistencia Técnica, Monitoreo y Supervisión en Cobertura Financiera."/>
    <s v="AO.M1.06.03 (a)"/>
    <s v="Supervisión y asistencia técnica en cobertura financiera a UDR o Unidades Ejecutoras "/>
    <s v="Ancash"/>
    <s v="Gustavo Zúñiga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Ancash"/>
    <s v="Keyla Laos"/>
    <n v="3"/>
    <n v="220"/>
    <m/>
    <n v="960"/>
    <n v="1180"/>
    <n v="10"/>
    <s v="Octu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Santa"/>
    <s v="Esther Huaman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Santa"/>
    <s v="Cesar Echegaray"/>
    <n v="3"/>
    <n v="220"/>
    <m/>
    <n v="960"/>
    <n v="1180"/>
    <n v="10"/>
    <s v="Octubre"/>
  </r>
  <r>
    <x v="40"/>
    <x v="40"/>
    <s v="AO.S1.01.10"/>
    <s v="Acciones de Soporte a la Gestión a nivel de GMR"/>
    <s v="AO.S1.01.10 (a)"/>
    <s v="Acciones de soporte administrativo en GMR"/>
    <s v="Ancash"/>
    <s v="Cesar Echegaray"/>
    <n v="3"/>
    <n v="220"/>
    <m/>
    <n v="960"/>
    <n v="1180"/>
    <n v="10"/>
    <s v="Octubre"/>
  </r>
  <r>
    <x v="40"/>
    <x v="40"/>
    <s v="AO.M1.05.04"/>
    <s v="Asistencia Técnica, Monitoreo y Supervisión en Cobertura Prestacional."/>
    <s v="AO.M1.05.04 (a)"/>
    <s v="Supervisión, monitoreo y asistencia en cobertura prestacional"/>
    <s v="Santa"/>
    <s v="Sissy Garcia"/>
    <n v="3"/>
    <n v="220"/>
    <m/>
    <n v="960"/>
    <n v="1180"/>
    <n v="11"/>
    <s v="Noviembre"/>
  </r>
  <r>
    <x v="40"/>
    <x v="40"/>
    <s v="AO.M1.05.04"/>
    <s v="Asistencia Técnica, Monitoreo y Supervisión en Cobertura Prestacional."/>
    <s v="AO.M1.05.04 (a)"/>
    <s v="Supervisión, monitoreo y asistencia en cobertura prestacional"/>
    <s v="Ancash"/>
    <s v="Luis Velarde"/>
    <n v="3"/>
    <n v="220"/>
    <m/>
    <n v="960"/>
    <n v="1180"/>
    <n v="11"/>
    <s v="Noviembre"/>
  </r>
  <r>
    <x v="40"/>
    <x v="40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 Región"/>
    <s v="Custodio Vargas"/>
    <n v="3"/>
    <n v="220"/>
    <m/>
    <n v="960"/>
    <n v="1180"/>
    <n v="11"/>
    <s v="Nov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3"/>
    <s v="Marzo"/>
  </r>
  <r>
    <x v="41"/>
    <x v="41"/>
    <s v="AO.M1.02.02"/>
    <s v="Acciones de Afiliación."/>
    <s v="AO.M1.02.02 (d)"/>
    <s v="Supervisión y asistencia técnica en materia de afiliaciones"/>
    <s v="Ipress Huaylas"/>
    <s v="Jimmy Rosales Ramirez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Chacas"/>
    <s v="Danilo Dominguez Espinoza"/>
    <n v="2"/>
    <n v="80"/>
    <m/>
    <n v="640"/>
    <n v="720"/>
    <n v="4"/>
    <s v="Abril"/>
  </r>
  <r>
    <x v="41"/>
    <x v="41"/>
    <s v="AO.M1.02.02"/>
    <s v="Acciones de Afiliación."/>
    <s v="AO.M1.02.02 (d)"/>
    <s v="Supervisión y asistencia técnica en materia de afiliaciones"/>
    <s v="Ipress Acochaca"/>
    <s v="Cecilia García Tapia"/>
    <n v="2"/>
    <n v="80"/>
    <m/>
    <n v="640"/>
    <n v="720"/>
    <n v="5"/>
    <s v="Mayo"/>
  </r>
  <r>
    <x v="41"/>
    <x v="41"/>
    <s v="AO.M1.06.04"/>
    <s v="Supervisión Financiera a Unidades Ejecutoras-UE."/>
    <s v="AO.M1.06.04 (b)"/>
    <s v="Supervisión Financiera Presencial a las Unidades Ejecutoras-UE"/>
    <s v="Pomabamba"/>
    <s v="Gina Rodríguez Morales"/>
    <n v="4"/>
    <n v="80"/>
    <m/>
    <n v="1280"/>
    <n v="1360"/>
    <n v="5"/>
    <s v="May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Huari"/>
    <s v="Medico prestacional"/>
    <n v="3"/>
    <n v="80"/>
    <m/>
    <n v="960"/>
    <n v="1040"/>
    <n v="5"/>
    <s v="Mayo"/>
  </r>
  <r>
    <x v="41"/>
    <x v="41"/>
    <s v="AO.M1.02.02"/>
    <s v="Acciones de Afiliación."/>
    <s v="AO.M1.02.02 (d)"/>
    <s v="Supervisión y asistencia técnica en materia de afiliaciones"/>
    <s v="Ipress Huallanca"/>
    <s v="Danilo Dominguez Espinoza"/>
    <n v="2"/>
    <n v="80"/>
    <m/>
    <n v="640"/>
    <n v="720"/>
    <n v="6"/>
    <s v="Junio"/>
  </r>
  <r>
    <x v="41"/>
    <x v="41"/>
    <s v="AO.M1.06.04"/>
    <s v="Supervisión Financiera a Unidades Ejecutoras-UE."/>
    <s v="AO.M1.06.04 (b)"/>
    <s v="Supervisión Financiera Presencial a las Unidades Ejecutoras-UE"/>
    <s v="Huari"/>
    <s v="Esmeralda Meza Melgarejo"/>
    <n v="4"/>
    <n v="80"/>
    <m/>
    <n v="1280"/>
    <n v="1360"/>
    <n v="6"/>
    <s v="Juni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Chavin"/>
    <s v="Medico prestacional"/>
    <n v="3"/>
    <n v="80"/>
    <m/>
    <n v="960"/>
    <n v="1040"/>
    <n v="6"/>
    <s v="Junio"/>
  </r>
  <r>
    <x v="41"/>
    <x v="41"/>
    <s v="AO.S1.01.11"/>
    <s v="Acciones de Soporte a la Gestión a nivel de UDR"/>
    <s v="AO.S1.01.11 (b)"/>
    <s v="Supervisión y asistencia técnica en acciones de soporte a IPRESS"/>
    <s v="Hospital de Apoyo Huari"/>
    <s v="Director UDR"/>
    <n v="3"/>
    <n v="80"/>
    <m/>
    <n v="960"/>
    <n v="1040"/>
    <n v="6"/>
    <s v="Junio"/>
  </r>
  <r>
    <x v="41"/>
    <x v="41"/>
    <s v="AO.M1.02.02"/>
    <s v="Acciones de Afiliación."/>
    <s v="AO.M1.02.02 (d)"/>
    <s v="Supervisión y asistencia técnica en materia de afiliaciones"/>
    <s v="Ipress Chavin"/>
    <s v="Jimmy Rosales Ramirez"/>
    <n v="2"/>
    <n v="80"/>
    <m/>
    <n v="640"/>
    <n v="720"/>
    <n v="7"/>
    <s v="Julio"/>
  </r>
  <r>
    <x v="41"/>
    <x v="41"/>
    <s v="AO.M1.06.04"/>
    <s v="Supervisión Financiera a Unidades Ejecutoras-UE."/>
    <s v="AO.M1.06.04 (b)"/>
    <s v="Supervisión Financiera Presencial a las Unidades Ejecutoras-UE"/>
    <s v="Caraz"/>
    <s v="Gina Rodríguez Morales"/>
    <n v="3"/>
    <n v="80"/>
    <m/>
    <n v="960"/>
    <n v="1040"/>
    <n v="7"/>
    <s v="Julio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Pomabamba"/>
    <s v="Medico prestacional"/>
    <n v="4"/>
    <n v="80"/>
    <m/>
    <n v="1280"/>
    <n v="1360"/>
    <n v="7"/>
    <s v="Julio"/>
  </r>
  <r>
    <x v="41"/>
    <x v="41"/>
    <s v="AO.S1.01.11"/>
    <s v="Acciones de Soporte a la Gestión a nivel de UDR"/>
    <s v="AO.S1.01.11 (b)"/>
    <s v="Supervisión y asistencia técnica en acciones de soporte a IPRESS"/>
    <s v="Hospital de Apoyo Pomabamba"/>
    <s v="Director UDR"/>
    <n v="4"/>
    <n v="80"/>
    <m/>
    <n v="1280"/>
    <n v="1360"/>
    <n v="7"/>
    <s v="Julio"/>
  </r>
  <r>
    <x v="41"/>
    <x v="41"/>
    <s v="AO.M1.02.02"/>
    <s v="Acciones de Afiliación."/>
    <s v="AO.M1.02.02 (d)"/>
    <s v="Supervisión y asistencia técnica en materia de afiliaciones"/>
    <s v="Ipress Huari"/>
    <s v="Danilo Dominguez Espinoza"/>
    <n v="2"/>
    <n v="80"/>
    <m/>
    <n v="640"/>
    <n v="720"/>
    <n v="8"/>
    <s v="Agosto"/>
  </r>
  <r>
    <x v="41"/>
    <x v="41"/>
    <s v="AO.M1.02.02"/>
    <s v="Acciones de Afiliación."/>
    <s v="AO.M1.02.02 (d)"/>
    <s v="Supervisión y asistencia técnica en materia de afiliaciones"/>
    <s v="Ipress Pomabamba"/>
    <s v="Cecilia García Tapia"/>
    <n v="3"/>
    <n v="80"/>
    <m/>
    <n v="960"/>
    <n v="1040"/>
    <n v="8"/>
    <s v="Agosto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iscobamba"/>
    <s v="Medico prestacional"/>
    <n v="3"/>
    <n v="80"/>
    <m/>
    <n v="960"/>
    <n v="1040"/>
    <n v="8"/>
    <s v="Agosto"/>
  </r>
  <r>
    <x v="41"/>
    <x v="41"/>
    <s v="AO.M1.05.05"/>
    <s v="Ejecución de Control Técnico a las Prestaciones."/>
    <s v="AO.M1.05.05 (d)"/>
    <s v="Ejecutar acciones correspondientes al Proceso de Control Presencial Posterior"/>
    <s v="Centro de Salud Parobamba Viejo"/>
    <s v="Medico prestacional"/>
    <n v="3"/>
    <n v="80"/>
    <m/>
    <n v="960"/>
    <n v="1040"/>
    <n v="8"/>
    <s v="Agosto"/>
  </r>
  <r>
    <x v="41"/>
    <x v="41"/>
    <s v="AO.S1.01.11"/>
    <s v="Acciones de Soporte a la Gestión a nivel de UDR"/>
    <s v="AO.S1.01.11 (b)"/>
    <s v="Supervisión y asistencia técnica en acciones de soporte a IPRESS"/>
    <s v="Hospital de Apoyo Sihuas"/>
    <s v="Director UDR"/>
    <n v="4"/>
    <n v="80"/>
    <m/>
    <n v="1280"/>
    <n v="1360"/>
    <n v="8"/>
    <s v="Agosto"/>
  </r>
  <r>
    <x v="41"/>
    <x v="41"/>
    <s v="AO.M1.02.02"/>
    <s v="Acciones de Afiliación."/>
    <s v="AO.M1.02.02 (d)"/>
    <s v="Supervisión y asistencia técnica en materia de afiliaciones"/>
    <s v="Ipress Sihuas"/>
    <s v="Danilo Dominguez Espinoza"/>
    <n v="3"/>
    <n v="80"/>
    <m/>
    <n v="960"/>
    <n v="1040"/>
    <n v="9"/>
    <s v="Setiembre"/>
  </r>
  <r>
    <x v="41"/>
    <x v="41"/>
    <s v="AO.M1.02.02"/>
    <s v="Acciones de Afiliación."/>
    <s v="AO.M1.02.02 (d)"/>
    <s v="Supervisión y asistencia técnica en materia de afiliaciones"/>
    <s v="Ipress San Luis"/>
    <s v="Jimmy Rosales Ramirez"/>
    <n v="2"/>
    <n v="80"/>
    <m/>
    <n v="640"/>
    <n v="72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Caraz"/>
    <s v="Esmeralda Meza Melgarejo"/>
    <n v="3"/>
    <n v="80"/>
    <m/>
    <n v="960"/>
    <n v="1040"/>
    <n v="9"/>
    <s v="Setiembre"/>
  </r>
  <r>
    <x v="41"/>
    <x v="41"/>
    <s v="AO.M1.06.04"/>
    <s v="Supervisión Financiera a Unidades Ejecutoras-UE."/>
    <s v="AO.M1.06.04 (b)"/>
    <s v="Supervisión Financiera Presencial a las Unidades Ejecutoras-UE"/>
    <s v="Huari"/>
    <s v="Gina Rodríguez Morales"/>
    <n v="4"/>
    <n v="80"/>
    <m/>
    <n v="1280"/>
    <n v="1360"/>
    <n v="9"/>
    <s v="Setiembre"/>
  </r>
  <r>
    <x v="41"/>
    <x v="41"/>
    <s v="AO.M1.05.05"/>
    <s v="Ejecución de Control Técnico a las Prestaciones."/>
    <s v="AO.M1.05.05 (d)"/>
    <s v="Ejecutar acciones correspondientes al Proceso de Control Presencial Posterior"/>
    <s v="Hospital de Apoyo Sihuas"/>
    <s v="Medico prestacional"/>
    <n v="4"/>
    <n v="80"/>
    <m/>
    <n v="1280"/>
    <n v="1360"/>
    <n v="9"/>
    <s v="Setiembre"/>
  </r>
  <r>
    <x v="41"/>
    <x v="41"/>
    <s v="AO.M1.02.02"/>
    <s v="Acciones de Afiliación."/>
    <s v="AO.M1.02.02 (d)"/>
    <s v="Supervisión y asistencia técnica en materia de afiliaciones"/>
    <s v="Ipress San Nicolas"/>
    <s v="Danilo Dominguez Espinoza"/>
    <n v="2"/>
    <n v="80"/>
    <m/>
    <n v="640"/>
    <n v="720"/>
    <n v="10"/>
    <s v="Octubre"/>
  </r>
  <r>
    <x v="41"/>
    <x v="41"/>
    <s v="AO.M1.02.02"/>
    <s v="Acciones de Afiliación."/>
    <s v="AO.M1.02.02 (d)"/>
    <s v="Supervisión y asistencia técnica en materia de afiliaciones"/>
    <s v="Ipress Yanama"/>
    <s v="Jimmy Rosales Ramirez"/>
    <n v="2"/>
    <n v="80"/>
    <m/>
    <n v="640"/>
    <n v="720"/>
    <n v="10"/>
    <s v="Octubre"/>
  </r>
  <r>
    <x v="41"/>
    <x v="41"/>
    <s v="AO.M1.06.04"/>
    <s v="Supervisión Financiera a Unidades Ejecutoras-UE."/>
    <s v="AO.M1.06.04 (b)"/>
    <s v="Supervisión Financiera Presencial a las Unidades Ejecutoras-UE"/>
    <s v="Pomabamba"/>
    <s v="Esmeralda Meza Melgarejo"/>
    <n v="4"/>
    <n v="80"/>
    <m/>
    <n v="1280"/>
    <n v="1360"/>
    <n v="10"/>
    <s v="Octubre"/>
  </r>
  <r>
    <x v="41"/>
    <x v="41"/>
    <s v="AO.M1.02.02"/>
    <s v="Acciones de Afiliación."/>
    <s v="AO.M1.02.02 (d)"/>
    <s v="Supervisión y asistencia técnica en materia de afiliaciones"/>
    <s v="Ipress Huata"/>
    <s v="Cecilia García Tapia"/>
    <n v="2"/>
    <n v="80"/>
    <m/>
    <n v="640"/>
    <n v="720"/>
    <n v="11"/>
    <s v="Noviembre"/>
  </r>
  <r>
    <x v="41"/>
    <x v="41"/>
    <s v="AO.M1.02.02"/>
    <s v="Acciones de Afiliación."/>
    <s v="AO.M1.02.02 (d)"/>
    <s v="Supervisión y asistencia técnica en materia de afiliaciones"/>
    <s v="Ipress Shupluy"/>
    <s v="Jimmy Rosales Ramirez"/>
    <n v="2"/>
    <n v="312"/>
    <m/>
    <n v="640"/>
    <n v="952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"/>
    <s v="En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"/>
    <s v="Enero"/>
  </r>
  <r>
    <x v="42"/>
    <x v="42"/>
    <s v="AO.M1.02.02"/>
    <s v="Acciones de Afiliación."/>
    <s v="AO.M1.02.02 (d)"/>
    <s v="Supervisión y asistencia técnica en materia de afiliaciones"/>
    <s v="Chimbote (c.s. Miraflores Alto)"/>
    <s v="Rosslyn Cortijo Herrera"/>
    <n v="1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Huarmey"/>
    <s v="Ing. Omar Espinoza Ortiz"/>
    <n v="1"/>
    <n v="40"/>
    <m/>
    <n v="160"/>
    <n v="20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CLAS SANTA"/>
    <s v="Ing. Omar Espinoza Ortiz"/>
    <n v="0"/>
    <n v="0"/>
    <m/>
    <n v="0"/>
    <n v="0"/>
    <n v="1"/>
    <s v="Enero"/>
  </r>
  <r>
    <x v="42"/>
    <x v="42"/>
    <s v="AO.S1.01.11"/>
    <s v="Acciones de Soporte a la Gestión a nivel de UDR"/>
    <s v="AO.S1.01.11 (b)"/>
    <s v="Supervisión y asistencia técnica en acciones de soporte a IPRESS"/>
    <s v="FLORIDA"/>
    <s v="Ing. Omar Espinoza Ortiz"/>
    <n v="0"/>
    <n v="0"/>
    <m/>
    <n v="0"/>
    <n v="0"/>
    <n v="1"/>
    <s v="Enero"/>
  </r>
  <r>
    <x v="42"/>
    <x v="42"/>
    <s v="AO.M1.02.02"/>
    <s v="Acciones de Afiliación."/>
    <s v="AO.M1.02.02 (d)"/>
    <s v="Supervisión y asistencia técnica en materia de afiliaciones"/>
    <s v="Nvo. Chimbote (c.s. Yugoslavia)"/>
    <s v="Rosslyn Cortijo Herrera"/>
    <n v="1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asma"/>
    <s v="Ing. Omar Espinoza Ortiz"/>
    <n v="1"/>
    <n v="20"/>
    <m/>
    <n v="160"/>
    <n v="18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H.A. LA CALE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P.S. SANTA ANA COSTA"/>
    <s v="Ing. Omar Espinoza Ortiz"/>
    <n v="0"/>
    <n v="0"/>
    <m/>
    <n v="0"/>
    <n v="0"/>
    <n v="2"/>
    <s v="Febrero"/>
  </r>
  <r>
    <x v="42"/>
    <x v="42"/>
    <s v="AO.S1.01.11"/>
    <s v="Acciones de Soporte a la Gestión a nivel de UDR"/>
    <s v="AO.S1.01.11 (b)"/>
    <s v="Supervisión y asistencia técnica en acciones de soporte a IPRESS"/>
    <s v="CENTRO DE SALUD MORO"/>
    <s v="Ing. Omar Espinoza Ortiz"/>
    <n v="0"/>
    <n v="0"/>
    <m/>
    <n v="0"/>
    <n v="0"/>
    <n v="2"/>
    <s v="Febrer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3"/>
    <s v="Marz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3"/>
    <s v="Marzo"/>
  </r>
  <r>
    <x v="42"/>
    <x v="42"/>
    <s v="AO.M1.02.02"/>
    <s v="Acciones de Afiliación."/>
    <s v="AO.M1.02.02 (d)"/>
    <s v="Supervisión y asistencia técnica en materia de afiliaciones"/>
    <s v="Yaután (c.s. Yaután)"/>
    <s v="Rosslyn Cortijo Herrera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Yaután (c.s. Yaután)"/>
    <s v="Ing. Omar Espinoza Ortiz"/>
    <n v="1"/>
    <n v="40"/>
    <m/>
    <n v="160"/>
    <n v="200"/>
    <n v="3"/>
    <s v="Marzo"/>
  </r>
  <r>
    <x v="42"/>
    <x v="42"/>
    <s v="AO.S1.01.11"/>
    <s v="Acciones de Soporte a la Gestión a nivel de UDR"/>
    <s v="AO.S1.01.11 (b)"/>
    <s v="Supervisión y asistencia técnica en acciones de soporte a IPRESS"/>
    <s v="C.S. PROGRESO"/>
    <s v="Ing. Omar Espinoza Ortiz"/>
    <n v="0"/>
    <n v="0"/>
    <m/>
    <n v="0"/>
    <n v="0"/>
    <n v="3"/>
    <s v="Marzo"/>
  </r>
  <r>
    <x v="42"/>
    <x v="42"/>
    <s v="AO.M1.02.02"/>
    <s v="Acciones de Afiliación."/>
    <s v="AO.M1.02.02 (d)"/>
    <s v="Supervisión y asistencia técnica en materia de afiliaciones"/>
    <s v="Coishco (c.s. Coishco)"/>
    <s v="Rosslyn Cortijo Herrera"/>
    <n v="1"/>
    <n v="0"/>
    <m/>
    <n v="0"/>
    <n v="0"/>
    <n v="4"/>
    <s v="Abril"/>
  </r>
  <r>
    <x v="42"/>
    <x v="42"/>
    <s v="AO.S1.01.11"/>
    <s v="Acciones de Soporte a la Gestión a nivel de UDR"/>
    <s v="AO.S1.01.11 (b)"/>
    <s v="Supervisión y asistencia técnica en acciones de soporte a IPRESS"/>
    <s v="H.A. ELEAZAR GUZMAN BARRON"/>
    <s v="Ing. Omar Espinoza Ortiz"/>
    <n v="0"/>
    <n v="0"/>
    <m/>
    <n v="0"/>
    <n v="0"/>
    <n v="4"/>
    <s v="Abril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5"/>
    <s v="May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5"/>
    <s v="Mayo"/>
  </r>
  <r>
    <x v="42"/>
    <x v="42"/>
    <s v="AO.M1.02.02"/>
    <s v="Acciones de Afiliación."/>
    <s v="AO.M1.02.02 (d)"/>
    <s v="Supervisión y asistencia técnica en materia de afiliaciones"/>
    <s v="Buena Vista (c.s. Buena Vista Alta)"/>
    <s v="Rosslyn Cortijo Herrera"/>
    <n v="1"/>
    <n v="40"/>
    <m/>
    <n v="160"/>
    <n v="20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C.S. YUGOSLAVIA"/>
    <s v="Ing. Omar Espinoza Ortiz"/>
    <n v="0"/>
    <n v="0"/>
    <m/>
    <n v="0"/>
    <n v="0"/>
    <n v="5"/>
    <s v="Mayo"/>
  </r>
  <r>
    <x v="42"/>
    <x v="42"/>
    <s v="AO.S1.01.11"/>
    <s v="Acciones de Soporte a la Gestión a nivel de UDR"/>
    <s v="AO.S1.01.11 (b)"/>
    <s v="Supervisión y asistencia técnica en acciones de soporte a IPRESS"/>
    <s v="PUESTO DE SALUD VILLA MARIA"/>
    <s v="Ing. Omar Espinoza Ortiz"/>
    <n v="0"/>
    <n v="0"/>
    <m/>
    <n v="0"/>
    <n v="0"/>
    <n v="5"/>
    <s v="Mayo"/>
  </r>
  <r>
    <x v="42"/>
    <x v="42"/>
    <s v="AO.M1.02.02"/>
    <s v="Acciones de Afiliación."/>
    <s v="AO.M1.02.02 (d)"/>
    <s v="Supervisión y asistencia técnica en materia de afiliaciones"/>
    <s v="Moro (c.s. Moro)"/>
    <s v="Rosslyn Cortijo Herrera"/>
    <n v="1"/>
    <n v="0"/>
    <m/>
    <n v="0"/>
    <n v="0"/>
    <n v="6"/>
    <s v="Jun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7"/>
    <s v="Julio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9"/>
    <s v="Set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HUARMEY"/>
    <s v="MC GRETTE PAREDES GADEA"/>
    <n v="1"/>
    <n v="40"/>
    <m/>
    <n v="160"/>
    <n v="200"/>
    <n v="11"/>
    <s v="Noviembre"/>
  </r>
  <r>
    <x v="42"/>
    <x v="42"/>
    <s v="AO.M1.05.04"/>
    <s v="Asistencia Técnica, Monitoreo y Supervisión en Cobertura Prestacional."/>
    <s v="AO.M1.05.05 (d)"/>
    <s v="Ejecutar acciones correspondientes al Proceso de Control Presencial Posterior"/>
    <s v="CASMA"/>
    <s v="MC GRETTE PAREDES GADEA"/>
    <n v="1"/>
    <n v="16"/>
    <m/>
    <n v="160"/>
    <n v="176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2"/>
    <s v="Febrer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2"/>
    <s v="Febrer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3"/>
    <s v="Marz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3"/>
    <s v="Marzo"/>
  </r>
  <r>
    <x v="43"/>
    <x v="43"/>
    <s v="AO.S1.01.11"/>
    <s v="Acciones de Soporte a la Gestión a nivel de UDR"/>
    <s v="AO.S1.01.11 (b)"/>
    <s v="Supervisión y asistencia técnica en acciones de soporte a IPRESS"/>
    <s v="6 IPRESS del Callao"/>
    <s v="Técnico de Informática"/>
    <n v="6"/>
    <n v="0"/>
    <m/>
    <n v="0"/>
    <n v="0"/>
    <n v="3"/>
    <s v="Marz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4"/>
    <s v="Abril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4"/>
    <s v="Abril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4"/>
    <s v="Abril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4"/>
    <s v="Abril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5"/>
    <s v="May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5"/>
    <s v="Mayo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5"/>
    <s v="May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5"/>
    <s v="May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6"/>
    <s v="Jun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6"/>
    <s v="Junio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6"/>
    <s v="Jun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6"/>
    <s v="Jun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7"/>
    <s v="Juli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7"/>
    <s v="Julio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7"/>
    <s v="Juli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7"/>
    <s v="Juli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8"/>
    <s v="Agosto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8"/>
    <s v="Agosto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8"/>
    <s v="Agosto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8"/>
    <s v="Agosto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9"/>
    <s v="Set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de Rehabilitación del Callao"/>
    <s v="Supervisor financiero"/>
    <n v="5"/>
    <n v="0"/>
    <m/>
    <n v="0"/>
    <n v="0"/>
    <n v="9"/>
    <s v="Setiembre"/>
  </r>
  <r>
    <x v="43"/>
    <x v="43"/>
    <s v="AO.M1.06.04"/>
    <s v="Supervisión Financiera a Unidades Ejecutoras-UE."/>
    <s v="AO.M1.06.04 (b)"/>
    <s v="Supervisión Financiera Presencial a las Unidades Ejecutoras-UE"/>
    <s v="Hospital San José"/>
    <s v="Supervisor financiero"/>
    <n v="5"/>
    <n v="0"/>
    <m/>
    <n v="0"/>
    <n v="0"/>
    <n v="9"/>
    <s v="Set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9"/>
    <s v="Set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0"/>
    <s v="Octu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0"/>
    <s v="Octubre"/>
  </r>
  <r>
    <x v="43"/>
    <x v="43"/>
    <s v="AO.M1.06.04"/>
    <s v="Supervisión Financiera a Unidades Ejecutoras-UE."/>
    <s v="AO.M1.06.04 (b)"/>
    <s v="Supervisión Financiera Presencial a las Unidades Ejecutoras-UE"/>
    <s v="Hospital de Ventanilla "/>
    <s v="Supervisor financiero"/>
    <n v="5"/>
    <n v="0"/>
    <m/>
    <n v="0"/>
    <n v="0"/>
    <n v="10"/>
    <s v="Octu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0"/>
    <s v="Octu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1"/>
    <s v="Nov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1"/>
    <s v="Noviembre"/>
  </r>
  <r>
    <x v="43"/>
    <x v="43"/>
    <s v="AO.M1.06.04"/>
    <s v="Supervisión Financiera a Unidades Ejecutoras-UE."/>
    <s v="AO.M1.06.04 (b)"/>
    <s v="Supervisión Financiera Presencial a las Unidades Ejecutoras-UE"/>
    <s v="DIRESA Callao"/>
    <s v="Supervisor financiero"/>
    <n v="5"/>
    <n v="0"/>
    <m/>
    <n v="0"/>
    <n v="0"/>
    <n v="11"/>
    <s v="Nov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1"/>
    <s v="Noviembre"/>
  </r>
  <r>
    <x v="43"/>
    <x v="43"/>
    <s v="AO.M1.02.02"/>
    <s v="Acciones de Afiliación."/>
    <s v="AO.M1.02.02 (d)"/>
    <s v="Supervisión y asistencia técnica en materia de afiliaciones"/>
    <s v="IPRESS del Callao"/>
    <s v="Profesional del área de servicio al asegurado"/>
    <n v="1"/>
    <n v="0"/>
    <m/>
    <n v="0"/>
    <n v="0"/>
    <n v="12"/>
    <s v="Diciembre"/>
  </r>
  <r>
    <x v="43"/>
    <x v="43"/>
    <s v="AO.M1.05.05"/>
    <s v="Ejecución de Control Técnico a las Prestaciones."/>
    <s v="AO.M1.05.05 (a)"/>
    <s v="Supervisar y monitorear respecto al acceso a servicios de salud"/>
    <s v="IPRESS del Callao"/>
    <s v="Profesional Médico de Evaluación de las Prestaciones"/>
    <n v="1"/>
    <n v="0"/>
    <m/>
    <n v="0"/>
    <n v="0"/>
    <n v="12"/>
    <s v="Diciembre"/>
  </r>
  <r>
    <x v="43"/>
    <x v="43"/>
    <s v="AO.M1.06.04"/>
    <s v="Supervisión Financiera a Unidades Ejecutoras-UE."/>
    <s v="AO.M1.06.04 (b)"/>
    <s v="Supervisión Financiera Presencial a las Unidades Ejecutoras-UE"/>
    <s v="Hospital Nacional Daniel Alcides Carrión"/>
    <s v="Supervisor financiero"/>
    <n v="5"/>
    <n v="0"/>
    <m/>
    <n v="0"/>
    <n v="0"/>
    <n v="12"/>
    <s v="Diciembre"/>
  </r>
  <r>
    <x v="43"/>
    <x v="43"/>
    <s v="AO.S1.01.11"/>
    <s v="Acciones de Soporte a la Gestión a nivel de UDR"/>
    <s v="AO.S1.01.11 (b)"/>
    <s v="Supervisión y asistencia técnica en acciones de soporte a IPRESS"/>
    <s v="5 IPRESS del Callao"/>
    <s v="Técnico de Informática"/>
    <n v="5"/>
    <n v="0"/>
    <m/>
    <n v="0"/>
    <n v="0"/>
    <n v="12"/>
    <s v="Diciembre"/>
  </r>
  <r>
    <x v="44"/>
    <x v="44"/>
    <s v="AO.M1.05.05"/>
    <s v="Ejecución de Control Técnico a las Prestaciones."/>
    <s v="AO.M1.05.05 (d)"/>
    <s v="Ejecutar acciones correspondientes al Proceso de Control Presencial Posterior"/>
    <s v="CHACARILLA DE OTER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MAGDALENA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MIGUEL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HUACA PANDO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 BAJO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IRONES"/>
    <s v="RISOF ROLLAND SOLIS CONDOR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ATERNO INFANTIL SURQUILLO"/>
    <s v="JOSE ALBERTO ALVARADO TABOADA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LINCE"/>
    <s v="NIEVES MANUEL ALVARADO PEREZ"/>
    <n v="1"/>
    <n v="0"/>
    <m/>
    <n v="0"/>
    <n v="0"/>
    <n v="1"/>
    <s v="En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GABRIELA YESSENIA CABRERA URETA"/>
    <n v="2"/>
    <n v="0"/>
    <m/>
    <n v="0"/>
    <n v="0"/>
    <n v="1"/>
    <s v="Ener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JOSE ALBERTO ALVARADO TABOAD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SALLY CATHERINE GUERRERO BROSSARD"/>
    <n v="5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2"/>
    <s v="Febrer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SALLY CATHERINE GUERRERO BROSSARD"/>
    <n v="5"/>
    <n v="0"/>
    <m/>
    <n v="0"/>
    <n v="0"/>
    <n v="2"/>
    <s v="Febrer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2"/>
    <s v="Febrer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2"/>
    <s v="Febrer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JOSE ALBERTO ALVARADO TABOADA"/>
    <n v="2"/>
    <n v="0"/>
    <m/>
    <n v="0"/>
    <n v="0"/>
    <n v="3"/>
    <s v="Marzo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ALFONSO JAVIER CHANG JARA"/>
    <n v="1"/>
    <n v="0"/>
    <m/>
    <n v="0"/>
    <n v="0"/>
    <n v="3"/>
    <s v="Marz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3"/>
    <s v="Marz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3"/>
    <s v="Marz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ATANACIO DE PEDREGAL"/>
    <s v="SALLY CATHERINE GUERRERO BROSSARD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FERNANDO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ZARATE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DANIEL ALCIDES CARRION"/>
    <s v="ALFONSO JAVIER CHANG JAR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SAN HILARION"/>
    <s v="GABRIELA YESSENIA CABRERA URETA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INO DR. FRANCISCO CONTRERAS C."/>
    <s v="NIEVES MANUEL ALVARADO PEREZ"/>
    <n v="2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FE DE TOTORITA"/>
    <s v="RISOF ROLLAND SOLIS CONDOR"/>
    <n v="1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JOSE ALBERTO ALVARADO TABOADA"/>
    <n v="4"/>
    <n v="0"/>
    <m/>
    <n v="0"/>
    <n v="0"/>
    <n v="4"/>
    <s v="Abril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4"/>
    <s v="Abril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4"/>
    <s v="Abril"/>
  </r>
  <r>
    <x v="44"/>
    <x v="44"/>
    <s v="AO.M1.05.05"/>
    <s v="Ejecución de Control Técnico a las Prestaciones."/>
    <s v="AO.M1.05.05 (d)"/>
    <s v="Ejecutar acciones correspondientes al Proceso de Control Presencial Posterior"/>
    <s v="HOSPITAL SAN JUAN DE LURIGANCHO"/>
    <s v="SALLY CATHERINE GUERRERO BROSSARD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GABRIELA YESSENIA CABRERA URETA"/>
    <n v="5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AZCARRUNZ ALTO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CAJA DE AGUA"/>
    <s v="RISOF ROLLAND SOLIS CONDOR"/>
    <n v="1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HOSPITAL VICTOR LARCO HERRERA"/>
    <s v="ALFONSO JAVIER CHANG JARA"/>
    <n v="2"/>
    <n v="0"/>
    <m/>
    <n v="0"/>
    <n v="0"/>
    <n v="5"/>
    <s v="May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SALLY CATHERINE GUERRERO BROSSARD"/>
    <n v="5"/>
    <n v="0"/>
    <m/>
    <n v="0"/>
    <n v="0"/>
    <n v="5"/>
    <s v="May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5"/>
    <s v="May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5"/>
    <s v="May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6"/>
    <s v="Jun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6"/>
    <s v="Junio"/>
  </r>
  <r>
    <x v="44"/>
    <x v="44"/>
    <s v="AO.M1.06.04"/>
    <s v="Supervisión Financiera a Unidades Ejecutoras-UE."/>
    <s v="AO.S1.01.11 (a)"/>
    <s v="Acciones de soporte administrativo en UDR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JANETH CRIOLLO"/>
    <n v="5"/>
    <n v="0"/>
    <m/>
    <n v="0"/>
    <n v="0"/>
    <n v="6"/>
    <s v="Junio"/>
  </r>
  <r>
    <x v="44"/>
    <x v="44"/>
    <s v="AO.M1.06.04"/>
    <s v="Supervisión Financiera a Unidades Ejecutoras-UE."/>
    <s v="AO.S1.01.11 (c)"/>
    <s v="Otras Acciones de Soporte"/>
    <s v="LIMA CERCADO"/>
    <s v="JANETH CRIOLLO"/>
    <n v="5"/>
    <n v="0"/>
    <m/>
    <n v="0"/>
    <n v="0"/>
    <n v="6"/>
    <s v="Junio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JOSE ALBERTO ALVARADO TABOADA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TODOS LOS SANTOS SAN BORJA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SANTA ROSA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MATERNO PERINATAL"/>
    <s v="NIEVES MANUEL ALVARADO PEREZ"/>
    <n v="5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LUIS"/>
    <s v="RISOF ROLLAND SOLIS CONDOR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PEDIATRICAS"/>
    <s v="ALFONSO JAVIER CHANG JARA"/>
    <n v="4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TA CRUZ DE MIRAFLORES"/>
    <s v="SALLY CATHERINE GUERRERO BROSSARD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ISIDRO"/>
    <s v="NIEVES MANUEL ALVARADO PEREZ"/>
    <n v="1"/>
    <n v="0"/>
    <m/>
    <n v="0"/>
    <n v="0"/>
    <n v="7"/>
    <s v="Julio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EMERGENCIAS JOSÉ CASIMIRO ULLOA"/>
    <s v="GABRIELA YESSENIA CABRERA URETA"/>
    <n v="5"/>
    <n v="0"/>
    <m/>
    <n v="0"/>
    <n v="0"/>
    <n v="7"/>
    <s v="Julio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SALLY CATHERINE GUERRERO BROSSARD"/>
    <n v="5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SAN JUAN MASIAS"/>
    <s v="SALLY CATHERINE GUERRERO BROSSARD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CIENCIAS NEUROLOGICAS"/>
    <s v="NIEVES MANUEL ALVARADO PEREZ"/>
    <n v="4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VILLA VICTORIA PORVENIR"/>
    <s v="JOSE ALBERTO ALVARADO TABOADA"/>
    <n v="1"/>
    <n v="0"/>
    <m/>
    <n v="0"/>
    <n v="0"/>
    <n v="8"/>
    <s v="Agosto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NIEVES MANUEL ALVARADO PEREZ"/>
    <n v="4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8"/>
    <s v="Agosto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8"/>
    <s v="Agosto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9"/>
    <s v="Set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9"/>
    <s v="Set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DE APOYO SANTA ROSA"/>
    <s v="NIEVES MANUEL ALVARADO PEREZ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GANIMED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DALLA MILAGROSA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PUESTO DE SALUD PROYECTOS ESPECIALES"/>
    <s v="ALFONSO JAVIER CHANG JARA"/>
    <n v="1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DEL NIÑO"/>
    <s v="ALFONSO JAVIER CHANG JARA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ARZOBISPO LOAYZA"/>
    <s v="GABRIELA YESSENIA CABRERA URETA"/>
    <n v="4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ENFERMEDADES NEOPLASICAS"/>
    <s v="RISOF ROLLAND SOLIS CONDOR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0"/>
    <s v="Octu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0"/>
    <s v="Octubre"/>
  </r>
  <r>
    <x v="44"/>
    <x v="44"/>
    <s v="AO.M1.05.05"/>
    <s v="Ejecución de Control Técnico a las Prestaciones."/>
    <s v="AO.M1.05.05 (d)"/>
    <s v="Ejecutar acciones correspondientes al Proceso de Control Presencial Posterior"/>
    <s v="JAIME ZUBIET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SAN SEBASTIAN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BREÑ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CHACRA COLORADA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INSTITUTO NACIONAL DE SALUD NIÑO SAN BORJA"/>
    <s v="ALFONSO JAVIER CHANG JARA"/>
    <n v="5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 DOS DE MAYO"/>
    <s v="GABRIELA YESSENIA CABRERA URETA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CENTRO DE SALUD MENTAL COMUNITARIO HONORIO DELGADO"/>
    <s v="RISOF ROLLAND SOLIS CONDOR"/>
    <n v="1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JESUS MARIA"/>
    <s v="RISOF ROLLAND SOLIS CONDOR"/>
    <n v="4"/>
    <n v="0"/>
    <m/>
    <n v="0"/>
    <n v="0"/>
    <n v="11"/>
    <s v="Noviembre"/>
  </r>
  <r>
    <x v="44"/>
    <x v="44"/>
    <s v="AO.M1.05.05"/>
    <s v="Ejecución de Control Técnico a las Prestaciones."/>
    <s v="AO.M1.05.05 (d)"/>
    <s v="Ejecutar acciones correspondientes al Proceso de Control Presencial Posterior"/>
    <s v="HOSPITAL NACIONAL DOCENTE MADRE NIÑO SAN BARTOLOME"/>
    <s v="SALLY CATHERINE GUERRERO BROSSARD"/>
    <n v="4"/>
    <n v="0"/>
    <m/>
    <n v="0"/>
    <n v="0"/>
    <n v="11"/>
    <s v="Noviembre"/>
  </r>
  <r>
    <x v="44"/>
    <x v="44"/>
    <s v="AO.M1.06.04"/>
    <s v="Supervisión Financiera a Unidades Ejecutoras-UE."/>
    <s v="AO.S1.01.11 (a)"/>
    <s v="Acciones de soporte administrativo en UDR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b)"/>
    <s v="Supervisión y asistencia técnica en acciones de soporte a IPRESS"/>
    <s v="LIMA CERCADO"/>
    <s v="MARTHA QUICHIZ"/>
    <n v="5"/>
    <n v="0"/>
    <m/>
    <n v="0"/>
    <n v="0"/>
    <n v="11"/>
    <s v="Noviembre"/>
  </r>
  <r>
    <x v="44"/>
    <x v="44"/>
    <s v="AO.M1.06.04"/>
    <s v="Supervisión Financiera a Unidades Ejecutoras-UE."/>
    <s v="AO.S1.01.11 (c)"/>
    <s v="Otras Acciones de Soporte"/>
    <s v="LIMA CERCADO"/>
    <s v="MARTHA QUICHIZ"/>
    <n v="5"/>
    <n v="0"/>
    <m/>
    <n v="0"/>
    <n v="0"/>
    <n v="11"/>
    <s v="Noviembre"/>
  </r>
  <r>
    <x v="44"/>
    <x v="44"/>
    <s v="AO.M1.02.02"/>
    <s v="Acciones de Afiliación."/>
    <s v="AO.M1.02.02 (c)"/>
    <s v="Asistencia técnica a operadores del módulo de afiliación en IPRESS"/>
    <s v="UDR LMC / DIRIS"/>
    <s v="CARMEN ROSA ALARCON NUÑEZ"/>
    <n v="1"/>
    <n v="0"/>
    <m/>
    <n v="0"/>
    <n v="0"/>
    <n v="12"/>
    <s v="Diciembre"/>
  </r>
  <r>
    <x v="44"/>
    <x v="44"/>
    <s v="AO.M1.02.02"/>
    <s v="Acciones de Afiliación."/>
    <s v="AO.M1.02.02 (d)"/>
    <s v="Supervisión y asistencia técnica en materia de afiliaciones"/>
    <s v="UDR LMC / DIRIS"/>
    <s v="CARMEN ROSA ALARCON NUÑEZ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MATAZANGO"/>
    <s v="Euler Ccoillo Mez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SALAMANCA"/>
    <s v="Katerine Rosario Rivera Dueñas 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 MOLINA"/>
    <s v="Katerine Rosario Rivera Dueñas 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Nievería del Paraíso"/>
    <s v="Personal del área de atención al asegurado"/>
    <n v="1"/>
    <n v="0"/>
    <m/>
    <n v="0"/>
    <n v="0"/>
    <n v="1"/>
    <s v="Enero"/>
  </r>
  <r>
    <x v="45"/>
    <x v="45"/>
    <s v="AO.M1.02.02"/>
    <s v="Acciones de Afiliación."/>
    <s v="AO.M1.02.02 (d)"/>
    <s v="Supervisión y asistencia técnica en materia de afiliaciones"/>
    <s v="C.S. Santa Anit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Ancieta Baja"/>
    <s v="Personal del área de atención al asegurado"/>
    <n v="1"/>
    <n v="0"/>
    <m/>
    <n v="0"/>
    <n v="0"/>
    <n v="1"/>
    <s v="Enero"/>
  </r>
  <r>
    <x v="45"/>
    <x v="45"/>
    <s v="AO.M1.04.01"/>
    <s v="Acciones de promocion y proteccion de derechos"/>
    <s v="AO.M1.04.01 (a)"/>
    <s v="Evaluar la gratuidad de la atención al asegurado "/>
    <s v="C.S. Huascar"/>
    <s v="Personal del área de atención al asegurado"/>
    <n v="1"/>
    <n v="0"/>
    <m/>
    <n v="0"/>
    <n v="0"/>
    <n v="1"/>
    <s v="En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3"/>
    <n v="0"/>
    <m/>
    <n v="0"/>
    <n v="0"/>
    <n v="1"/>
    <s v="Ener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1"/>
    <s v="Enero"/>
  </r>
  <r>
    <x v="45"/>
    <x v="45"/>
    <s v="AO.M1.05.05"/>
    <s v="Ejecución de Control Técnico a las Prestaciones."/>
    <s v="AO.M1.05.05 (d)"/>
    <s v="Ejecutar acciones correspondientes al Proceso de Control Presencial Posterior"/>
    <s v="ATE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TA ANITA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Katerine Rosario Rivera Dueñas "/>
    <n v="2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CHANCAS DE ANDAHUAYLAS"/>
    <s v="Euler Ccoillo Mez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MICAELA BASTIDAS"/>
    <s v="Katerine Rosario Rivera Dueñas 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CARLOS"/>
    <s v="Katerine Rosario Rivera Dueñas 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Huaycan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c)"/>
    <s v="Asistencia técnica a operadores del módulo de afiliación en IPRESS"/>
    <s v="Hospital de Chosica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C.S El Bosque"/>
    <s v="Personal del área de atención al asegurado"/>
    <n v="1"/>
    <n v="0"/>
    <m/>
    <n v="0"/>
    <n v="0"/>
    <n v="2"/>
    <s v="Febrero"/>
  </r>
  <r>
    <x v="45"/>
    <x v="45"/>
    <s v="AO.M1.02.02"/>
    <s v="Acciones de Afiliación."/>
    <s v="AO.M1.02.02 (d)"/>
    <s v="Supervisión y asistencia técnica en materia de afiliaciones"/>
    <s v="P.S. La Fraternidad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. San Carlos"/>
    <s v="Personal del área de atención al asegurado"/>
    <n v="1"/>
    <n v="0"/>
    <m/>
    <n v="0"/>
    <n v="0"/>
    <n v="2"/>
    <s v="Febrero"/>
  </r>
  <r>
    <x v="45"/>
    <x v="45"/>
    <s v="AO.M1.04.01"/>
    <s v="Acciones de promocion y proteccion de derechos"/>
    <s v="AO.M1.04.01 (a)"/>
    <s v="Evaluar la gratuidad de la atención al asegurado "/>
    <s v="C.S Teresa de Calcuta"/>
    <s v="Personal del área de atención al asegurado"/>
    <n v="1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2"/>
    <s v="Febrer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2"/>
    <s v="Febrer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Nacional Hipólito Unanue"/>
    <s v="Raúl Bazán Herrera"/>
    <n v="1"/>
    <n v="0"/>
    <m/>
    <n v="0"/>
    <n v="0"/>
    <n v="2"/>
    <s v="Febrero"/>
  </r>
  <r>
    <x v="45"/>
    <x v="45"/>
    <s v="AO.S1.01.11"/>
    <s v="Acciones de Soporte a la Gestión a nivel de UDR"/>
    <s v="AO.S1.01.11 (b)"/>
    <s v="Supervisión y asistencia técnica en acciones de soporte a IPRESS"/>
    <s v="Hospital Emergencia Ate Vitarte"/>
    <s v="Raúl Bazán Herrera"/>
    <n v="1"/>
    <n v="0"/>
    <m/>
    <n v="0"/>
    <n v="0"/>
    <n v="2"/>
    <s v="Febrero"/>
  </r>
  <r>
    <x v="45"/>
    <x v="45"/>
    <s v="AO.M1.05.05"/>
    <s v="Ejecución de Control Técnico a las Prestaciones."/>
    <s v="AO.M1.05.05 (d)"/>
    <s v="Ejecutar acciones correspondientes al Proceso de Control Presencial Posterior"/>
    <s v="SAN FERNANDO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BETHANIA"/>
    <s v="Euler Ccoillo Mez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Euler Ccoillo Meza"/>
    <n v="2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MUS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GUSTAVO LANATTA"/>
    <s v="Katerine Rosario Rivera Dueñas 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TAMBO VIEJO"/>
    <s v="Katerine Rosario Rivera Dueñas "/>
    <n v="1"/>
    <n v="0"/>
    <m/>
    <n v="0"/>
    <n v="0"/>
    <n v="3"/>
    <s v="Marzo"/>
  </r>
  <r>
    <x v="45"/>
    <x v="45"/>
    <s v="AO.M1.02.02"/>
    <s v="Acciones de Afiliación."/>
    <s v="AO.M1.02.02 (c)"/>
    <s v="Asistencia técnica a operadores del módulo de afiliación en IPRESS"/>
    <s v="Hospital de Vitarte"/>
    <s v="Personal del área de atención al asegurado"/>
    <n v="1"/>
    <n v="0"/>
    <m/>
    <n v="0"/>
    <n v="0"/>
    <n v="3"/>
    <s v="Marzo"/>
  </r>
  <r>
    <x v="45"/>
    <x v="45"/>
    <s v="AO.M1.02.02"/>
    <s v="Acciones de Afiliación."/>
    <s v="AO.M1.02.02 (d)"/>
    <s v="Supervisión y asistencia técnica en materia de afiliaciones"/>
    <s v="P.S. Alto Perú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C.S. Magdalena Sofía"/>
    <s v="Personal del área de atención al asegurado"/>
    <n v="1"/>
    <n v="0"/>
    <m/>
    <n v="0"/>
    <n v="0"/>
    <n v="3"/>
    <s v="Marzo"/>
  </r>
  <r>
    <x v="45"/>
    <x v="45"/>
    <s v="AO.M1.04.01"/>
    <s v="Acciones de promocion y proteccion de derechos"/>
    <s v="AO.M1.04.01 (a)"/>
    <s v="Evaluar la gratuidad de la atención al asegurado "/>
    <s v="P.S. Tupac Amaru"/>
    <s v="Personal del área de atención al asegurado"/>
    <n v="1"/>
    <n v="0"/>
    <m/>
    <n v="0"/>
    <n v="0"/>
    <n v="3"/>
    <s v="Marzo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3"/>
    <s v="Marzo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3"/>
    <s v="Marzo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3"/>
    <s v="Marzo"/>
  </r>
  <r>
    <x v="45"/>
    <x v="45"/>
    <s v="AO.S1.01.11"/>
    <s v="Acciones de Soporte a la Gestión a nivel de UDR"/>
    <s v="AO.S1.01.11 (b)"/>
    <s v="Supervisión y asistencia técnica en acciones de soporte a IPRESS"/>
    <s v="Hospital Hermilio Valdizan"/>
    <s v="Raúl Bazán Herrera"/>
    <n v="1"/>
    <n v="0"/>
    <m/>
    <n v="0"/>
    <n v="0"/>
    <n v="3"/>
    <s v="Marzo"/>
  </r>
  <r>
    <x v="45"/>
    <x v="45"/>
    <s v="AO.M1.05.05"/>
    <s v="Ejecución de Control Técnico a las Prestaciones."/>
    <s v="AO.M1.05.05 (d)"/>
    <s v="Ejecutar acciones correspondientes al Proceso de Control Presencial Posterior"/>
    <s v="COLCA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PRIMAVERA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FRATERNIDAD NIÑO JESUS ZONA X"/>
    <s v="Euler Ccoillo Mez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ROSA DE HUAYCAN"/>
    <s v="Katerine Rosario Rivera Dueñas 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Katerine Rosario Rivera Dueñas "/>
    <n v="2"/>
    <n v="0"/>
    <m/>
    <n v="0"/>
    <n v="0"/>
    <n v="4"/>
    <s v="Abril"/>
  </r>
  <r>
    <x v="45"/>
    <x v="45"/>
    <s v="AO.M1.02.02"/>
    <s v="Acciones de Afiliación."/>
    <s v="AO.M1.02.02 (c)"/>
    <s v="Asistencia técnica a operadores del módulo de afiliación en IPRESS"/>
    <s v="Hospital Hipólito Unanue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San Fernando"/>
    <s v="Personal del área de atención al asegurado"/>
    <n v="1"/>
    <n v="0"/>
    <m/>
    <n v="0"/>
    <n v="0"/>
    <n v="4"/>
    <s v="Abril"/>
  </r>
  <r>
    <x v="45"/>
    <x v="45"/>
    <s v="AO.M1.02.02"/>
    <s v="Acciones de Afiliación."/>
    <s v="AO.M1.02.02 (d)"/>
    <s v="Supervisión y asistencia técnica en materia de afiliaciones"/>
    <s v="C.S. Miguel Grau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 Manylsa"/>
    <s v="Personal del área de atención al asegurado"/>
    <n v="1"/>
    <n v="0"/>
    <m/>
    <n v="0"/>
    <n v="0"/>
    <n v="4"/>
    <s v="Abril"/>
  </r>
  <r>
    <x v="45"/>
    <x v="45"/>
    <s v="AO.M1.04.01"/>
    <s v="Acciones de promocion y proteccion de derechos"/>
    <s v="AO.M1.04.01 (a)"/>
    <s v="Evaluar la gratuidad de la atención al asegurado "/>
    <s v="C.S. San Antonio"/>
    <s v="Personal del área de atención al asegurado"/>
    <n v="1"/>
    <n v="0"/>
    <m/>
    <n v="0"/>
    <n v="0"/>
    <n v="4"/>
    <s v="Abril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4"/>
    <s v="Abril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4"/>
    <s v="Abril"/>
  </r>
  <r>
    <x v="45"/>
    <x v="45"/>
    <s v="AO.S1.01.11"/>
    <s v="Acciones de Soporte a la Gestión a nivel de UDR"/>
    <s v="AO.S1.01.11 (b)"/>
    <s v="Supervisión y asistencia técnica en acciones de soporte a IPRESS"/>
    <s v="Hospital Jose Agurto Tello de Chosica"/>
    <s v="Raúl Bazán Herrera"/>
    <n v="1"/>
    <n v="0"/>
    <m/>
    <n v="0"/>
    <n v="0"/>
    <n v="4"/>
    <s v="Abril"/>
  </r>
  <r>
    <x v="45"/>
    <x v="45"/>
    <s v="AO.M1.05.05"/>
    <s v="Ejecución de Control Técnico a las Prestaciones."/>
    <s v="AO.M1.05.05 (d)"/>
    <s v="Ejecutar acciones correspondientes al Proceso de Control Presencial Posterior"/>
    <s v="VIÑA SAN FRANCISCO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Euler Ccoillo Meza"/>
    <n v="2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ISIMA VIRGEN DE LA CRUZ"/>
    <s v="Euler Ccoillo Mez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CESAR LOPEZ SILVA"/>
    <s v="Katerine Rosario Rivera Dueñas "/>
    <n v="1"/>
    <n v="0"/>
    <m/>
    <n v="0"/>
    <n v="0"/>
    <n v="5"/>
    <s v="Mayo"/>
  </r>
  <r>
    <x v="45"/>
    <x v="45"/>
    <s v="AO.M1.02.02"/>
    <s v="Acciones de Afiliación."/>
    <s v="AO.M1.02.02 (c)"/>
    <s v="Asistencia técnica a operadores del módulo de afiliación en IPRESS"/>
    <s v="Hospital Hermilio Valdizan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C.S. San Antonio de Pedregal"/>
    <s v="Personal del área de atención al asegurado"/>
    <n v="1"/>
    <n v="0"/>
    <m/>
    <n v="0"/>
    <n v="0"/>
    <n v="5"/>
    <s v="Mayo"/>
  </r>
  <r>
    <x v="45"/>
    <x v="45"/>
    <s v="AO.M1.02.02"/>
    <s v="Acciones de Afiliación."/>
    <s v="AO.M1.02.02 (d)"/>
    <s v="Supervisión y asistencia técnica en materia de afiliaciones"/>
    <s v="P.S. Amauta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P.S. Ate"/>
    <s v="Personal del área de atención al asegurado"/>
    <n v="1"/>
    <n v="0"/>
    <m/>
    <n v="0"/>
    <n v="0"/>
    <n v="5"/>
    <s v="Mayo"/>
  </r>
  <r>
    <x v="45"/>
    <x v="45"/>
    <s v="AO.M1.04.01"/>
    <s v="Acciones de promocion y proteccion de derechos"/>
    <s v="AO.M1.04.01 (a)"/>
    <s v="Evaluar la gratuidad de la atención al asegurado "/>
    <s v="C.S.Nueva Gales"/>
    <s v="Personal del área de atención al asegurado"/>
    <n v="1"/>
    <n v="0"/>
    <m/>
    <n v="0"/>
    <n v="0"/>
    <n v="5"/>
    <s v="Mayo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5"/>
    <s v="Mayo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5"/>
    <s v="Mayo"/>
  </r>
  <r>
    <x v="45"/>
    <x v="45"/>
    <s v="AO.S1.01.11"/>
    <s v="Acciones de Soporte a la Gestión a nivel de UDR"/>
    <s v="AO.S1.01.11 (b)"/>
    <s v="Supervisión y asistencia técnica en acciones de soporte a IPRESS"/>
    <s v="Hospital Huaycan"/>
    <s v="Raúl Bazán Herrera"/>
    <n v="1"/>
    <n v="0"/>
    <m/>
    <n v="0"/>
    <n v="0"/>
    <n v="5"/>
    <s v="Mayo"/>
  </r>
  <r>
    <x v="45"/>
    <x v="45"/>
    <s v="AO.M1.05.05"/>
    <s v="Ejecución de Control Técnico a las Prestaciones."/>
    <s v="AO.M1.05.05 (d)"/>
    <s v="Ejecutar acciones correspondientes al Proceso de Control Presencial Posterior"/>
    <s v="MIGUEL GRAU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Katerine Rosario Rivera Dueñas "/>
    <n v="2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SAN ANTONIO DE PEDREGAL"/>
    <s v="Euler Ccoillo Mez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Katerine Rosario Rivera Dueñas 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CIENEGUILLA"/>
    <s v="Euler Ccoillo Meza"/>
    <n v="1"/>
    <n v="0"/>
    <m/>
    <n v="0"/>
    <n v="0"/>
    <n v="6"/>
    <s v="Junio"/>
  </r>
  <r>
    <x v="45"/>
    <x v="45"/>
    <s v="AO.M1.02.02"/>
    <s v="Acciones de Afiliación."/>
    <s v="AO.M1.02.02 (d)"/>
    <s v="Supervisión y asistencia técnica en materia de afiliaciones"/>
    <s v="C.S. Fortalez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C.S. Alfa y Omega"/>
    <s v="Personal del área de atención al asegurado"/>
    <n v="1"/>
    <n v="0"/>
    <m/>
    <n v="0"/>
    <n v="0"/>
    <n v="6"/>
    <s v="Junio"/>
  </r>
  <r>
    <x v="45"/>
    <x v="45"/>
    <s v="AO.M1.04.01"/>
    <s v="Acciones de promocion y proteccion de derechos"/>
    <s v="AO.M1.04.01 (a)"/>
    <s v="Evaluar la gratuidad de la atención al asegurado "/>
    <s v="P.S. Colca"/>
    <s v="Personal del área de atención al asegurado"/>
    <n v="1"/>
    <n v="0"/>
    <m/>
    <n v="0"/>
    <n v="0"/>
    <n v="6"/>
    <s v="Junio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6"/>
    <s v="Junio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6"/>
    <s v="Junio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6"/>
    <s v="Junio"/>
  </r>
  <r>
    <x v="45"/>
    <x v="45"/>
    <s v="AO.S1.01.11"/>
    <s v="Acciones de Soporte a la Gestión a nivel de UDR"/>
    <s v="AO.S1.01.11 (b)"/>
    <s v="Supervisión y asistencia técnica en acciones de soporte a IPRESS"/>
    <s v="C.S. Chosica"/>
    <s v="Raúl Bazán Herrera"/>
    <n v="1"/>
    <n v="0"/>
    <m/>
    <n v="0"/>
    <n v="0"/>
    <n v="6"/>
    <s v="Junio"/>
  </r>
  <r>
    <x v="45"/>
    <x v="45"/>
    <s v="AO.M1.05.05"/>
    <s v="Ejecución de Control Técnico a las Prestaciones."/>
    <s v="AO.M1.05.05 (d)"/>
    <s v="Ejecutar acciones correspondientes al Proceso de Control Presencial Posterior"/>
    <s v="JICAMARCA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PORTADA DEL SOL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NUEVA GALES"/>
    <s v="Katerine Rosario Rivera Dueñas 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CHACRASANA"/>
    <s v="Euler Ccoillo Mez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HOSPITAL NACIONAL HIPOLITO UNANUE"/>
    <s v="Euler Ccoillo Meza"/>
    <n v="2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Jicamarca"/>
    <s v="Personal del área de atención al asegurado"/>
    <n v="1"/>
    <n v="0"/>
    <m/>
    <n v="0"/>
    <n v="0"/>
    <n v="7"/>
    <s v="Julio"/>
  </r>
  <r>
    <x v="45"/>
    <x v="45"/>
    <s v="AO.M1.02.02"/>
    <s v="Acciones de Afiliación."/>
    <s v="AO.M1.02.02 (d)"/>
    <s v="Supervisión y asistencia técnica en materia de afiliaciones"/>
    <s v="C.S. Villa Mercedes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Salamanca"/>
    <s v="Personal del área de atención al asegurado"/>
    <n v="1"/>
    <n v="0"/>
    <m/>
    <n v="0"/>
    <n v="0"/>
    <n v="7"/>
    <s v="Julio"/>
  </r>
  <r>
    <x v="45"/>
    <x v="45"/>
    <s v="AO.M1.04.01"/>
    <s v="Acciones de promocion y proteccion de derechos"/>
    <s v="AO.M1.04.01 (a)"/>
    <s v="Evaluar la gratuidad de la atención al asegurado "/>
    <s v="C.S. Nicolas de Pierola"/>
    <s v="Personal del área de atención al asegurado"/>
    <n v="1"/>
    <n v="0"/>
    <m/>
    <n v="0"/>
    <n v="0"/>
    <n v="7"/>
    <s v="Julio"/>
  </r>
  <r>
    <x v="45"/>
    <x v="45"/>
    <s v="AO.M1.06.04"/>
    <s v="Supervisión Financiera a Unidades Ejecutoras-UE."/>
    <s v="AO.M1.06.04 (b)"/>
    <s v="Supervisión Financiera Presencial a las Unidades Ejecutoras-UE"/>
    <s v="Hospital Nacional Hipólito Unanue"/>
    <s v="Victor Pizarro León / Jesus Chihuan Livia"/>
    <n v="5"/>
    <n v="0"/>
    <m/>
    <n v="0"/>
    <n v="0"/>
    <n v="7"/>
    <s v="Julio"/>
  </r>
  <r>
    <x v="45"/>
    <x v="45"/>
    <s v="AO.M1.06.04"/>
    <s v="Supervisión Financiera a Unidades Ejecutoras-UE."/>
    <s v="AO.M1.06.04 (g)"/>
    <s v="Monitoreo de los expedientes BES "/>
    <s v="Hospital Hermilio Valdizan"/>
    <s v="Victor Pizarro León / Jesus Chihuan Livia / Felix Meza Vega"/>
    <n v="1"/>
    <n v="0"/>
    <m/>
    <n v="0"/>
    <n v="0"/>
    <n v="7"/>
    <s v="Julio"/>
  </r>
  <r>
    <x v="45"/>
    <x v="45"/>
    <s v="AO.S1.01.11"/>
    <s v="Acciones de Soporte a la Gestión a nivel de UDR"/>
    <s v="AO.S1.01.11 (b)"/>
    <s v="Supervisión y asistencia técnica en acciones de soporte a IPRESS"/>
    <s v="C.S. Lopez Silva"/>
    <s v="Raúl Bazán Herrera"/>
    <n v="1"/>
    <n v="0"/>
    <m/>
    <n v="0"/>
    <n v="0"/>
    <n v="7"/>
    <s v="Julio"/>
  </r>
  <r>
    <x v="45"/>
    <x v="45"/>
    <s v="AO.M1.05.05"/>
    <s v="Ejecución de Control Técnico a las Prestaciones."/>
    <s v="AO.M1.05.05 (d)"/>
    <s v="Ejecutar acciones correspondientes al Proceso de Control Presencial Posterior"/>
    <s v="TRES DE OCTUBRE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ALTO PERU"/>
    <s v="Katerine Rosario Rivera Dueñas 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HOSPITAL HERMILIO VALDIZAN"/>
    <s v="Katerine Rosario Rivera Dueñas "/>
    <n v="2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VILLA MERCEDES"/>
    <s v="Euler Ccoillo Mez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SANTA ANITA"/>
    <s v="Katerine Rosario Rivera Dueñas 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C.S. El Agustino"/>
    <s v="Personal del área de atención al asegurado"/>
    <n v="1"/>
    <n v="0"/>
    <m/>
    <n v="0"/>
    <n v="0"/>
    <n v="8"/>
    <s v="Agosto"/>
  </r>
  <r>
    <x v="45"/>
    <x v="45"/>
    <s v="AO.M1.02.02"/>
    <s v="Acciones de Afiliación."/>
    <s v="AO.M1.02.02 (d)"/>
    <s v="Supervisión y asistencia técnica en materia de afiliaciones"/>
    <s v="P.S. Casa Huerta La Campiña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P.S. Villa del Sol"/>
    <s v="Personal del área de atención al asegurado"/>
    <n v="1"/>
    <n v="0"/>
    <m/>
    <n v="0"/>
    <n v="0"/>
    <n v="8"/>
    <s v="Agosto"/>
  </r>
  <r>
    <x v="45"/>
    <x v="45"/>
    <s v="AO.M1.04.01"/>
    <s v="Acciones de promocion y proteccion de derechos"/>
    <s v="AO.M1.04.01 (a)"/>
    <s v="Evaluar la gratuidad de la atención al asegurado "/>
    <s v="C.S. Santa María de Huchipa"/>
    <s v="Personal del área de atención al asegurado"/>
    <n v="1"/>
    <n v="0"/>
    <m/>
    <n v="0"/>
    <n v="0"/>
    <n v="8"/>
    <s v="Agosto"/>
  </r>
  <r>
    <x v="45"/>
    <x v="45"/>
    <s v="AO.M1.06.04"/>
    <s v="Supervisión Financiera a Unidades Ejecutoras-UE."/>
    <s v="AO.M1.06.04 (b)"/>
    <s v="Supervisión Financiera Presencial a las Unidades Ejecutoras-UE"/>
    <s v="Hospital Hermilio Valdizan"/>
    <s v="Victor Pizarro León / Jesus Chihuan Livia"/>
    <n v="5"/>
    <n v="0"/>
    <m/>
    <n v="0"/>
    <n v="0"/>
    <n v="8"/>
    <s v="Agosto"/>
  </r>
  <r>
    <x v="45"/>
    <x v="45"/>
    <s v="AO.M1.06.04"/>
    <s v="Supervisión Financiera a Unidades Ejecutoras-UE."/>
    <s v="AO.M1.06.04 (g)"/>
    <s v="Monitoreo de los expedientes BES "/>
    <s v="Hospital Jose Agurto Tello de Chosica"/>
    <s v="Victor Pizarro León / Jesus Chihuan Livia / Felix Meza Vega"/>
    <n v="1"/>
    <n v="0"/>
    <m/>
    <n v="0"/>
    <n v="0"/>
    <n v="8"/>
    <s v="Agosto"/>
  </r>
  <r>
    <x v="45"/>
    <x v="45"/>
    <s v="AO.S1.01.11"/>
    <s v="Acciones de Soporte a la Gestión a nivel de UDR"/>
    <s v="AO.S1.01.11 (b)"/>
    <s v="Supervisión y asistencia técnica en acciones de soporte a IPRESS"/>
    <s v="C.S. Salamanca"/>
    <s v="Raúl Bazán Herrera"/>
    <n v="1"/>
    <n v="0"/>
    <m/>
    <n v="0"/>
    <n v="0"/>
    <n v="8"/>
    <s v="Agosto"/>
  </r>
  <r>
    <x v="45"/>
    <x v="45"/>
    <s v="AO.M1.05.05"/>
    <s v="Ejecución de Control Técnico a las Prestaciones."/>
    <s v="AO.M1.05.05 (d)"/>
    <s v="Ejecutar acciones correspondientes al Proceso de Control Presencial Posterior"/>
    <s v="COOPERATIVA UNIVERSAL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ALFA Y OMEG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UZ DE ESPERANZA"/>
    <s v="Euler Ccoillo Mez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METROPOLITANA"/>
    <s v="Katerine Rosario Rivera Dueñas 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MEDIANA COMPLEJIDAD JOSE AGURTO TELLO"/>
    <s v="Euler Ccoillo Meza"/>
    <n v="2"/>
    <n v="0"/>
    <m/>
    <n v="0"/>
    <n v="0"/>
    <n v="9"/>
    <s v="Setiembre"/>
  </r>
  <r>
    <x v="45"/>
    <x v="45"/>
    <s v="AO.M1.02.02"/>
    <s v="Acciones de Afiliación."/>
    <s v="AO.M1.02.02 (d)"/>
    <s v="Supervisión y asistencia técnica en materia de afiliaciones"/>
    <s v="C.S. Catalina Huanca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P.S. Virgen del Rosario Carapongo"/>
    <s v="Personal del área de atención al asegurado"/>
    <n v="1"/>
    <n v="0"/>
    <m/>
    <n v="0"/>
    <n v="0"/>
    <n v="9"/>
    <s v="Setiembre"/>
  </r>
  <r>
    <x v="45"/>
    <x v="45"/>
    <s v="AO.M1.04.01"/>
    <s v="Acciones de promocion y proteccion de derechos"/>
    <s v="AO.M1.04.01 (a)"/>
    <s v="Evaluar la gratuidad de la atención al asegurado "/>
    <s v="C.S. Chosica"/>
    <s v="Personal del área de atención al asegurado"/>
    <n v="1"/>
    <n v="0"/>
    <m/>
    <n v="0"/>
    <n v="0"/>
    <n v="9"/>
    <s v="Setiembre"/>
  </r>
  <r>
    <x v="45"/>
    <x v="45"/>
    <s v="AO.M1.06.04"/>
    <s v="Supervisión Financiera a Unidades Ejecutoras-UE."/>
    <s v="AO.M1.06.04 (b)"/>
    <s v="Supervisión Financiera Presencial a las Unidades Ejecutoras-UE"/>
    <s v="Hospital Jose Agurto Tello de Chosica"/>
    <s v="Victor Pizarro León / Jesus Chihuan Livia"/>
    <n v="5"/>
    <n v="0"/>
    <m/>
    <n v="0"/>
    <n v="0"/>
    <n v="9"/>
    <s v="Setiembre"/>
  </r>
  <r>
    <x v="45"/>
    <x v="45"/>
    <s v="AO.M1.06.04"/>
    <s v="Supervisión Financiera a Unidades Ejecutoras-UE."/>
    <s v="AO.M1.06.04 (g)"/>
    <s v="Monitoreo de los expedientes BES "/>
    <s v="Hospital Nacional Hipólito Unanue"/>
    <s v="Victor Pizarro León / Jesus Chihuan Livia / Felix Meza Vega"/>
    <n v="1"/>
    <n v="0"/>
    <m/>
    <n v="0"/>
    <n v="0"/>
    <n v="9"/>
    <s v="Setiembre"/>
  </r>
  <r>
    <x v="45"/>
    <x v="45"/>
    <s v="AO.S1.01.11"/>
    <s v="Acciones de Soporte a la Gestión a nivel de UDR"/>
    <s v="AO.S1.01.11 (b)"/>
    <s v="Supervisión y asistencia técnica en acciones de soporte a IPRESS"/>
    <s v="C.S. Ate"/>
    <s v="Raúl Bazán Herrera"/>
    <n v="1"/>
    <n v="0"/>
    <m/>
    <n v="0"/>
    <n v="0"/>
    <n v="9"/>
    <s v="Setiembre"/>
  </r>
  <r>
    <x v="45"/>
    <x v="45"/>
    <s v="AO.M1.05.05"/>
    <s v="Ejecución de Control Técnico a las Prestaciones."/>
    <s v="AO.M1.05.05 (d)"/>
    <s v="Ejecutar acciones correspondientes al Proceso de Control Presencial Posterior"/>
    <s v="FORTALEZA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SAN ANTONIO"/>
    <s v="Euler Ccoillo Mez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ENTRO DE SALUD MENTAL COMUNITARIO LAS COLINAS"/>
    <s v="Katerine Rosario Rivera Dueñas 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HUAYCAN"/>
    <s v="Katerine Rosario Rivera Dueñas "/>
    <n v="2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Micaela Bastidas"/>
    <s v="Personal del área de atención al asegurado"/>
    <n v="1"/>
    <n v="0"/>
    <m/>
    <n v="0"/>
    <n v="0"/>
    <n v="10"/>
    <s v="Octubre"/>
  </r>
  <r>
    <x v="45"/>
    <x v="45"/>
    <s v="AO.M1.02.02"/>
    <s v="Acciones de Afiliación."/>
    <s v="AO.M1.02.02 (d)"/>
    <s v="Supervisión y asistencia técnica en materia de afiliaciones"/>
    <s v="C.S. Tambo Viejo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Musa"/>
    <s v="Personal del área de atención al asegurado"/>
    <n v="1"/>
    <n v="0"/>
    <m/>
    <n v="0"/>
    <n v="0"/>
    <n v="10"/>
    <s v="Octubre"/>
  </r>
  <r>
    <x v="45"/>
    <x v="45"/>
    <s v="AO.M1.04.01"/>
    <s v="Acciones de promocion y proteccion de derechos"/>
    <s v="AO.M1.04.01 (a)"/>
    <s v="Evaluar la gratuidad de la atención al asegurado "/>
    <s v="C.S. Bethania"/>
    <s v="Personal del área de atención al asegurado"/>
    <n v="1"/>
    <n v="0"/>
    <m/>
    <n v="0"/>
    <n v="0"/>
    <n v="10"/>
    <s v="Octubre"/>
  </r>
  <r>
    <x v="45"/>
    <x v="45"/>
    <s v="AO.M1.06.04"/>
    <s v="Supervisión Financiera a Unidades Ejecutoras-UE."/>
    <s v="AO.M1.06.04 (b)"/>
    <s v="Supervisión Financiera Presencial a las Unidades Ejecutoras-UE"/>
    <s v="DIRIS LE"/>
    <s v="Victor Pizarro León / Jesus Chihuan Livia"/>
    <n v="5"/>
    <n v="0"/>
    <m/>
    <n v="0"/>
    <n v="0"/>
    <n v="10"/>
    <s v="Octubre"/>
  </r>
  <r>
    <x v="45"/>
    <x v="45"/>
    <s v="AO.M1.06.04"/>
    <s v="Supervisión Financiera a Unidades Ejecutoras-UE."/>
    <s v="AO.M1.06.04 (g)"/>
    <s v="Monitoreo de los expedientes BES "/>
    <s v="HOSPITAL LIMA ESTE - VITARTE"/>
    <s v="Victor Pizarro León / Jesus Chihuan Livia / Felix Meza Vega"/>
    <n v="1"/>
    <n v="0"/>
    <m/>
    <n v="0"/>
    <n v="0"/>
    <n v="10"/>
    <s v="Octubre"/>
  </r>
  <r>
    <x v="45"/>
    <x v="45"/>
    <s v="AO.S1.01.11"/>
    <s v="Acciones de Soporte a la Gestión a nivel de UDR"/>
    <s v="AO.S1.01.11 (b)"/>
    <s v="Supervisión y asistencia técnica en acciones de soporte a IPRESS"/>
    <s v="C.M.I. Jicamarca"/>
    <s v="Raúl Bazán Herrera"/>
    <n v="1"/>
    <n v="0"/>
    <m/>
    <n v="0"/>
    <n v="0"/>
    <n v="10"/>
    <s v="Octubre"/>
  </r>
  <r>
    <x v="45"/>
    <x v="45"/>
    <s v="AO.M1.05.05"/>
    <s v="Ejecución de Control Técnico a las Prestaciones."/>
    <s v="AO.M1.05.05 (d)"/>
    <s v="Ejecutar acciones correspondientes al Proceso de Control Presencial Posterior"/>
    <s v="CASA HUERTA LA CAMPIÑ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GDALENA SOFIA"/>
    <s v="Katerine Rosario Rivera Dueñas 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UAYCAN DE CIENEGUILLA"/>
    <s v="Euler Ccoillo Mez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HOSPITAL DE LIMA ESTE -VITARTE"/>
    <s v="Euler Ccoillo Meza"/>
    <n v="2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OYOPAMPA"/>
    <s v="Euler Ccoillo Meza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La Molina"/>
    <s v="Personal del área de atención al asegurado"/>
    <n v="1"/>
    <n v="0"/>
    <m/>
    <n v="0"/>
    <n v="0"/>
    <n v="11"/>
    <s v="Noviembre"/>
  </r>
  <r>
    <x v="45"/>
    <x v="45"/>
    <s v="AO.M1.02.02"/>
    <s v="Acciones de Afiliación."/>
    <s v="AO.M1.02.02 (d)"/>
    <s v="Supervisión y asistencia técnica en materia de afiliaciones"/>
    <s v="C.S. Horacio Zevallos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C.S. Viña Alta"/>
    <s v="Personal del área de atención al asegurado"/>
    <n v="1"/>
    <n v="0"/>
    <m/>
    <n v="0"/>
    <n v="0"/>
    <n v="11"/>
    <s v="Noviembre"/>
  </r>
  <r>
    <x v="45"/>
    <x v="45"/>
    <s v="AO.M1.04.01"/>
    <s v="Acciones de promocion y proteccion de derechos"/>
    <s v="AO.M1.04.01 (a)"/>
    <s v="Evaluar la gratuidad de la atención al asegurado "/>
    <s v="P.S. Huascata"/>
    <s v="Personal del área de atención al asegurado"/>
    <n v="1"/>
    <n v="0"/>
    <m/>
    <n v="0"/>
    <n v="0"/>
    <n v="11"/>
    <s v="Noviembre"/>
  </r>
  <r>
    <x v="45"/>
    <x v="45"/>
    <s v="AO.M1.06.04"/>
    <s v="Supervisión Financiera a Unidades Ejecutoras-UE."/>
    <s v="AO.M1.06.04 (b)"/>
    <s v="Supervisión Financiera Presencial a las Unidades Ejecutoras-UE"/>
    <s v="Hospital Huaycan"/>
    <s v="Victor Pizarro León / Jesus Chihuan Livia"/>
    <n v="5"/>
    <n v="0"/>
    <m/>
    <n v="0"/>
    <n v="0"/>
    <n v="11"/>
    <s v="Nov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1"/>
    <s v="Noviembre"/>
  </r>
  <r>
    <x v="45"/>
    <x v="45"/>
    <s v="AO.M1.06.04"/>
    <s v="Supervisión Financiera a Unidades Ejecutoras-UE."/>
    <s v="AO.M1.06.04 (g)"/>
    <s v="Monitoreo de los expedientes BES "/>
    <s v="Hospital Huaycan"/>
    <s v="Victor Pizarro León / Jesus Chihuan Livia / Felix Meza Vega"/>
    <n v="1"/>
    <n v="0"/>
    <m/>
    <n v="0"/>
    <n v="0"/>
    <n v="11"/>
    <s v="Noviembre"/>
  </r>
  <r>
    <x v="45"/>
    <x v="45"/>
    <s v="AO.S1.01.11"/>
    <s v="Acciones de Soporte a la Gestión a nivel de UDR"/>
    <s v="AO.S1.01.11 (b)"/>
    <s v="Supervisión y asistencia técnica en acciones de soporte a IPRESS"/>
    <s v="C.M.I. Tambo Viejo"/>
    <s v="Raúl Bazán Herrera"/>
    <n v="1"/>
    <n v="0"/>
    <m/>
    <n v="0"/>
    <n v="0"/>
    <n v="11"/>
    <s v="Noviembre"/>
  </r>
  <r>
    <x v="45"/>
    <x v="45"/>
    <s v="AO.M1.05.05"/>
    <s v="Ejecución de Control Técnico a las Prestaciones."/>
    <s v="AO.M1.05.05 (d)"/>
    <s v="Ejecutar acciones correspondientes al Proceso de Control Presencial Posterior"/>
    <s v="MANYLSA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AMAUT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ABLO PATRON"/>
    <s v="Katerine Rosario Rivera Dueñas 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SANTA MARIA DE HUACHIPA"/>
    <s v="Euler Ccoillo Meza"/>
    <n v="1"/>
    <n v="0"/>
    <m/>
    <n v="0"/>
    <n v="0"/>
    <n v="12"/>
    <s v="Diciembre"/>
  </r>
  <r>
    <x v="45"/>
    <x v="45"/>
    <s v="AO.M1.05.05"/>
    <s v="Ejecución de Control Técnico a las Prestaciones."/>
    <s v="AO.M1.05.05 (d)"/>
    <s v="Ejecutar acciones correspondientes al Proceso de Control Presencial Posterior"/>
    <s v="PROGRESO"/>
    <s v="Katerine Rosario Rivera Dueñas "/>
    <n v="1"/>
    <n v="0"/>
    <m/>
    <n v="0"/>
    <n v="0"/>
    <n v="12"/>
    <s v="Diciembre"/>
  </r>
  <r>
    <x v="45"/>
    <x v="45"/>
    <s v="AO.M1.02.02"/>
    <s v="Acciones de Afiliación."/>
    <s v="AO.M1.02.02 (d)"/>
    <s v="Supervisión y asistencia técnica en materia de afiliaciones"/>
    <s v="C.S. Morón"/>
    <s v="Personal del área de atención al asegurado"/>
    <n v="1"/>
    <n v="0"/>
    <m/>
    <n v="0"/>
    <n v="0"/>
    <n v="12"/>
    <s v="Diciembre"/>
  </r>
  <r>
    <x v="45"/>
    <x v="45"/>
    <s v="AO.M1.04.01"/>
    <s v="Acciones de promocion y proteccion de derechos"/>
    <s v="AO.M1.04.01 (a)"/>
    <s v="Evaluar la gratuidad de la atención al asegurado "/>
    <s v="C.S. Gustavo Lanatta"/>
    <s v="Personal del área de atención al asegurado"/>
    <n v="1"/>
    <n v="0"/>
    <m/>
    <n v="0"/>
    <n v="0"/>
    <n v="12"/>
    <s v="Diciembre"/>
  </r>
  <r>
    <x v="45"/>
    <x v="45"/>
    <s v="AO.M1.04.06"/>
    <s v="Conduccion y control de los canales de atencion del SIS"/>
    <s v="AO.M1.04.06 (d)"/>
    <s v="Implementar/optimizar los canales de atención SIS"/>
    <s v="Hospital de Huaycan (OAA Huaycan)"/>
    <s v="Personal del área de atención al asegurado"/>
    <n v="1"/>
    <n v="0"/>
    <m/>
    <n v="0"/>
    <n v="0"/>
    <n v="12"/>
    <s v="Diciembre"/>
  </r>
  <r>
    <x v="45"/>
    <x v="45"/>
    <s v="AO.M1.06.04"/>
    <s v="Supervisión Financiera a Unidades Ejecutoras-UE."/>
    <s v="AO.M1.06.04 (b)"/>
    <s v="Supervisión Financiera Presencial a las Unidades Ejecutoras-UE"/>
    <s v="HOSPITAL LIMA ESTE - VITARTE"/>
    <s v="Victor Pizarro León / Jesus Chihuan Livia"/>
    <n v="5"/>
    <n v="0"/>
    <m/>
    <n v="0"/>
    <n v="0"/>
    <n v="12"/>
    <s v="Diciembre"/>
  </r>
  <r>
    <x v="45"/>
    <x v="45"/>
    <s v="AO.M1.06.04"/>
    <s v="Supervisión Financiera a Unidades Ejecutoras-UE."/>
    <s v="AO.M1.06.04 (c)"/>
    <s v="Asistencias técnicas virtuales a Unidades Ejecutoras "/>
    <s v="HOSPITAL LIMA ESTE - VITARTE"/>
    <s v="Victor Pizarro León / Jesus Chihuan Livia"/>
    <n v="1"/>
    <n v="0"/>
    <m/>
    <n v="0"/>
    <n v="0"/>
    <n v="12"/>
    <s v="Diciembre"/>
  </r>
  <r>
    <x v="45"/>
    <x v="45"/>
    <s v="AO.M1.06.04"/>
    <s v="Supervisión Financiera a Unidades Ejecutoras-UE."/>
    <s v="AO.M1.06.04 (g)"/>
    <s v="Monitoreo de los expedientes BES "/>
    <s v="DIRIS LE"/>
    <s v="Victor Pizarro León / Jesus Chihuan Livia / Felix Meza Vega"/>
    <n v="1"/>
    <n v="0"/>
    <m/>
    <n v="0"/>
    <n v="0"/>
    <n v="12"/>
    <s v="Diciembre"/>
  </r>
  <r>
    <x v="45"/>
    <x v="45"/>
    <s v="AO.S1.01.11"/>
    <s v="Acciones de Soporte a la Gestión a nivel de UDR"/>
    <s v="AO.S1.01.11 (b)"/>
    <s v="Supervisión y asistencia técnica en acciones de soporte a IPRESS"/>
    <s v="C.S. Musa"/>
    <s v="Raúl Bazán Herrera"/>
    <n v="1"/>
    <n v="0"/>
    <m/>
    <n v="0"/>
    <n v="0"/>
    <n v="12"/>
    <s v="Diciembre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1"/>
    <s v="Enero"/>
  </r>
  <r>
    <x v="46"/>
    <x v="46"/>
    <s v="AO.M1.02.01"/>
    <s v="Seguimiento y evaluacion de los procesos de afiliación, promoción, proteccion y atencion a la ciudadanía"/>
    <s v="AO.M1.02.01 (f)"/>
    <s v="Supervisión y asistencia técnica a operadores de los canales de atención"/>
    <s v="Lima"/>
    <s v="Enrique Miguel Villegas"/>
    <n v="1"/>
    <n v="0"/>
    <m/>
    <n v="0"/>
    <n v="0"/>
    <n v="1"/>
    <s v="Enero"/>
  </r>
  <r>
    <x v="46"/>
    <x v="46"/>
    <s v="AO.M1.05.04"/>
    <s v="Asistencia Técnica, Monitoreo y Supervisión en Cobertura Prestacional."/>
    <s v="AO.M1.05.04 (b)"/>
    <s v="Supervisión y monitoreo de la evaluación de prestaciones administrativas no tarifadas"/>
    <s v="LIMA"/>
    <s v="Yenny Carita"/>
    <n v="1"/>
    <n v="0"/>
    <m/>
    <n v="0"/>
    <n v="0"/>
    <n v="1"/>
    <s v="En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"/>
    <s v="En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2"/>
    <s v="Febrer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2"/>
    <s v="Febrer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2"/>
    <s v="Febrer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3"/>
    <s v="Marz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3"/>
    <s v="Marzo"/>
  </r>
  <r>
    <x v="46"/>
    <x v="46"/>
    <s v="AO.M1.02.02"/>
    <s v="Acciones de Afiliación."/>
    <s v="AO.M1.02.02 (c)"/>
    <s v="Asistencia técnica a operadores del módulo de afiliación en IPRESS"/>
    <s v="Lima"/>
    <s v="Enrique Miguel Villegas"/>
    <n v="1"/>
    <n v="0"/>
    <m/>
    <n v="0"/>
    <n v="0"/>
    <n v="3"/>
    <s v="Marz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3"/>
    <s v="Marz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4"/>
    <s v="Abril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4"/>
    <s v="Abril"/>
  </r>
  <r>
    <x v="46"/>
    <x v="46"/>
    <s v="AO.M1.02.02"/>
    <s v="Acciones de Afiliación."/>
    <s v="AO.M1.02.02 (d)"/>
    <s v="Supervisión y asistencia técnica en materia de afiliaciones"/>
    <s v="Lima"/>
    <s v="Enrique Miguel Villegas"/>
    <n v="1"/>
    <n v="0"/>
    <m/>
    <n v="0"/>
    <n v="0"/>
    <n v="4"/>
    <s v="Abril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4"/>
    <s v="Abril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5"/>
    <s v="May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5"/>
    <s v="Mayo"/>
  </r>
  <r>
    <x v="46"/>
    <x v="46"/>
    <s v="AO.M1.04.01"/>
    <s v="Acciones de promocion y proteccion de derechos"/>
    <s v="AO.M1.04.01 (a)"/>
    <s v="Evaluar la gratuidad de la atención al asegurado "/>
    <s v="Lima"/>
    <s v="William Sequeiros Huamani"/>
    <n v="1"/>
    <n v="0"/>
    <m/>
    <n v="0"/>
    <n v="0"/>
    <n v="5"/>
    <s v="May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5"/>
    <s v="Mayo"/>
  </r>
  <r>
    <x v="46"/>
    <x v="46"/>
    <s v="AO.M1.06.03"/>
    <s v="Asistencia Técnica, Monitoreo y Supervisión en Cobertura Financiera."/>
    <s v="AO.M1.06.03 (b)"/>
    <s v="Asistencia técnica virtual a UDR o Unidades Ejecutoras en temas de cobertura financiera "/>
    <s v="Lima"/>
    <s v="Flordeliz Negron Riva"/>
    <n v="1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6"/>
    <s v="Jun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6"/>
    <s v="Jun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7"/>
    <s v="Julio"/>
  </r>
  <r>
    <x v="46"/>
    <x v="46"/>
    <s v="AO.M1.04.01"/>
    <s v="Acciones de promocion y proteccion de derechos"/>
    <s v="AO.M1.04.01 (e)"/>
    <s v="Evaluar las acciones de intervención de los Gestores SIS en IPRESS "/>
    <s v="Lima"/>
    <s v="Enrique Miguel Villegas"/>
    <n v="1"/>
    <n v="0"/>
    <m/>
    <n v="0"/>
    <n v="0"/>
    <n v="7"/>
    <s v="Juli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7"/>
    <s v="Juli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8"/>
    <s v="Agosto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8"/>
    <s v="Agosto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9"/>
    <s v="Set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9"/>
    <s v="Setiem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0"/>
    <s v="Octu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0"/>
    <s v="Octubre"/>
  </r>
  <r>
    <x v="46"/>
    <x v="46"/>
    <s v="AO.M1.06.03"/>
    <s v="Asistencia Técnica, Monitoreo y Supervisión en Cobertura Financiera."/>
    <s v="AO.M1.06.03 (a)"/>
    <s v="Supervisión y asistencia técnica en cobertura financiera a UDR o Unidades Ejecutoras "/>
    <s v="Lima"/>
    <s v="Flordeliz Negron Riva"/>
    <n v="5"/>
    <n v="0"/>
    <m/>
    <n v="0"/>
    <n v="0"/>
    <n v="11"/>
    <s v="Nov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Mario Castro"/>
    <n v="5"/>
    <n v="0"/>
    <m/>
    <n v="0"/>
    <n v="0"/>
    <n v="11"/>
    <s v="Noviembre"/>
  </r>
  <r>
    <x v="46"/>
    <x v="46"/>
    <s v="AO.M1.04.06"/>
    <s v="Conduccion y control de los canales de atencion del SIS"/>
    <s v="AO.M1.04.06 (e)"/>
    <s v="Evaluar la percepción del usuario en los canales de atención de su jurisdicción"/>
    <s v="Lima"/>
    <s v="Enrique Miguel Villegas"/>
    <n v="1"/>
    <n v="0"/>
    <m/>
    <n v="0"/>
    <n v="0"/>
    <n v="12"/>
    <s v="Diciembre"/>
  </r>
  <r>
    <x v="46"/>
    <x v="46"/>
    <s v="AO.M1.05.05"/>
    <s v="Ejecución de Control Técnico a las Prestaciones."/>
    <s v="AO.M1.05.05 (d)"/>
    <s v="Ejecutar acciones correspondientes al Proceso de Control Presencial Posterior"/>
    <s v="LIMA"/>
    <s v="Yenny Carita"/>
    <n v="5"/>
    <n v="0"/>
    <m/>
    <n v="0"/>
    <n v="0"/>
    <n v="12"/>
    <s v="Diciembre"/>
  </r>
  <r>
    <x v="47"/>
    <x v="47"/>
    <s v="AO.M1.05.05"/>
    <s v="Ejecución de Control Técnico a las Prestaciones."/>
    <s v="AO.M1.05.05 (b)"/>
    <s v="Gestión con actores locales para fortalecer la contención preventiva"/>
    <s v="Hospital Huacho-Huara Oyon"/>
    <s v="MARCO ANTONIO PEREZ CAST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RAMOS LARREA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NUEVO IMPERI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BAUTISTA HUARAL"/>
    <s v="DRA JOAN GOMEZ ESCUDERO"/>
    <n v="2"/>
    <n v="80"/>
    <m/>
    <n v="640"/>
    <n v="72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CS BASE HUARAL"/>
    <s v="DRA JOAN GOMEZ ESCUDERO"/>
    <n v="1"/>
    <n v="80"/>
    <m/>
    <n v="320"/>
    <n v="400"/>
    <n v="2"/>
    <s v="Febrero"/>
  </r>
  <r>
    <x v="47"/>
    <x v="47"/>
    <s v="AO.M1.05.05"/>
    <s v="Ejecución de Control Técnico a las Prestaciones."/>
    <s v="AO.M1.05.05 (d)"/>
    <s v="Ejecutar acciones correspondientes al Proceso de Control Presencial Posterior"/>
    <s v="HOSPITAL CHANCAY"/>
    <s v="DRA JOAN GOMEZ ESCUDERO"/>
    <n v="2"/>
    <n v="80"/>
    <m/>
    <n v="640"/>
    <n v="720"/>
    <n v="2"/>
    <s v="Febrero"/>
  </r>
  <r>
    <x v="47"/>
    <x v="47"/>
    <s v="AO.M1.02.02"/>
    <s v="Acciones de Afiliación."/>
    <s v="AO.M1.02.02 (c)"/>
    <s v="Asistencia técnica a operadores del módulo de afiliación en IPRESS"/>
    <s v="Hospital Huacho-Huara Oyon"/>
    <s v="Carmen Maria del Pilar Melendez Garcia"/>
    <n v="1"/>
    <n v="60"/>
    <m/>
    <n v="320"/>
    <n v="380"/>
    <n v="2"/>
    <s v="Febrero"/>
  </r>
  <r>
    <x v="47"/>
    <x v="47"/>
    <s v="AO.M1.02.02"/>
    <s v="Acciones de Afiliación."/>
    <s v="AO.M1.02.02 (d)"/>
    <s v="Supervisión y asistencia técnica en materia de afiliaciones"/>
    <s v="C.S. Mala  y  C.S. Chilca"/>
    <s v="Carmen Maria del Pilar Melendez Garcia"/>
    <n v="2"/>
    <n v="50"/>
    <m/>
    <n v="640"/>
    <n v="690"/>
    <n v="2"/>
    <s v="Febrero"/>
  </r>
  <r>
    <x v="47"/>
    <x v="47"/>
    <s v="AO.M1.05.05"/>
    <s v="Ejecución de Control Técnico a las Prestaciones."/>
    <s v="AO.M1.05.05 (b)"/>
    <s v="Gestión con actores locales para fortalecer la contención preventiva"/>
    <s v="Hospital Barranca -Cajatambo SBS"/>
    <s v="MARCO ANTONIO PEREZ CASTRO"/>
    <n v="2"/>
    <n v="100"/>
    <m/>
    <n v="640"/>
    <n v="740"/>
    <n v="3"/>
    <s v="Marzo"/>
  </r>
  <r>
    <x v="47"/>
    <x v="47"/>
    <s v="AO.M1.05.05"/>
    <s v="Ejecución de Control Técnico a las Prestaciones."/>
    <s v="AO.M1.05.05 (b)"/>
    <s v="Gestión con actores locales para fortalecer la contención preventiva"/>
    <s v="DIRESA Lima"/>
    <s v="MARCO ANTONIO PEREZ CAST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SEÑOR DE LOS MILAGROS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ERRO AZUL"/>
    <s v="DRA JOAN GOMEZ ESCUDERO"/>
    <n v="1"/>
    <n v="80"/>
    <m/>
    <n v="320"/>
    <n v="40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L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HILC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APILLA DE ASIA"/>
    <s v="DRA JOAN GOMEZ ESCUDERO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ROSARIO DE ASIA"/>
    <s v="DRA JOAN GOMEZ ESCUDERO"/>
    <n v="1"/>
    <n v="60"/>
    <m/>
    <n v="320"/>
    <n v="38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3"/>
    <n v="100"/>
    <m/>
    <n v="960"/>
    <n v="1060"/>
    <n v="3"/>
    <s v="Marz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5"/>
    <n v="100"/>
    <m/>
    <n v="1600"/>
    <n v="1700"/>
    <n v="3"/>
    <s v="Marzo"/>
  </r>
  <r>
    <x v="47"/>
    <x v="47"/>
    <s v="AO.M1.02.02"/>
    <s v="Acciones de Afiliación."/>
    <s v="AO.M1.02.02 (c)"/>
    <s v="Asistencia técnica a operadores del módulo de afiliación en IPRESS"/>
    <s v="Hospital Barranca -Cajatambo SBS"/>
    <s v="Carmen Maria del Pilar Melendez Garcia"/>
    <n v="2"/>
    <n v="100"/>
    <m/>
    <n v="640"/>
    <n v="740"/>
    <n v="3"/>
    <s v="Marzo"/>
  </r>
  <r>
    <x v="47"/>
    <x v="47"/>
    <s v="AO.M1.02.02"/>
    <s v="Acciones de Afiliación."/>
    <s v="AO.M1.02.02 (d)"/>
    <s v="Supervisión y asistencia técnica en materia de afiliaciones"/>
    <s v="C.S. Quepepampa y C.S. La Querencia"/>
    <s v="Carmen Maria del Pilar Melendez Garcia"/>
    <n v="2"/>
    <n v="30"/>
    <m/>
    <n v="640"/>
    <n v="670"/>
    <n v="3"/>
    <s v="Marzo"/>
  </r>
  <r>
    <x v="47"/>
    <x v="47"/>
    <s v="AO.M1.04.01"/>
    <s v="Acciones de promocion y proteccion de derechos"/>
    <s v="AO.M1.04.01 (g)"/>
    <s v="Acciones de promoción "/>
    <s v="Hospital Huacho"/>
    <s v="Carmen Maria del Pilar Melendez Garcia"/>
    <n v="1"/>
    <n v="60"/>
    <m/>
    <n v="320"/>
    <n v="38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MAZO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UAURA"/>
    <s v="DRA JOAN GOMEZ ESCUDERO"/>
    <n v="1"/>
    <n v="100"/>
    <m/>
    <n v="320"/>
    <n v="42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3"/>
    <s v="Marzo"/>
  </r>
  <r>
    <x v="47"/>
    <x v="47"/>
    <s v="AO.M1.05.05"/>
    <s v="Ejecución de Control Técnico a las Prestaciones."/>
    <s v="AO.M1.05.05 (d)"/>
    <s v="Ejecutar acciones correspondientes al Proceso de Control Presencial Posterior"/>
    <s v="CLAS PEDRO CANEVARO GARAY DE CHANCAYLLO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PERALVILLO"/>
    <s v="DRA JOAN GOMEZ ESCUDERO"/>
    <n v="1"/>
    <n v="80"/>
    <m/>
    <n v="320"/>
    <n v="40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5"/>
    <n v="80"/>
    <m/>
    <n v="1600"/>
    <n v="1680"/>
    <n v="4"/>
    <s v="Abril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5"/>
    <n v="80"/>
    <m/>
    <n v="1600"/>
    <n v="1680"/>
    <n v="4"/>
    <s v="Abril"/>
  </r>
  <r>
    <x v="47"/>
    <x v="47"/>
    <s v="AO.M1.02.02"/>
    <s v="Acciones de Afiliación."/>
    <s v="AO.M1.02.02 (d)"/>
    <s v="Supervisión y asistencia técnica en materia de afiliaciones"/>
    <s v="C.S. Paramonga  Y C.S. Puerto Supe"/>
    <s v="Carmen Maria del Pilar Melendez Garcia"/>
    <n v="2"/>
    <n v="100"/>
    <m/>
    <n v="640"/>
    <n v="740"/>
    <n v="4"/>
    <s v="Abril"/>
  </r>
  <r>
    <x v="47"/>
    <x v="47"/>
    <s v="AO.M1.04.01"/>
    <s v="Acciones de promocion y proteccion de derechos"/>
    <s v="AO.M1.04.01 (g)"/>
    <s v="Acciones de promoción "/>
    <s v="Red de Salud Chilca -Mala"/>
    <s v="Carmen Maria del Pilar Melendez Garcia"/>
    <n v="1"/>
    <n v="50"/>
    <m/>
    <n v="320"/>
    <n v="37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VICENTE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SAN LUIS"/>
    <s v="DRA JOAN GOMEZ ESCUDERO"/>
    <n v="1"/>
    <n v="80"/>
    <m/>
    <n v="320"/>
    <n v="40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2"/>
    <n v="80"/>
    <m/>
    <n v="640"/>
    <n v="720"/>
    <n v="4"/>
    <s v="Abril"/>
  </r>
  <r>
    <x v="47"/>
    <x v="47"/>
    <s v="AO.M1.05.05"/>
    <s v="Ejecución de Control Técnico a las Prestaciones."/>
    <s v="AO.M1.05.05 (d)"/>
    <s v="Ejecutar acciones correspondientes al Proceso de Control Presencial Posterior"/>
    <s v="VEGUETA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OSPITAL GENERAL DE HUACHO"/>
    <s v="DRA JOAN GOMEZ ESCUDERO"/>
    <n v="2"/>
    <n v="100"/>
    <m/>
    <n v="640"/>
    <n v="74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Hospital Rezola"/>
    <s v="MARCO ANTONIO PEREZ CASTRO"/>
    <n v="2"/>
    <n v="80"/>
    <m/>
    <n v="640"/>
    <n v="72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REZOLA"/>
    <s v="DRA JOAN GOMEZ ESCUDERO"/>
    <n v="1"/>
    <n v="80"/>
    <m/>
    <n v="320"/>
    <n v="40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SANTA CRUZ DE FLORES"/>
    <s v="DRA JOAN GOMEZ ESCUDERO"/>
    <n v="1"/>
    <n v="60"/>
    <m/>
    <n v="320"/>
    <n v="38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BUJAMA"/>
    <s v="DRA JOAN GOMEZ ESCUDERO"/>
    <n v="1"/>
    <n v="60"/>
    <m/>
    <n v="320"/>
    <n v="38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5"/>
    <n v="100"/>
    <m/>
    <n v="1600"/>
    <n v="1700"/>
    <n v="5"/>
    <s v="Mayo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5"/>
    <n v="60"/>
    <m/>
    <n v="1600"/>
    <n v="1660"/>
    <n v="5"/>
    <s v="Mayo"/>
  </r>
  <r>
    <x v="47"/>
    <x v="47"/>
    <s v="AO.M1.02.02"/>
    <s v="Acciones de Afiliación."/>
    <s v="AO.M1.02.02 (d)"/>
    <s v="Supervisión y asistencia técnica en materia de afiliaciones"/>
    <s v="Hospital Rezola"/>
    <s v="Carmen Maria del Pilar Melendez Garcia"/>
    <n v="2"/>
    <n v="70"/>
    <m/>
    <n v="640"/>
    <n v="710"/>
    <n v="5"/>
    <s v="Mayo"/>
  </r>
  <r>
    <x v="47"/>
    <x v="47"/>
    <s v="AO.M1.04.01"/>
    <s v="Acciones de promocion y proteccion de derechos"/>
    <s v="AO.M1.04.01 (g)"/>
    <s v="Acciones de promoción "/>
    <s v="Hospital Huaral"/>
    <s v="Carmen Maria del Pilar Melendez Garcia"/>
    <n v="2"/>
    <n v="30"/>
    <m/>
    <n v="640"/>
    <n v="670"/>
    <n v="5"/>
    <s v="Mayo"/>
  </r>
  <r>
    <x v="47"/>
    <x v="47"/>
    <s v="AO.M1.05.05"/>
    <s v="Ejecución de Control Técnico a las Prestaciones."/>
    <s v="AO.M1.05.05 (d)"/>
    <s v="Ejecutar acciones correspondientes al Proceso de Control Presencial Posterior"/>
    <s v="HUALMAY"/>
    <s v="DRA JOAN GOMEZ ESCUDERO"/>
    <n v="1"/>
    <n v="100"/>
    <m/>
    <n v="320"/>
    <n v="420"/>
    <n v="5"/>
    <s v="Mayo"/>
  </r>
  <r>
    <x v="47"/>
    <x v="47"/>
    <s v="AO.M1.05.05"/>
    <s v="Ejecución de Control Técnico a las Prestaciones."/>
    <s v="AO.M1.05.05 (b)"/>
    <s v="Gestión con actores locales para fortalecer la contención preventiva"/>
    <s v="Red de salud  Chilca Mala"/>
    <s v="MARCO ANTONIO PEREZ CAST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LUNAHUANA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CARAN"/>
    <s v="DRA JOAN GOMEZ ESCUDERO"/>
    <n v="1"/>
    <n v="80"/>
    <m/>
    <n v="320"/>
    <n v="40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PARAMONGA"/>
    <s v="DRA JOAN GOMEZ ESCUDERO"/>
    <n v="1"/>
    <n v="100"/>
    <m/>
    <n v="320"/>
    <n v="420"/>
    <n v="6"/>
    <s v="Jun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6"/>
    <s v="Junio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5"/>
    <n v="60"/>
    <m/>
    <n v="1600"/>
    <n v="1660"/>
    <n v="6"/>
    <s v="Junio"/>
  </r>
  <r>
    <x v="47"/>
    <x v="47"/>
    <s v="AO.M1.02.02"/>
    <s v="Acciones de Afiliación."/>
    <s v="AO.M1.02.02 (c)"/>
    <s v="Asistencia técnica a operadores del módulo de afiliación en IPRESS"/>
    <s v="Red de salud  Chilca Mala"/>
    <s v="Carmen Maria del Pilar Melendez Garcia"/>
    <n v="1"/>
    <n v="50"/>
    <m/>
    <n v="320"/>
    <n v="370"/>
    <n v="6"/>
    <s v="Junio"/>
  </r>
  <r>
    <x v="47"/>
    <x v="47"/>
    <s v="AO.M1.02.02"/>
    <s v="Acciones de Afiliación."/>
    <s v="AO.M1.02.02 (d)"/>
    <s v="Supervisión y asistencia técnica en materia de afiliaciones"/>
    <s v="C.S. Canta"/>
    <s v="Carmen Maria del Pilar Melendez Garcia"/>
    <n v="2"/>
    <n v="0"/>
    <m/>
    <n v="640"/>
    <n v="640"/>
    <n v="6"/>
    <s v="Junio"/>
  </r>
  <r>
    <x v="47"/>
    <x v="47"/>
    <s v="AO.M1.04.01"/>
    <s v="Acciones de promocion y proteccion de derechos"/>
    <s v="AO.M1.04.01 (g)"/>
    <s v="Acciones de promoción "/>
    <s v="Red de Salud Cañete -Yauyos"/>
    <s v="Carmen Maria del Pilar Melendez Garcia"/>
    <n v="2"/>
    <n v="70"/>
    <m/>
    <n v="640"/>
    <n v="710"/>
    <n v="6"/>
    <s v="Junio"/>
  </r>
  <r>
    <x v="47"/>
    <x v="47"/>
    <s v="AO.M1.02.02"/>
    <s v="Acciones de Afiliación."/>
    <s v="AO.M1.02.02 (d)"/>
    <s v="Supervisión y asistencia técnica en materia de afiliaciones"/>
    <s v="C.S. El Valle - C.S. Pedro Lopez Guillen -Huarochiri"/>
    <s v="Carmen Maria del Pilar Melendez Garcia"/>
    <n v="2"/>
    <n v="0"/>
    <m/>
    <n v="640"/>
    <n v="6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Red de Salud Huarochiri"/>
    <s v="MARCO ANTONIO PEREZ CAST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BAJ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ERBAY ALTO"/>
    <s v="DRA JOAN GOMEZ ESCUDERO"/>
    <n v="1"/>
    <n v="80"/>
    <m/>
    <n v="320"/>
    <n v="4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2"/>
    <n v="60"/>
    <m/>
    <n v="640"/>
    <n v="700"/>
    <n v="7"/>
    <s v="Julio"/>
  </r>
  <r>
    <x v="47"/>
    <x v="47"/>
    <s v="AO.M1.05.05"/>
    <s v="Ejecución de Control Técnico a las Prestaciones."/>
    <s v="AO.M1.05.05 (d)"/>
    <s v="Ejecutar acciones correspondientes al Proceso de Control Presencial Posterior"/>
    <s v="RICARDO PALMA"/>
    <s v="DRA JOAN GOMEZ ESCUDERO"/>
    <n v="1"/>
    <n v="60"/>
    <m/>
    <n v="320"/>
    <n v="3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5"/>
    <n v="80"/>
    <m/>
    <n v="1600"/>
    <n v="1680"/>
    <n v="7"/>
    <s v="Julio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5"/>
    <n v="60"/>
    <m/>
    <n v="1600"/>
    <n v="1660"/>
    <n v="7"/>
    <s v="Julio"/>
  </r>
  <r>
    <x v="47"/>
    <x v="47"/>
    <s v="AO.M1.02.02"/>
    <s v="Acciones de Afiliación."/>
    <s v="AO.M1.02.02 (c)"/>
    <s v="Asistencia técnica a operadores del módulo de afiliación en IPRESS"/>
    <s v="Red de Salud Huarochiri"/>
    <s v="Carmen Maria del Pilar Melendez Garcia"/>
    <n v="1"/>
    <n v="0"/>
    <m/>
    <n v="320"/>
    <n v="320"/>
    <n v="7"/>
    <s v="Julio"/>
  </r>
  <r>
    <x v="47"/>
    <x v="47"/>
    <s v="AO.M1.04.01"/>
    <s v="Acciones de promocion y proteccion de derechos"/>
    <s v="AO.M1.04.01 (g)"/>
    <s v="Acciones de promoción "/>
    <s v="Hospital Barranca -Cajatambo SBS"/>
    <s v="Carmen Maria del Pilar Melendez Garcia"/>
    <n v="2"/>
    <n v="100"/>
    <m/>
    <n v="640"/>
    <n v="740"/>
    <n v="7"/>
    <s v="Julio"/>
  </r>
  <r>
    <x v="47"/>
    <x v="47"/>
    <s v="AO.M1.05.05"/>
    <s v="Ejecución de Control Técnico a las Prestaciones."/>
    <s v="AO.M1.05.05 (b)"/>
    <s v="Gestión con actores locales para fortalecer la contención preventiva"/>
    <s v="Hospital Huaral"/>
    <s v="MARCO ANTONIO PEREZ CASTRO"/>
    <n v="1"/>
    <n v="50"/>
    <m/>
    <n v="320"/>
    <n v="37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HUARAL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LA QUERENCIA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EL TREBOL"/>
    <s v="DRA JOAN GOMEZ ESCUDERO"/>
    <n v="1"/>
    <n v="80"/>
    <m/>
    <n v="320"/>
    <n v="40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CHANCAY Y SBS &quot;Dr. HIDALGO ATOCHE LÓPEZ&quot;"/>
    <s v="DRA JOAN GOMEZ ESCUDERO"/>
    <n v="2"/>
    <n v="80"/>
    <m/>
    <n v="640"/>
    <n v="72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PASAMAYO"/>
    <s v="DRA JOAN GOMEZ ESCUDERO"/>
    <n v="1"/>
    <n v="80"/>
    <m/>
    <n v="320"/>
    <n v="40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5 DIRECCIÓN DE SALUD III LIMA NORTE"/>
    <s v="LIC. ADM. JORGE LUIS ZULOAGA MEJÍA"/>
    <n v="4"/>
    <n v="100"/>
    <m/>
    <n v="1280"/>
    <n v="1380"/>
    <n v="8"/>
    <s v="Agosto"/>
  </r>
  <r>
    <x v="47"/>
    <x v="47"/>
    <s v="AO.M1.06.04"/>
    <s v="Supervisión Financiera a Unidades Ejecutoras-UE."/>
    <s v="AO.M1.06.04 (b)"/>
    <s v="Supervisión Financiera Presencial a las Unidades Ejecutoras-UE"/>
    <s v="1286 HOSPITAL HUACHO HUAURA OYÓN Y SBS"/>
    <s v="LIC. ADM. JORGE LUIS ZULOAGA MEJÍA"/>
    <n v="4"/>
    <n v="100"/>
    <m/>
    <n v="1280"/>
    <n v="138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cho-Huara Oyon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Barranca -Cajatambo SBS"/>
    <s v="Carmen Maria del Pilar Melendez Garcia"/>
    <n v="1"/>
    <n v="100"/>
    <m/>
    <n v="320"/>
    <n v="42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ñete -Yauyos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Rezo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Chancay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 Chilca Mala"/>
    <s v="Carmen Maria del Pilar Melendez Garcia"/>
    <n v="1"/>
    <n v="80"/>
    <m/>
    <n v="320"/>
    <n v="400"/>
    <n v="8"/>
    <s v="Agosto"/>
  </r>
  <r>
    <x v="47"/>
    <x v="47"/>
    <s v="AO.M1.04.01"/>
    <s v="Acciones de promocion y proteccion de derechos"/>
    <s v="AO.M1.04.01 (a)"/>
    <s v="Evaluar la gratuidad de la atención al asegurado "/>
    <s v="Hospital Huaral y SBS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Huarochiri"/>
    <s v="Carmen Maria del Pilar Melendez Garcia"/>
    <n v="1"/>
    <n v="60"/>
    <m/>
    <n v="320"/>
    <n v="380"/>
    <n v="8"/>
    <s v="Agosto"/>
  </r>
  <r>
    <x v="47"/>
    <x v="47"/>
    <s v="AO.M1.04.01"/>
    <s v="Acciones de promocion y proteccion de derechos"/>
    <s v="AO.M1.04.01 (a)"/>
    <s v="Evaluar la gratuidad de la atención al asegurado "/>
    <s v="Red de Salud Canta"/>
    <s v="Carmen Maria del Pilar Melendez Garcia"/>
    <n v="1"/>
    <n v="60"/>
    <m/>
    <n v="320"/>
    <n v="380"/>
    <n v="8"/>
    <s v="Agosto"/>
  </r>
  <r>
    <x v="47"/>
    <x v="47"/>
    <s v="AO.M1.02.02"/>
    <s v="Acciones de Afiliación."/>
    <s v="AO.M1.02.02 (c)"/>
    <s v="Asistencia técnica a operadores del módulo de afiliación en IPRESS"/>
    <s v="Hospital Rezola"/>
    <s v="Carmen Maria del Pilar Melendez Garcia"/>
    <n v="1"/>
    <n v="70"/>
    <m/>
    <n v="320"/>
    <n v="390"/>
    <n v="8"/>
    <s v="Agosto"/>
  </r>
  <r>
    <x v="47"/>
    <x v="47"/>
    <s v="AO.M1.02.02"/>
    <s v="Acciones de Afiliación."/>
    <s v="AO.M1.02.02 (d)"/>
    <s v="Supervisión y asistencia técnica en materia de afiliaciones"/>
    <s v="Hospital Chancay  y Hospital Huaral"/>
    <s v="Carmen Maria del Pilar Melendez Garcia"/>
    <n v="2"/>
    <n v="50"/>
    <m/>
    <n v="640"/>
    <n v="690"/>
    <n v="8"/>
    <s v="Agosto"/>
  </r>
  <r>
    <x v="47"/>
    <x v="47"/>
    <s v="AO.M1.04.01"/>
    <s v="Acciones de promocion y proteccion de derechos"/>
    <s v="AO.M1.04.01 (g)"/>
    <s v="Acciones de promoción "/>
    <s v="Hospital de Supe"/>
    <s v="Carmen Maria del Pilar Melendez Garcia"/>
    <n v="2"/>
    <n v="100"/>
    <m/>
    <n v="640"/>
    <n v="740"/>
    <n v="8"/>
    <s v="Agosto"/>
  </r>
  <r>
    <x v="47"/>
    <x v="47"/>
    <s v="AO.M1.05.05"/>
    <s v="Ejecución de Control Técnico a las Prestaciones."/>
    <s v="AO.M1.05.05 (d)"/>
    <s v="Ejecutar acciones correspondientes al Proceso de Control Presencial Posterior"/>
    <s v="HOSPITAL SAN JUAN DE MATUCANA"/>
    <s v="DRA JOAN GOMEZ ESCUDERO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 BARTOLOME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NTA EULALIA"/>
    <s v="DRA JOAN GOMEZ ESCUDERO"/>
    <n v="1"/>
    <n v="60"/>
    <m/>
    <n v="320"/>
    <n v="380"/>
    <n v="9"/>
    <s v="Setiembre"/>
  </r>
  <r>
    <x v="47"/>
    <x v="47"/>
    <s v="AO.M1.05.05"/>
    <s v="Ejecución de Control Técnico a las Prestaciones."/>
    <s v="AO.M1.05.05 (b)"/>
    <s v="Gestión con actores locales para fortalecer la contención preventiva"/>
    <s v="Red de Salud Cañete -Yauyos"/>
    <s v="MARCO ANTONIO PEREZ CASTRO"/>
    <n v="1"/>
    <n v="60"/>
    <m/>
    <n v="320"/>
    <n v="380"/>
    <n v="9"/>
    <s v="Setiembre"/>
  </r>
  <r>
    <x v="47"/>
    <x v="47"/>
    <s v="AO.M1.02.02"/>
    <s v="Acciones de Afiliación."/>
    <s v="AO.M1.02.02 (c)"/>
    <s v="Asistencia técnica a operadores del módulo de afiliación en IPRESS"/>
    <s v="Red de Salud Cañete -Yauyos"/>
    <s v="Carmen Maria del Pilar Melendez Garcia"/>
    <n v="2"/>
    <n v="70"/>
    <m/>
    <n v="640"/>
    <n v="71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DOMINGO MANDAMIENTO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CHURIN"/>
    <s v="DRA JOAN GOMEZ ESCUDERO"/>
    <n v="1"/>
    <n v="100"/>
    <m/>
    <n v="320"/>
    <n v="42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SAYAN"/>
    <s v="DRA JOAN GOMEZ ESCUDERO"/>
    <n v="1"/>
    <n v="100"/>
    <m/>
    <n v="320"/>
    <n v="42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7 SERVICIOS BÁSICOS DE SALUD CAÑETE YAUYOS"/>
    <s v="LIC. ADM. JORGE LUIS ZULOAGA MEJÍA"/>
    <n v="4"/>
    <n v="80"/>
    <m/>
    <n v="1280"/>
    <n v="1360"/>
    <n v="9"/>
    <s v="Setiembre"/>
  </r>
  <r>
    <x v="47"/>
    <x v="47"/>
    <s v="AO.M1.06.04"/>
    <s v="Supervisión Financiera a Unidades Ejecutoras-UE."/>
    <s v="AO.M1.06.04 (b)"/>
    <s v="Supervisión Financiera Presencial a las Unidades Ejecutoras-UE"/>
    <s v="1288 HOSPITAL DE APOYO REZOLA"/>
    <s v="LIC. ADM. JORGE LUIS ZULOAGA MEJÍA"/>
    <n v="4"/>
    <n v="80"/>
    <m/>
    <n v="1280"/>
    <n v="1360"/>
    <n v="9"/>
    <s v="Setiembre"/>
  </r>
  <r>
    <x v="47"/>
    <x v="47"/>
    <s v="AO.M1.02.02"/>
    <s v="Acciones de Afiliación."/>
    <s v="AO.M1.02.02 (c)"/>
    <s v="Asistencia técnica a operadores del módulo de afiliación en IPRESS"/>
    <s v="Hospital Huacho -Huaura-oyon"/>
    <s v="Carmen Maria del Pilar Melendez Garcia"/>
    <n v="1"/>
    <n v="60"/>
    <m/>
    <n v="320"/>
    <n v="380"/>
    <n v="9"/>
    <s v="Setiembre"/>
  </r>
  <r>
    <x v="47"/>
    <x v="47"/>
    <s v="AO.M1.02.02"/>
    <s v="Acciones de Afiliación."/>
    <s v="AO.M1.02.02 (d)"/>
    <s v="Supervisión y asistencia técnica en materia de afiliaciones"/>
    <s v="C.S. Ricardo Palma"/>
    <s v="Carmen Maria del Pilar Melendez Garcia"/>
    <n v="1"/>
    <n v="0"/>
    <m/>
    <n v="320"/>
    <n v="320"/>
    <n v="9"/>
    <s v="Setiembre"/>
  </r>
  <r>
    <x v="47"/>
    <x v="47"/>
    <s v="AO.M1.04.01"/>
    <s v="Acciones de promocion y proteccion de derechos"/>
    <s v="AO.M1.04.01 (g)"/>
    <s v="Acciones de promoción "/>
    <s v="Red de Salud Chilca  Mala "/>
    <s v="Carmen Maria del Pilar Melendez Garcia"/>
    <n v="2"/>
    <n v="60"/>
    <m/>
    <n v="640"/>
    <n v="700"/>
    <n v="9"/>
    <s v="Set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BARRANCA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ATIVILC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SUPE LAURA ESTHER RODRIGUEZ DULANTO"/>
    <s v="DRA JOAN GOMEZ ESCUDERO"/>
    <n v="2"/>
    <n v="100"/>
    <m/>
    <n v="640"/>
    <n v="74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PRIMAVER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ANTA MARIA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MANZANARES"/>
    <s v="DRA JOAN GOMEZ ESCUDERO"/>
    <n v="1"/>
    <n v="100"/>
    <m/>
    <n v="320"/>
    <n v="420"/>
    <n v="10"/>
    <s v="Octubre"/>
  </r>
  <r>
    <x v="47"/>
    <x v="47"/>
    <s v="AO.M1.05.05"/>
    <s v="Ejecución de Control Técnico a las Prestaciones."/>
    <s v="AO.M1.05.05 (d)"/>
    <s v="Ejecutar acciones correspondientes al Proceso de Control Presencial Posterior"/>
    <s v="SOCORRO"/>
    <s v="DRA JOAN GOMEZ ESCUDERO"/>
    <n v="1"/>
    <n v="100"/>
    <m/>
    <n v="320"/>
    <n v="42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89 HOSPITAL BARRANCA CAJATAMBO Y SBS"/>
    <s v="LIC. ADM. JORGE LUIS ZULOAGA MEJÍA"/>
    <n v="4"/>
    <n v="100"/>
    <m/>
    <n v="1280"/>
    <n v="1380"/>
    <n v="10"/>
    <s v="Octubre"/>
  </r>
  <r>
    <x v="47"/>
    <x v="47"/>
    <s v="AO.M1.06.04"/>
    <s v="Supervisión Financiera a Unidades Ejecutoras-UE."/>
    <s v="AO.M1.06.04 (b)"/>
    <s v="Supervisión Financiera Presencial a las Unidades Ejecutoras-UE"/>
    <s v="1290 HOSPITAL CHANCAY Y SBS"/>
    <s v="LIC. ADM. JORGE LUIS ZULOAGA MEJÍA"/>
    <n v="4"/>
    <n v="60"/>
    <m/>
    <n v="1280"/>
    <n v="1340"/>
    <n v="10"/>
    <s v="Octubre"/>
  </r>
  <r>
    <x v="47"/>
    <x v="47"/>
    <s v="AO.M1.02.02"/>
    <s v="Acciones de Afiliación."/>
    <s v="AO.M1.02.02 (d)"/>
    <s v="Supervisión y asistencia técnica en materia de afiliaciones"/>
    <s v="Hospital Huacho   Y C.S. Hualmay"/>
    <s v="Carmen Maria del Pilar Melendez Garcia"/>
    <n v="2"/>
    <n v="60"/>
    <m/>
    <n v="640"/>
    <n v="700"/>
    <n v="10"/>
    <s v="Octubre"/>
  </r>
  <r>
    <x v="47"/>
    <x v="47"/>
    <s v="AO.M1.04.01"/>
    <s v="Acciones de promocion y proteccion de derechos"/>
    <s v="AO.M1.04.01 (g)"/>
    <s v="Acciones de promoción "/>
    <s v="Red de Salud  Cañete Yauyos"/>
    <s v="Carmen Maria del Pilar Melendez Garcia"/>
    <n v="2"/>
    <n v="70"/>
    <m/>
    <n v="640"/>
    <n v="710"/>
    <n v="10"/>
    <s v="Octubre"/>
  </r>
  <r>
    <x v="47"/>
    <x v="47"/>
    <s v="AO.M1.05.05"/>
    <s v="Ejecución de Control Técnico a las Prestaciones."/>
    <s v="AO.M1.05.05 (b)"/>
    <s v="Gestión con actores locales para fortalecer la contención preventiva"/>
    <s v="Hospital de Chancay "/>
    <s v="MARCO ANTONIO PEREZ CASTRO"/>
    <n v="1"/>
    <n v="50"/>
    <m/>
    <n v="320"/>
    <n v="37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IMPERIAL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QUILMANA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REZOLA"/>
    <s v="DRA JOAN GOMEZ ESCUDERO"/>
    <n v="2"/>
    <n v="80"/>
    <m/>
    <n v="640"/>
    <n v="72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ORCO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HOSPITAL DE MATUCANA"/>
    <s v="DRA JOAN GOMEZ ESCUDERO"/>
    <n v="1"/>
    <n v="60"/>
    <m/>
    <n v="320"/>
    <n v="38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PAMPA LIBRE"/>
    <s v="DRA JOAN GOMEZ ESCUDERO"/>
    <n v="1"/>
    <n v="80"/>
    <m/>
    <n v="320"/>
    <n v="400"/>
    <n v="11"/>
    <s v="Noviembre"/>
  </r>
  <r>
    <x v="47"/>
    <x v="47"/>
    <s v="AO.M1.05.05"/>
    <s v="Ejecución de Control Técnico a las Prestaciones."/>
    <s v="AO.M1.05.05 (d)"/>
    <s v="Ejecutar acciones correspondientes al Proceso de Control Presencial Posterior"/>
    <s v="CERRO CULEBRA"/>
    <s v="DRA JOAN GOMEZ ESCUDERO"/>
    <n v="1"/>
    <n v="80"/>
    <m/>
    <n v="320"/>
    <n v="40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1 SERVICIOS BÁSICOS DE SALUD CHILCA MALA"/>
    <s v="LIC. ADM. JORGE LUIS ZULOAGA MEJÍA"/>
    <n v="4"/>
    <n v="60"/>
    <m/>
    <n v="1280"/>
    <n v="134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292 HOSPITAL HUARAL Y SBS"/>
    <s v="LIC. ADM. JORGE LUIS ZULOAGA MEJÍA"/>
    <n v="4"/>
    <n v="80"/>
    <m/>
    <n v="1280"/>
    <n v="1360"/>
    <n v="11"/>
    <s v="Noviembre"/>
  </r>
  <r>
    <x v="47"/>
    <x v="47"/>
    <s v="AO.M1.02.02"/>
    <s v="Acciones de Afiliación."/>
    <s v="AO.M1.02.02 (c)"/>
    <s v="Asistencia técnica a operadores del módulo de afiliación en IPRESS"/>
    <s v="Hospital Huaral SBS"/>
    <s v="Carmen Maria del Pilar Melendez Garcia"/>
    <n v="1"/>
    <n v="30"/>
    <m/>
    <n v="320"/>
    <n v="350"/>
    <n v="11"/>
    <s v="Noviembre"/>
  </r>
  <r>
    <x v="47"/>
    <x v="47"/>
    <s v="AO.M1.02.02"/>
    <s v="Acciones de Afiliación."/>
    <s v="AO.M1.02.02 (d)"/>
    <s v="Supervisión y asistencia técnica en materia de afiliaciones"/>
    <s v="C.S. Imperial y  C.S. San Vicente"/>
    <s v="Carmen Maria del Pilar Melendez Garcia"/>
    <n v="2"/>
    <n v="70"/>
    <m/>
    <n v="640"/>
    <n v="710"/>
    <n v="11"/>
    <s v="Noviembre"/>
  </r>
  <r>
    <x v="47"/>
    <x v="47"/>
    <s v="AO.M1.04.01"/>
    <s v="Acciones de promocion y proteccion de derechos"/>
    <s v="AO.M1.04.01 (g)"/>
    <s v="Acciones de promoción "/>
    <s v="Hospital de Chancay "/>
    <s v="Carmen Maria del Pilar Melendez Garcia"/>
    <n v="1"/>
    <n v="50"/>
    <m/>
    <n v="640"/>
    <n v="690"/>
    <n v="11"/>
    <s v="Noviembre"/>
  </r>
  <r>
    <x v="47"/>
    <x v="47"/>
    <s v="AO.M1.06.04"/>
    <s v="Supervisión Financiera a Unidades Ejecutoras-UE."/>
    <s v="AO.M1.06.04 (b)"/>
    <s v="Supervisión Financiera Presencial a las Unidades Ejecutoras-UE"/>
    <s v="1404 RED DE SALUD HUAROCHIRÍ"/>
    <s v="LIC. ADM. JORGE LUIS ZULOAGA MEJÍA"/>
    <n v="4"/>
    <n v="60"/>
    <m/>
    <n v="1280"/>
    <n v="1340"/>
    <n v="12"/>
    <s v="Diciembre"/>
  </r>
  <r>
    <x v="47"/>
    <x v="47"/>
    <s v="AO.S1.01.11"/>
    <s v="Acciones de Soporte a la Gestión a nivel de UDR"/>
    <s v="AO.S1.01.11 (b)"/>
    <s v="Supervisión y asistencia técnica en acciones de soporte a IPRESS"/>
    <s v="varios"/>
    <s v="varios"/>
    <n v="5"/>
    <n v="4405"/>
    <m/>
    <n v="4405"/>
    <n v="881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"/>
    <s v="En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"/>
    <s v="En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"/>
    <s v="Enero"/>
  </r>
  <r>
    <x v="48"/>
    <x v="48"/>
    <s v="AO.M1.04.01"/>
    <s v="Acciones de promocion y proteccion de derechos"/>
    <s v="AO.M1.04.01 (a)"/>
    <s v="Evaluar la gratuidad de la atención al asegurado "/>
    <s v="Lima"/>
    <s v="Marian Contreras "/>
    <n v="4"/>
    <n v="0"/>
    <m/>
    <n v="0"/>
    <n v="0"/>
    <n v="1"/>
    <s v="En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"/>
    <s v="Ener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2"/>
    <s v="Febrer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2"/>
    <s v="Febrer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2"/>
    <s v="Febrer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2"/>
    <s v="Febrer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2"/>
    <s v="Febrer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2"/>
    <s v="Febrer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3"/>
    <s v="Marz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3"/>
    <s v="Marz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3"/>
    <s v="Marz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3"/>
    <s v="Marz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3"/>
    <s v="Marz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3"/>
    <s v="Marz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3"/>
    <s v="Marz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3"/>
    <s v="Marz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3"/>
    <s v="Marz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4"/>
    <s v="Abril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4"/>
    <s v="Abril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4"/>
    <s v="Abril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4"/>
    <s v="Abril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4"/>
    <s v="Abril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4"/>
    <s v="Abril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5"/>
    <s v="May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5"/>
    <s v="May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5"/>
    <s v="May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5"/>
    <s v="May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5"/>
    <s v="Mayo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6"/>
    <s v="Jun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6"/>
    <s v="Jun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6"/>
    <s v="Jun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6"/>
    <s v="Junio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6"/>
    <s v="Jun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6"/>
    <s v="Junio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6"/>
    <s v="Junio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6"/>
    <s v="Junio"/>
  </r>
  <r>
    <x v="48"/>
    <x v="48"/>
    <s v="AO.M1.06.04"/>
    <s v="Supervisión Financiera a Unidades Ejecutoras-UE."/>
    <s v="AO.M1.06.04 (c)"/>
    <s v="Asistencias técnicas virtuales a Unidades Ejecutoras "/>
    <s v="Dirección de Redes Integradas de Salud de Lima Su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Instituto Nacional de Rehabilitación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de Emergencias Villa El Salvador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c)"/>
    <s v="Asistencias técnicas virtuales a Unidades Ejecutoras "/>
    <s v="Hospital María Auxiliadora"/>
    <s v="Lic. Erickson Vicente Gonzales Rentería_x000a_CPC. Miriam Adeli Tamayo Briceño"/>
    <n v="5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7"/>
    <s v="Julio"/>
  </r>
  <r>
    <x v="48"/>
    <x v="48"/>
    <s v="AO.M1.05.05"/>
    <s v="Ejecución de Control Técnico a las Prestaciones."/>
    <s v="AO.M1.05.05 (d)"/>
    <s v="Ejecutar acciones correspondientes al Proceso de Control Presencial Posterior"/>
    <s v="Hospital de Emergencias Villa El Salvador - Villa El Salvador"/>
    <s v="MC V. CARRILLO/ MC I. NAVARRO"/>
    <n v="4"/>
    <n v="0"/>
    <m/>
    <n v="0"/>
    <n v="0"/>
    <n v="7"/>
    <s v="Juli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7"/>
    <s v="Juli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7"/>
    <s v="Juli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7"/>
    <s v="Juli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7"/>
    <s v="Julio"/>
  </r>
  <r>
    <x v="48"/>
    <x v="48"/>
    <s v="AO.M1.06.04"/>
    <s v="Supervisión Financiera a Unidades Ejecutoras-UE."/>
    <s v="AO.M1.06.04 (b)"/>
    <s v="Supervisión Financiera Presencial a las Unidades Ejecutoras-UE"/>
    <s v="Dirección de Redes Integradas de Salud de Lima Sur"/>
    <s v="Lic. Erickson Vicente Gonzales Rentería_x000a_CPC. Miriam Adeli Tamayo Briceño"/>
    <n v="5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8"/>
    <s v="Agosto"/>
  </r>
  <r>
    <x v="48"/>
    <x v="48"/>
    <s v="AO.M1.05.05"/>
    <s v="Ejecución de Control Técnico a las Prestaciones."/>
    <s v="AO.M1.05.05 (d)"/>
    <s v="Ejecutar acciones correspondientes al Proceso de Control Presencial Posterior"/>
    <s v="INstituto Nacional de Rehabilitación - Chorrillos"/>
    <s v="MC V. CARRILLO/ MC I. NAVARRO"/>
    <n v="4"/>
    <n v="0"/>
    <m/>
    <n v="0"/>
    <n v="0"/>
    <n v="8"/>
    <s v="Agosto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8"/>
    <s v="Agosto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8"/>
    <s v="Agosto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8"/>
    <s v="Agosto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8"/>
    <s v="Agosto"/>
  </r>
  <r>
    <x v="48"/>
    <x v="48"/>
    <s v="AO.M1.06.04"/>
    <s v="Supervisión Financiera a Unidades Ejecutoras-UE."/>
    <s v="AO.M1.06.04 (b)"/>
    <s v="Supervisión Financiera Presencial a las Unidades Ejecutoras-UE"/>
    <s v="Instituto Nacional de Rehabilitación"/>
    <s v="Lic. Erickson Vicente Gonzales Rentería_x000a_CPC. Miriam Adeli Tamayo Briceño"/>
    <n v="5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9"/>
    <s v="Setiembre"/>
  </r>
  <r>
    <x v="48"/>
    <x v="48"/>
    <s v="AO.M1.05.05"/>
    <s v="Ejecución de Control Técnico a las Prestaciones."/>
    <s v="AO.M1.05.05 (d)"/>
    <s v="Ejecutar acciones correspondientes al Proceso de Control Presencial Posterior"/>
    <s v="HOSPITAL MARIA AUXILIADORA"/>
    <s v="MC V. CARRILLO/ MC I. NAVARRO"/>
    <n v="4"/>
    <n v="0"/>
    <m/>
    <n v="0"/>
    <n v="0"/>
    <n v="9"/>
    <s v="Set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9"/>
    <s v="Set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9"/>
    <s v="Set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9"/>
    <s v="Set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9"/>
    <s v="Set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9"/>
    <s v="Set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9"/>
    <s v="Set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9"/>
    <s v="Setiembre"/>
  </r>
  <r>
    <x v="48"/>
    <x v="48"/>
    <s v="AO.M1.06.04"/>
    <s v="Supervisión Financiera a Unidades Ejecutoras-UE."/>
    <s v="AO.M1.06.04 (b)"/>
    <s v="Supervisión Financiera Presencial a las Unidades Ejecutoras-UE"/>
    <s v="Hospital de Emergencias Villa El Salvador"/>
    <s v="Lic. Erickson Vicente Gonzales Rentería_x000a_CPC. Miriam Adeli Tamayo Briceño"/>
    <n v="5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0"/>
    <s v="Octu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0"/>
    <s v="Octu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0"/>
    <s v="Octu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0"/>
    <s v="Octu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0"/>
    <s v="Octubre"/>
  </r>
  <r>
    <x v="48"/>
    <x v="48"/>
    <s v="AO.M1.06.04"/>
    <s v="Supervisión Financiera a Unidades Ejecutoras-UE."/>
    <s v="AO.M1.06.04 (b)"/>
    <s v="Supervisión Financiera Presencial a las Unidades Ejecutoras-UE"/>
    <s v="Hospital María Auxiliadora"/>
    <s v="Lic. Erickson Vicente Gonzales Rentería_x000a_CPC. Miriam Adeli Tamayo Briceño"/>
    <n v="5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5.05"/>
    <s v="Ejecución de Control Técnico a las Prestaciones."/>
    <s v="AO.M1.05.05 (d)"/>
    <s v="Ejecutar acciones correspondientes al Proceso de Control Presencial Posterior"/>
    <s v="Establecimiento de Salud de la Dirección de Redes Integradas de Salud Lima Sur"/>
    <s v="MC V. CARRILLO/ MC I. NAVARRO"/>
    <n v="1"/>
    <n v="0"/>
    <m/>
    <n v="0"/>
    <n v="0"/>
    <n v="11"/>
    <s v="Nov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1"/>
    <s v="Nov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1"/>
    <s v="Nov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1"/>
    <s v="Nov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1"/>
    <s v="Nov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6.04"/>
    <s v="Supervisión Financiera a Unidades Ejecutoras-UE."/>
    <s v="AO.M1.06.04 (b)"/>
    <s v="Supervisión Financiera Presencial a las Unidades Ejecutoras-UE"/>
    <s v="Establecimiento de Salud de la Dirección de Redes Integradas de Salud Lima Sur (Verificación física de activos fijos)"/>
    <s v="Lic. Helen Johanna Arcos Marquez"/>
    <n v="1"/>
    <n v="0"/>
    <m/>
    <n v="0"/>
    <n v="0"/>
    <n v="12"/>
    <s v="Diciembre"/>
  </r>
  <r>
    <x v="48"/>
    <x v="48"/>
    <s v="AO.M1.02.02"/>
    <s v="Acciones de Afiliación."/>
    <s v="AO.M1.02.02 (c)"/>
    <s v="Asistencia técnica a operadores del módulo de afiliación en IPRESS"/>
    <s v="Lima"/>
    <s v="Carlos Montenegro_x000a_Flor Yupanqui"/>
    <n v="2"/>
    <n v="0"/>
    <m/>
    <n v="0"/>
    <n v="0"/>
    <n v="12"/>
    <s v="Diciembre"/>
  </r>
  <r>
    <x v="48"/>
    <x v="48"/>
    <s v="AO.M1.02.02"/>
    <s v="Acciones de Afiliación."/>
    <s v="AO.M1.02.02 (d)"/>
    <s v="Supervisión y asistencia técnica en materia de afiliaciones"/>
    <s v="Lima"/>
    <s v="Carlos Montenegro_x000a_Flor Yupanqui"/>
    <n v="2"/>
    <n v="0"/>
    <m/>
    <n v="0"/>
    <n v="0"/>
    <n v="12"/>
    <s v="Diciembre"/>
  </r>
  <r>
    <x v="48"/>
    <x v="48"/>
    <s v="AO.M1.04.01"/>
    <s v="Acciones de promocion y proteccion de derechos"/>
    <s v="AO.M1.04.01 (a)"/>
    <s v="Evaluar la gratuidad de la atención al asegurado "/>
    <s v="Lima"/>
    <s v="Marian Contreras"/>
    <n v="4"/>
    <n v="0"/>
    <m/>
    <n v="0"/>
    <n v="0"/>
    <n v="12"/>
    <s v="Diciembre"/>
  </r>
  <r>
    <x v="48"/>
    <x v="48"/>
    <s v="AO.M1.04.01"/>
    <s v="Acciones de promocion y proteccion de derechos"/>
    <s v="AO.M1.04.01 (e)"/>
    <s v="Evaluar las acciones de intervención de los Gestores SIS en IPRES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f)"/>
    <s v="Gestión de aliados estratégicos "/>
    <s v="Lima"/>
    <s v="Carlos Montenegro"/>
    <n v="1"/>
    <n v="0"/>
    <m/>
    <n v="0"/>
    <n v="0"/>
    <n v="12"/>
    <s v="Diciembre"/>
  </r>
  <r>
    <x v="48"/>
    <x v="48"/>
    <s v="AO.M1.04.01"/>
    <s v="Acciones de promocion y proteccion de derechos"/>
    <s v="AO.M1.04.01 (g)"/>
    <s v="Acciones de promoción "/>
    <s v="Lima"/>
    <s v="Carlos Montenegro      _x000a_Flor Yupanqui Urbano  _x000a_Marian Contreras   _x000a_Cecilia Sanchez Sanchez"/>
    <n v="3"/>
    <n v="0"/>
    <m/>
    <n v="0"/>
    <n v="0"/>
    <n v="12"/>
    <s v="Diciembre"/>
  </r>
  <r>
    <x v="48"/>
    <x v="48"/>
    <s v="AO.M1.04.06"/>
    <s v="Conduccion y control de los canales de atencion del SIS"/>
    <s v="AO.M1.04.06 (d)"/>
    <s v="Implementar/optimizar los canales de atención SIS"/>
    <s v="Lima"/>
    <s v="Carlos Montenegro"/>
    <n v="1"/>
    <n v="0"/>
    <m/>
    <n v="0"/>
    <n v="0"/>
    <n v="12"/>
    <s v="Diciembre"/>
  </r>
  <r>
    <x v="48"/>
    <x v="48"/>
    <s v="AO.M1.04.06"/>
    <s v="Conduccion y control de los canales de atencion del SIS"/>
    <s v="AO.M1.04.06 (e)"/>
    <s v="Evaluar la percepción del usuario en los canales de atención de su jurisdicción"/>
    <s v="Lima"/>
    <s v="Carlos Montenegro"/>
    <n v="1"/>
    <n v="0"/>
    <m/>
    <n v="0"/>
    <n v="0"/>
    <n v="12"/>
    <s v="Diciembre"/>
  </r>
  <r>
    <x v="49"/>
    <x v="49"/>
    <s v="AO.E1.02.01"/>
    <s v="Gestionar el riesgo de desastres para la entidad"/>
    <s v="AO.E1.02.01 (c)"/>
    <s v="Seguimiento y control de la Gestión de Riesgos de Desastres"/>
    <s v="LIMA- ICA- LIMA"/>
    <s v="Kevin Chavez Salvatierra"/>
    <n v="2"/>
    <n v="150"/>
    <m/>
    <n v="640"/>
    <n v="790"/>
    <n v="1"/>
    <s v="Enero"/>
  </r>
  <r>
    <x v="49"/>
    <x v="49"/>
    <s v="AO.E1.02.01"/>
    <s v="Gestionar el riesgo de desastres para la entidad"/>
    <s v="AO.E1.02.01 (c)"/>
    <s v="Seguimiento y control de la Gestión de Riesgos de Desastres"/>
    <s v="LIMA- HUANCAVELICA-   LIMA"/>
    <s v="Kevin Chavez Salvatierra"/>
    <n v="3"/>
    <n v="200"/>
    <m/>
    <n v="960"/>
    <n v="1160"/>
    <n v="2"/>
    <s v="Febrero"/>
  </r>
  <r>
    <x v="49"/>
    <x v="49"/>
    <s v="AO.E1.02.01"/>
    <s v="Gestionar el riesgo de desastres para la entidad"/>
    <s v="AO.E1.02.01 (c)"/>
    <s v="Seguimiento y control de la Gestión de Riesgos de Desastres"/>
    <s v="LIMA- LORETO- LIMA"/>
    <s v="Kevin Chavez Salvatierra"/>
    <n v="2"/>
    <n v="100"/>
    <n v="800"/>
    <n v="640"/>
    <n v="1540"/>
    <n v="3"/>
    <s v="Marzo"/>
  </r>
  <r>
    <x v="49"/>
    <x v="49"/>
    <s v="AO.E1.02.01"/>
    <s v="Gestionar el riesgo de desastres para la entidad"/>
    <s v="AO.E1.02.01 (c)"/>
    <s v="Seguimiento y control de la Gestión de Riesgos de Desastres"/>
    <s v="LIMA- PUERTO MALDONADO- LIMA"/>
    <s v="Kevin Chavez Salvatierra"/>
    <n v="2"/>
    <n v="100"/>
    <n v="800"/>
    <n v="640"/>
    <n v="1540"/>
    <n v="4"/>
    <s v="Abril"/>
  </r>
  <r>
    <x v="49"/>
    <x v="49"/>
    <s v="AO.E1.02.01"/>
    <s v="Gestionar el riesgo de desastres para la entidad"/>
    <s v="AO.E1.02.01 (c)"/>
    <s v="Seguimiento y control de la Gestión de Riesgos de Desastres"/>
    <s v="LIMA- AYACUCHO- ANDAHUAYLAS- LIMA"/>
    <s v="Kevin Chavez Salvatierra"/>
    <n v="3"/>
    <n v="135"/>
    <n v="750"/>
    <n v="960"/>
    <n v="1845"/>
    <n v="5"/>
    <s v="Mayo"/>
  </r>
  <r>
    <x v="49"/>
    <x v="49"/>
    <s v="AO.E1.02.01"/>
    <s v="Gestionar el riesgo de desastres para la entidad"/>
    <s v="AO.E1.02.01 (c)"/>
    <s v="Seguimiento y control de la Gestión de Riesgos de Desastres"/>
    <s v="LIMA- CHICLAYO- CUTERVO- CHOTA - CHICLAYO- LIMA"/>
    <s v="Kevin Chavez Salvatierra"/>
    <n v="4"/>
    <n v="200"/>
    <n v="1200"/>
    <n v="1280"/>
    <n v="2680"/>
    <n v="6"/>
    <s v="Junio"/>
  </r>
  <r>
    <x v="49"/>
    <x v="49"/>
    <s v="AO.E1.02.01"/>
    <s v="Gestionar el riesgo de desastres para la entidad"/>
    <s v="AO.E1.02.01 (c)"/>
    <s v="Seguimiento y control de la Gestión de Riesgos de Desastres"/>
    <s v="LIMA- PUCALLPA- LIMA"/>
    <s v="Kevin Chavez Salvatierra"/>
    <n v="1"/>
    <n v="100"/>
    <n v="800"/>
    <n v="320"/>
    <n v="1220"/>
    <n v="7"/>
    <s v="Julio"/>
  </r>
  <r>
    <x v="49"/>
    <x v="49"/>
    <s v="AO.E1.02.01"/>
    <s v="Gestionar el riesgo de desastres para la entidad"/>
    <s v="AO.E1.02.01 (c)"/>
    <s v="Seguimiento y control de la Gestión de Riesgos de Desastres"/>
    <s v="LIMA- CHACHAPOYAS-BAGUA- CHICLAYO - LIMA"/>
    <s v="Kevin Chavez Salvatierra"/>
    <n v="4"/>
    <n v="200"/>
    <n v="900"/>
    <n v="1280"/>
    <n v="2380"/>
    <n v="8"/>
    <s v="Agosto"/>
  </r>
  <r>
    <x v="49"/>
    <x v="49"/>
    <s v="AO.E1.02.01"/>
    <s v="Gestionar el riesgo de desastres para la entidad"/>
    <s v="AO.E1.02.01 (c)"/>
    <s v="Seguimiento y control de la Gestión de Riesgos de Desastres"/>
    <s v="LIMA- AREQUIPA- MOQUEGUA- TACNA- LIMA"/>
    <s v="Kevin Chavez Salvatierra"/>
    <n v="4"/>
    <n v="100"/>
    <n v="900"/>
    <n v="1280"/>
    <n v="2280"/>
    <n v="9"/>
    <s v="Setiembre"/>
  </r>
  <r>
    <x v="49"/>
    <x v="49"/>
    <s v="AO.E1.02.01"/>
    <s v="Gestionar el riesgo de desastres para la entidad"/>
    <s v="AO.E1.02.01 (c)"/>
    <s v="Seguimiento y control de la Gestión de Riesgos de Desastres"/>
    <s v="LIMA- PIURA- SULLANA- LIMA"/>
    <s v="Kevin Chavez Salvatierra"/>
    <n v="2"/>
    <n v="800"/>
    <n v="100"/>
    <n v="640"/>
    <n v="1540"/>
    <n v="10"/>
    <s v="Octubre"/>
  </r>
  <r>
    <x v="49"/>
    <x v="49"/>
    <s v="AO.E1.02.01"/>
    <s v="Gestionar el riesgo de desastres para la entidad"/>
    <s v="AO.E1.02.01 (c)"/>
    <s v="Seguimiento y control de la Gestión de Riesgos de Desastres"/>
    <s v="LIMA- SANTA- ANCASH- LIMA"/>
    <s v="Kevin Chavez Salvatierra"/>
    <n v="3"/>
    <n v="100"/>
    <n v="500"/>
    <n v="960"/>
    <n v="1560"/>
    <n v="11"/>
    <s v="Noviembre"/>
  </r>
  <r>
    <x v="50"/>
    <x v="50"/>
    <s v="AO.E2.01.02"/>
    <s v="Asesoramiento Técnico Especializado"/>
    <s v="AO.E2.01.02 (d)"/>
    <s v="Asistencia Técnica en Evaluación de planes"/>
    <s v="GMR NORTE (y sus UDRS)"/>
    <s v="Lic. Admi. Sabino Noa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NORTE (y sus UDRS)"/>
    <s v="Mg. Yoselin M. Briones Gutierrez"/>
    <n v="3"/>
    <n v="140"/>
    <n v="500"/>
    <n v="1920"/>
    <n v="256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Mg. Ana Barrutia Barreto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CENTRO (Junin)"/>
    <s v="Lic. Admi. Sabino Noa"/>
    <n v="3"/>
    <n v="120"/>
    <n v="400"/>
    <n v="1920"/>
    <n v="244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Lic. Admi. Sabino Noa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60"/>
    <n v="400"/>
    <n v="1920"/>
    <n v="248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Yoselin M. Briones Gutierrez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SUR (Arequipa)"/>
    <s v="Mg. Ana Barrutia Barreto"/>
    <n v="3"/>
    <n v="100"/>
    <n v="400"/>
    <n v="1920"/>
    <n v="242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Mg. Ana Barrutia Barreto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ORIENTE (Bagua)"/>
    <s v="Lic. Admi. Sabino Noa"/>
    <n v="3"/>
    <n v="150"/>
    <n v="400"/>
    <n v="1920"/>
    <n v="2470"/>
    <n v="5"/>
    <s v="Mayo"/>
  </r>
  <r>
    <x v="50"/>
    <x v="50"/>
    <s v="AO.E2.01.02"/>
    <s v="Asesoramiento Técnico Especializado"/>
    <s v="AO.E2.01.02 (d)"/>
    <s v="Asistencia Técnica en Evaluación de planes"/>
    <s v="GMR SUR MEDIO (Ayacucho)"/>
    <s v="Mg. Yoselin M. Briones Gutierrez"/>
    <n v="3"/>
    <n v="100"/>
    <n v="0"/>
    <n v="1920"/>
    <n v="2020"/>
    <n v="5"/>
    <s v="Mayo"/>
  </r>
  <r>
    <x v="50"/>
    <x v="50"/>
    <s v="AO.E2.01.02"/>
    <s v="Asesoramiento Técnico Especializado"/>
    <s v="AO.E2.01.02 (d)"/>
    <s v="Asistencia Técnica en Evaluación de planes"/>
    <s v="GMR CENTRO MEDIO (Lince)"/>
    <s v="Mg. Ana Barrutia Barreto"/>
    <n v="3"/>
    <n v="100"/>
    <n v="0"/>
    <n v="1920"/>
    <n v="2020"/>
    <n v="5"/>
    <s v="Mayo"/>
  </r>
  <r>
    <x v="51"/>
    <x v="51"/>
    <s v="AO.S4.01.01"/>
    <s v="Implementación del plan de comunicaciones IAFAS SIS 2024"/>
    <s v="AO.S4.01.01 (c)"/>
    <s v="Acciones de comunicación social"/>
    <s v="Tumbes"/>
    <s v="Pamela Sala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Sonia Ruiz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Tumbes"/>
    <s v="Yoel Reyes"/>
    <n v="2"/>
    <n v="0"/>
    <n v="700"/>
    <n v="640"/>
    <n v="1340"/>
    <n v="2"/>
    <s v="Febrero"/>
  </r>
  <r>
    <x v="51"/>
    <x v="51"/>
    <s v="AO.S4.01.01"/>
    <s v="Implementación del plan de comunicaciones IAFAS SIS 2024"/>
    <s v="AO.S4.01.01 (c)"/>
    <s v="Acciones de comunicación social"/>
    <s v="San Martin (Tarapoto)"/>
    <s v="Luz Roldan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Juan Carlos Mejí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San Martin (Tarapoto)"/>
    <s v="Ivan Layza"/>
    <n v="2"/>
    <n v="100"/>
    <n v="500"/>
    <n v="640"/>
    <n v="124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Maria Rom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Yoel Reyes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Pucallpa"/>
    <s v="Hilda Chan"/>
    <n v="2"/>
    <n v="0"/>
    <n v="350"/>
    <n v="640"/>
    <n v="990"/>
    <n v="4"/>
    <s v="Abril"/>
  </r>
  <r>
    <x v="51"/>
    <x v="51"/>
    <s v="AO.S4.01.01"/>
    <s v="Implementación del plan de comunicaciones IAFAS SIS 2024"/>
    <s v="AO.S4.01.01 (c)"/>
    <s v="Acciones de comunicación social"/>
    <s v="Cajamarca (Bagua)"/>
    <s v="Juan Carlos Mejí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Milagros La Ros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Cajamarca (Bagua)"/>
    <s v="Ivan Layza"/>
    <n v="2"/>
    <n v="200"/>
    <n v="450"/>
    <n v="640"/>
    <n v="1290"/>
    <n v="5"/>
    <s v="Mayo"/>
  </r>
  <r>
    <x v="51"/>
    <x v="51"/>
    <s v="AO.S4.01.01"/>
    <s v="Implementación del plan de comunicaciones IAFAS SIS 2024"/>
    <s v="AO.S4.01.01 (c)"/>
    <s v="Acciones de comunicación social"/>
    <s v="Piura"/>
    <s v="Pamela Sala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Milagros La Rosa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Piura"/>
    <s v="Yoel Reyes"/>
    <n v="2"/>
    <n v="0"/>
    <n v="450"/>
    <n v="640"/>
    <n v="1090"/>
    <n v="6"/>
    <s v="Junio"/>
  </r>
  <r>
    <x v="51"/>
    <x v="51"/>
    <s v="AO.S4.01.01"/>
    <s v="Implementación del plan de comunicaciones IAFAS SIS 2024"/>
    <s v="AO.S4.01.01 (c)"/>
    <s v="Acciones de comunicación social"/>
    <s v="Tacna/Moquegua"/>
    <s v="Juan Carlos Mejí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Rosa Rojas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Tacna/Moquegua"/>
    <s v="Ivan Layza"/>
    <n v="3"/>
    <n v="150"/>
    <n v="500"/>
    <n v="960"/>
    <n v="1610"/>
    <n v="9"/>
    <s v="Setiembre"/>
  </r>
  <r>
    <x v="51"/>
    <x v="51"/>
    <s v="AO.S4.01.01"/>
    <s v="Implementación del plan de comunicaciones IAFAS SIS 2024"/>
    <s v="AO.S4.01.01 (c)"/>
    <s v="Acciones de comunicación social"/>
    <s v="Chimbote (Santa)"/>
    <s v="Hilda Ch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Maria Roman"/>
    <n v="3"/>
    <n v="250"/>
    <n v="0"/>
    <n v="960"/>
    <n v="1210"/>
    <n v="10"/>
    <s v="Octubre"/>
  </r>
  <r>
    <x v="51"/>
    <x v="51"/>
    <s v="AO.S4.01.01"/>
    <s v="Implementación del plan de comunicaciones IAFAS SIS 2024"/>
    <s v="AO.S4.01.01 (c)"/>
    <s v="Acciones de comunicación social"/>
    <s v="Chimbote (Santa)"/>
    <s v="Yoel Reyes"/>
    <n v="3"/>
    <n v="250"/>
    <n v="233"/>
    <n v="960"/>
    <n v="1443"/>
    <n v="10"/>
    <s v="Octubre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Miguel Angel Gutierrez Reyes"/>
    <n v="1"/>
    <m/>
    <n v="650"/>
    <n v="320"/>
    <n v="97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Javier Santisteban Romero"/>
    <n v="3"/>
    <m/>
    <n v="680"/>
    <n v="960"/>
    <n v="1640"/>
    <n v="3"/>
    <s v="Marz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Luis Domingo Claros Cuadrado"/>
    <n v="2"/>
    <m/>
    <n v="680"/>
    <n v="640"/>
    <n v="1320"/>
    <n v="3"/>
    <s v="Marzo"/>
  </r>
  <r>
    <x v="52"/>
    <x v="52"/>
    <s v="AO.S5.01.01"/>
    <s v="Ejecutar el plan de gobierno digital"/>
    <s v="AO.S5.01.01 (f)"/>
    <s v="Brindar Asistencia Técnica en Tecnologías de la Información"/>
    <s v="UDR - DIRESA Cajamarca "/>
    <s v="Miguel Angel Gutierrez Reyes"/>
    <n v="1"/>
    <m/>
    <n v="650"/>
    <n v="320"/>
    <n v="97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Cajamarca "/>
    <s v="Luis Claros Cuadrado"/>
    <n v="1"/>
    <m/>
    <n v="692"/>
    <n v="320"/>
    <n v="1012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Miguel Angel Gutierrez Reyes"/>
    <n v="1"/>
    <m/>
    <n v="500"/>
    <n v="320"/>
    <n v="82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Ayacucho"/>
    <s v="Javier Santisteban Romero"/>
    <n v="3"/>
    <m/>
    <n v="500"/>
    <n v="960"/>
    <n v="146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UDR - DIRESA La Libertad"/>
    <s v="Personal de la OGTI "/>
    <n v="3"/>
    <m/>
    <n v="650"/>
    <n v="960"/>
    <n v="1610"/>
    <n v="4"/>
    <s v="Abril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GMR/UDR - DIRESA Lambayeque"/>
    <s v="Personal de la OGTI "/>
    <n v="3"/>
    <m/>
    <n v="800"/>
    <n v="960"/>
    <n v="1760"/>
    <n v="5"/>
    <s v="May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San Martin"/>
    <s v="Personal de la OGTI "/>
    <n v="3"/>
    <m/>
    <n v="950"/>
    <n v="960"/>
    <n v="1910"/>
    <n v="6"/>
    <s v="Junio"/>
  </r>
  <r>
    <x v="52"/>
    <x v="52"/>
    <s v="AO.S5.01.01"/>
    <s v="Ejecutar el plan de gobierno digital"/>
    <s v="AO.S5.01.01 (f)"/>
    <s v="Brindar Asistencia Técnica en Tecnologías de la Información"/>
    <s v="Lima Región"/>
    <s v="Personal de la OGTI "/>
    <n v="2"/>
    <n v="180"/>
    <m/>
    <n v="640"/>
    <n v="820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Miguel Angel Gutierrez Reyes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Javier Santisteban Romero"/>
    <n v="3"/>
    <m/>
    <n v="807"/>
    <n v="960"/>
    <n v="1767"/>
    <n v="6"/>
    <s v="Junio"/>
  </r>
  <r>
    <x v="52"/>
    <x v="52"/>
    <s v="AO.S5.01.01"/>
    <s v="Ejecutar el plan de gobierno digital"/>
    <s v="AO.S5.01.01 (f)"/>
    <s v="Brindar Asistencia Técnica en Tecnologías de la Información"/>
    <s v="UDR - DIRESA Cusco"/>
    <s v="Luis Claros Cuadrado"/>
    <n v="3"/>
    <m/>
    <n v="736"/>
    <n v="960"/>
    <n v="1696"/>
    <n v="7"/>
    <s v="Julio"/>
  </r>
  <r>
    <x v="53"/>
    <x v="53"/>
    <s v="AO.S1.02.04"/>
    <s v="Gestión de servicios generales y conserjeria"/>
    <s v="AO.S1.02.04 (a)"/>
    <s v="Control y mantenimiento preventivo y correctivo de vehículos, mobiliario y equipos de oficina e infraestructura), así cómo la verificación de prestaciones de los Servicios básicos (agua potable, luz eléctrica y teléfono)."/>
    <s v="Ica"/>
    <s v="Jorge Terrones"/>
    <n v="3"/>
    <n v="160"/>
    <n v="0"/>
    <n v="960"/>
    <n v="1120"/>
    <n v="1"/>
    <s v="En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2349"/>
    <m/>
    <n v="22349"/>
    <n v="1"/>
    <s v="En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uzco"/>
    <s v="Jorge Terrones / Yuri Pinto"/>
    <n v="2"/>
    <m/>
    <n v="900"/>
    <n v="40"/>
    <n v="940"/>
    <n v="2"/>
    <s v="Febrero"/>
  </r>
  <r>
    <x v="53"/>
    <x v="53"/>
    <s v="AO.S1.02.04"/>
    <s v="Gestión de servicios generales y conserjeria"/>
    <s v="AO.S1.02.03 (b)"/>
    <s v="Emisión de órdenes de compra y servicios por montos iguales o menores a las 8UIT y acuerdo marco"/>
    <s v="Varios"/>
    <s v="Varios "/>
    <n v="1"/>
    <m/>
    <n v="27509"/>
    <m/>
    <n v="27509"/>
    <n v="2"/>
    <s v="Febrero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ajamarca"/>
    <s v="Jorge Terrones / Yuri Pinto"/>
    <n v="2"/>
    <m/>
    <n v="2500"/>
    <n v="860"/>
    <n v="3360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3"/>
    <s v="Marz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PUNO"/>
    <s v="PINTO LAURA YURI LADISLAO"/>
    <n v="2"/>
    <m/>
    <n v="850"/>
    <n v="640"/>
    <n v="14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AREQUIPA"/>
    <s v="CORDERO LAOS NADIA PAOLA"/>
    <n v="2"/>
    <m/>
    <n v="750"/>
    <n v="640"/>
    <n v="1390"/>
    <n v="4"/>
    <s v="Abril"/>
  </r>
  <r>
    <x v="53"/>
    <x v="53"/>
    <s v="AO.S1.02.04"/>
    <s v="Gestión de servicios generales y conserjeria"/>
    <s v="AO.S1.02.04 (c)"/>
    <s v="Conducir y monitorear la gestion de certificados o renovación ITSE para los locales en que funcionan las diversas oficinas del SIS a nivel nacional."/>
    <s v="CHICLAYO"/>
    <s v="CORDERO LAOS NADIA PAOLA"/>
    <n v="2"/>
    <m/>
    <n v="750"/>
    <n v="640"/>
    <n v="1390"/>
    <n v="4"/>
    <s v="Abril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5"/>
    <s v="May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6"/>
    <s v="Jun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7"/>
    <s v="Juli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8"/>
    <s v="Agosto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9"/>
    <s v="Set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0"/>
    <s v="Octu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1"/>
    <s v="Noviembre"/>
  </r>
  <r>
    <x v="53"/>
    <x v="53"/>
    <s v="AO.S1.02.03"/>
    <s v="Gestión de las adquisiciones"/>
    <s v="AO.S1.02.03 (b)"/>
    <s v="Emisión de órdenes de compra y servicios por montos iguales o menores a las 8UIT y acuerdo marco"/>
    <s v="Varios"/>
    <s v="Varios "/>
    <n v="1"/>
    <m/>
    <n v="27509"/>
    <m/>
    <n v="27509"/>
    <n v="12"/>
    <s v="Diciembre"/>
  </r>
  <r>
    <x v="54"/>
    <x v="54"/>
    <s v="AO.S1.03.01"/>
    <s v="Planificación de Políticas de RRHH y Organización del Trabajo"/>
    <s v="AO.S1.03.01 (c)"/>
    <s v="Supervisión y Asistencia Tecnica a las GMRs y UDRs"/>
    <s v="UDR ICA"/>
    <s v="JORGE MENDOZA RODRIGUEZ"/>
    <n v="3"/>
    <n v="225"/>
    <m/>
    <n v="960"/>
    <n v="1185"/>
    <n v="1"/>
    <s v="Enero"/>
  </r>
  <r>
    <x v="54"/>
    <x v="54"/>
    <s v="AO.S1.03.01"/>
    <s v="Planificación de Políticas de RRHH y Organización del Trabajo"/>
    <s v="AO.S1.03.01 (c)"/>
    <s v="Supervisión y Asistencia Tecnica a las GMRs y UDRs"/>
    <s v="GMR NORTE"/>
    <s v="SERVIDORES UFGRH"/>
    <n v="2"/>
    <n v="75"/>
    <m/>
    <n v="320"/>
    <n v="395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AMBAYEQU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ORIENTE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UDR LORETO"/>
    <s v="SERVIDORES UFGRH"/>
    <n v="2"/>
    <n v="150"/>
    <m/>
    <n v="640"/>
    <n v="790"/>
    <n v="2"/>
    <s v="Febrer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CENTR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JUNIN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 MEDI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AYACUCH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UDR CUSCO"/>
    <s v="SERVIDORES UFGRH"/>
    <n v="2"/>
    <n v="150"/>
    <m/>
    <n v="640"/>
    <n v="790"/>
    <n v="3"/>
    <s v="Marzo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GMR SUR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AREQUIPA"/>
    <s v="SERVIDORES UFGRH"/>
    <n v="2"/>
    <n v="150"/>
    <m/>
    <n v="640"/>
    <n v="790"/>
    <n v="4"/>
    <s v="Abril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CAJAMARCA I"/>
    <s v="SERVIDORES UFGRH"/>
    <n v="1"/>
    <n v="150"/>
    <m/>
    <n v="320"/>
    <n v="47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LA LIBERTAD"/>
    <s v="SERVIDORES UFGRH"/>
    <n v="2"/>
    <n v="150"/>
    <m/>
    <n v="640"/>
    <n v="790"/>
    <n v="5"/>
    <s v="May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TACN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50"/>
    <m/>
    <n v="640"/>
    <n v="790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ULIACA"/>
    <s v="SERVIDORES UFGRH"/>
    <n v="2"/>
    <n v="138"/>
    <m/>
    <n v="640"/>
    <n v="778"/>
    <n v="6"/>
    <s v="Juni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JAEN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4"/>
    <x v="54"/>
    <s v="AO.S1.03.01"/>
    <s v="Planificación de Políticas de RRHH y Organización del Trabajo"/>
    <s v="AO.S1.03.01 (c)"/>
    <s v="Supervisión y Asistencia Tecnica a las GMRs y UDRs"/>
    <s v="UDR MADRE DE DIOS"/>
    <s v="SERVIDORES UFGRH"/>
    <n v="2"/>
    <n v="130"/>
    <m/>
    <n v="640"/>
    <n v="770"/>
    <n v="8"/>
    <s v="Agosto"/>
  </r>
  <r>
    <x v="55"/>
    <x v="55"/>
    <s v="AO.S1.05.02"/>
    <s v="Gestión de Control Previo"/>
    <s v="AO.S1.05.02 (e)"/>
    <s v="Controles inopinados sobre el uso de fondos  públicos en las GMR y UDRs "/>
    <s v="GMR NORTE, UDR LAMBAYEQUE y UDR LA LIBERTAD"/>
    <s v=" "/>
    <n v="3"/>
    <n v="70"/>
    <m/>
    <n v="960"/>
    <n v="103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SAN MARTIN y UDR YURIMAGUAS "/>
    <s v=" "/>
    <n v="2"/>
    <n v="80"/>
    <m/>
    <n v="640"/>
    <n v="720"/>
    <n v="2"/>
    <s v="Febrero"/>
  </r>
  <r>
    <x v="55"/>
    <x v="55"/>
    <s v="AO.S1.05.02"/>
    <s v="Gestión de Control Previo"/>
    <s v="AO.S1.05.02 (e)"/>
    <s v="Controles inopinados sobre el uso de fondos  públicos en las GMR y UDRs "/>
    <s v="UDR ICA"/>
    <s v=" "/>
    <n v="1"/>
    <n v="150"/>
    <m/>
    <n v="320"/>
    <n v="470"/>
    <n v="3"/>
    <s v="Marzo"/>
  </r>
  <r>
    <x v="55"/>
    <x v="55"/>
    <s v="AO.S1.05.02"/>
    <s v="Gestión de Control Previo"/>
    <s v="AO.S1.05.02 (e)"/>
    <s v="Controles inopinados sobre el uso de fondos  públicos en las GMR y UDRs "/>
    <s v="UDR TUMBES, PIURA I y PIURA II SULLANA"/>
    <s v=" "/>
    <n v="3"/>
    <n v="150"/>
    <m/>
    <n v="960"/>
    <n v="1110"/>
    <n v="3"/>
    <s v="Marzo"/>
  </r>
  <r>
    <x v="55"/>
    <x v="55"/>
    <s v="AO.S1.05.02"/>
    <s v="Gestión de Control Previo"/>
    <s v="AO.S1.05.02 (e)"/>
    <s v="Controles inopinados sobre el uso de fondos  públicos en las GMR y UDRs "/>
    <s v="GMR ORIENTE, UDR LORETO y UDR YURIMAGUAS"/>
    <s v=" "/>
    <n v="3"/>
    <n v="80"/>
    <m/>
    <n v="960"/>
    <n v="1040"/>
    <n v="4"/>
    <s v="Abril"/>
  </r>
  <r>
    <x v="55"/>
    <x v="55"/>
    <s v="AO.S1.05.02"/>
    <s v="Gestión de Control Previo"/>
    <s v="AO.S1.05.02 (e)"/>
    <s v="Controles inopinados sobre el uso de fondos  públicos en las GMR y UDRs "/>
    <s v="GMR SUR MEDIO, UDR AYACUCHO y UDR APURIMAC II-ANDAHUAYLAS"/>
    <s v=" "/>
    <n v="3"/>
    <n v="140"/>
    <m/>
    <n v="960"/>
    <n v="1100"/>
    <n v="4"/>
    <s v="Abril"/>
  </r>
  <r>
    <x v="55"/>
    <x v="55"/>
    <s v="AO.S1.05.02"/>
    <s v="Gestión de Control Previo"/>
    <s v="AO.S1.05.02 (e)"/>
    <s v="Controles inopinados sobre el uso de fondos  públicos en las GMR y UDRs "/>
    <s v="UDR CAJ. I, UDR CAJ. II-CHOTA y UDR CAJ. III-CUTERVO"/>
    <s v=" "/>
    <n v="4"/>
    <n v="120"/>
    <m/>
    <n v="1280"/>
    <n v="1400"/>
    <n v="5"/>
    <s v="Mayo"/>
  </r>
  <r>
    <x v="55"/>
    <x v="55"/>
    <s v="AO.S1.05.02"/>
    <s v="Gestión de Control Previo"/>
    <s v="AO.S1.05.02 (e)"/>
    <s v="Controles inopinados sobre el uso de fondos  públicos en las GMR y UDRs "/>
    <s v="UDR MADRE DE DIOS"/>
    <s v=" "/>
    <n v="1"/>
    <n v="0"/>
    <m/>
    <n v="320"/>
    <n v="320"/>
    <n v="5"/>
    <s v="Mayo"/>
  </r>
  <r>
    <x v="55"/>
    <x v="55"/>
    <s v="AO.S1.05.02"/>
    <s v="Gestión de Control Previo"/>
    <s v="AO.S1.05.02 (e)"/>
    <s v="Controles inopinados sobre el uso de fondos  públicos en las GMR y UDRs "/>
    <s v="GMR SUR, UDR AREQUIPA, UDR MOQUEGUA y UDR TACNA"/>
    <s v=" "/>
    <n v="4"/>
    <n v="150"/>
    <m/>
    <n v="1280"/>
    <n v="1430"/>
    <n v="6"/>
    <s v="Junio"/>
  </r>
  <r>
    <x v="55"/>
    <x v="55"/>
    <s v="AO.S1.05.02"/>
    <s v="Gestión de Control Previo"/>
    <s v="AO.S1.05.02 (e)"/>
    <s v="Controles inopinados sobre el uso de fondos  públicos en las GMR y UDRs "/>
    <s v="UDR CUSCO y UDR ABANCAY"/>
    <s v=" "/>
    <n v="1"/>
    <n v="140"/>
    <m/>
    <n v="640"/>
    <n v="78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ANCASH y UDR SANTA"/>
    <s v=" "/>
    <n v="3"/>
    <n v="200"/>
    <m/>
    <n v="960"/>
    <n v="116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PUNO y UDR JULIACA"/>
    <s v=" "/>
    <n v="2"/>
    <n v="100"/>
    <m/>
    <n v="640"/>
    <n v="740"/>
    <n v="8"/>
    <s v="Agosto"/>
  </r>
  <r>
    <x v="55"/>
    <x v="55"/>
    <s v="AO.S1.05.02"/>
    <s v="Gestión de Control Previo"/>
    <s v="AO.S1.05.02 (e)"/>
    <s v="Controles inopinados sobre el uso de fondos  públicos en las GMR y UDRs "/>
    <s v="UDR UCAYALI"/>
    <s v=" "/>
    <n v="1"/>
    <n v="0"/>
    <m/>
    <n v="320"/>
    <n v="320"/>
    <n v="9"/>
    <s v="Setiembre"/>
  </r>
  <r>
    <x v="55"/>
    <x v="55"/>
    <s v="AO.S1.05.02"/>
    <s v="Gestión de Control Previo"/>
    <s v="AO.S1.05.02 (e)"/>
    <s v="Controles inopinados sobre el uso de fondos  públicos en las GMR y UDRs "/>
    <s v="UDR JAEN, UDR BAGUA y UDR AMAZONAS"/>
    <s v=" "/>
    <n v="4"/>
    <n v="250"/>
    <m/>
    <n v="1280"/>
    <n v="1530"/>
    <n v="10"/>
    <s v="Octubre"/>
  </r>
  <r>
    <x v="55"/>
    <x v="55"/>
    <s v="AO.S1.05.02"/>
    <s v="Gestión de Control Previo"/>
    <s v="AO.S1.05.02 (e)"/>
    <s v="Controles inopinados sobre el uso de fondos  públicos en las GMR y UDRs "/>
    <s v="GMR CENTRO, UDR JUNIN y UDR HUANCAVELICA"/>
    <s v=" "/>
    <n v="3"/>
    <n v="150"/>
    <m/>
    <n v="960"/>
    <n v="1110"/>
    <n v="10"/>
    <s v="Octubre"/>
  </r>
  <r>
    <x v="55"/>
    <x v="55"/>
    <s v="AO.S1.05.02"/>
    <s v="Gestión de Control Previo"/>
    <s v="AO.S1.05.02 (e)"/>
    <s v="Controles inopinados sobre el uso de fondos  públicos en las GMR y UDRs "/>
    <s v="UDR HUANUCO y UDR PASCO"/>
    <s v=" "/>
    <n v="2"/>
    <n v="140"/>
    <m/>
    <n v="640"/>
    <n v="780"/>
    <n v="10"/>
    <s v="Octubre"/>
  </r>
  <r>
    <x v="55"/>
    <x v="55"/>
    <s v="AO.S1.05.02"/>
    <s v="Gestión de Control Previo"/>
    <s v="AO.S1.05.02 (e)"/>
    <s v="Controles inopinados sobre el uso de fondos  públicos en las GMR y UDRs "/>
    <s v="varios"/>
    <s v=" "/>
    <m/>
    <m/>
    <n v="3818.5"/>
    <n v="3818.5"/>
    <n v="7637"/>
    <n v="11"/>
    <s v="Noviembre"/>
  </r>
  <r>
    <x v="55"/>
    <x v="55"/>
    <s v="AO.S1.05.02"/>
    <s v="Gestión de Control Previo"/>
    <s v="AO.S1.05.02 (e)"/>
    <s v="Controles inopinados sobre el uso de fondos  públicos en las GMR y UDRs "/>
    <s v="varios"/>
    <s v=" "/>
    <n v="1"/>
    <m/>
    <m/>
    <n v="320"/>
    <n v="320"/>
    <n v="11"/>
    <s v="Noviemb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C95BC6-E3DC-41CB-AAAB-7267F35A0C2E}" name="TablaDinámica3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122:C179" firstHeaderRow="1" firstDataRow="1" firstDataCol="2"/>
  <pivotFields count="15">
    <pivotField axis="axisRow" compact="0" outline="0" showAll="0" defaultSubtotal="0">
      <items count="56"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0"/>
        <item x="2"/>
        <item x="52"/>
      </items>
    </pivotField>
    <pivotField axis="axisRow" compact="0" outline="0" showAll="0">
      <items count="57">
        <item x="3"/>
        <item x="1"/>
        <item x="23"/>
        <item x="40"/>
        <item x="5"/>
        <item x="28"/>
        <item x="15"/>
        <item x="35"/>
        <item x="53"/>
        <item x="55"/>
        <item x="54"/>
        <item x="51"/>
        <item x="50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0"/>
        <item x="2"/>
        <item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outline="0" showAll="0"/>
    <pivotField compact="0" outline="0" showAll="0"/>
  </pivotFields>
  <rowFields count="2">
    <field x="0"/>
    <field x="1"/>
  </rowFields>
  <rowItems count="57">
    <i>
      <x/>
      <x v="1"/>
    </i>
    <i>
      <x v="1"/>
      <x/>
    </i>
    <i>
      <x v="2"/>
      <x v="13"/>
    </i>
    <i>
      <x v="3"/>
      <x v="4"/>
    </i>
    <i>
      <x v="4"/>
      <x v="22"/>
    </i>
    <i>
      <x v="5"/>
      <x v="24"/>
    </i>
    <i>
      <x v="6"/>
      <x v="26"/>
    </i>
    <i>
      <x v="7"/>
      <x v="30"/>
    </i>
    <i>
      <x v="8"/>
      <x v="34"/>
    </i>
    <i>
      <x v="9"/>
      <x v="33"/>
    </i>
    <i>
      <x v="10"/>
      <x v="44"/>
    </i>
    <i>
      <x v="11"/>
      <x v="45"/>
    </i>
    <i>
      <x v="12"/>
      <x v="50"/>
    </i>
    <i>
      <x v="13"/>
      <x v="6"/>
    </i>
    <i>
      <x v="14"/>
      <x v="19"/>
    </i>
    <i>
      <x v="15"/>
      <x v="25"/>
    </i>
    <i>
      <x v="16"/>
      <x v="41"/>
    </i>
    <i>
      <x v="17"/>
      <x v="42"/>
    </i>
    <i>
      <x v="18"/>
      <x v="49"/>
    </i>
    <i>
      <x v="19"/>
      <x v="46"/>
    </i>
    <i>
      <x v="20"/>
      <x v="31"/>
    </i>
    <i>
      <x v="21"/>
      <x v="2"/>
    </i>
    <i>
      <x v="22"/>
      <x v="43"/>
    </i>
    <i>
      <x v="23"/>
      <x v="28"/>
    </i>
    <i>
      <x v="24"/>
      <x v="32"/>
    </i>
    <i>
      <x v="25"/>
      <x v="27"/>
    </i>
    <i>
      <x v="26"/>
      <x v="5"/>
    </i>
    <i>
      <x v="27"/>
      <x v="16"/>
    </i>
    <i>
      <x v="28"/>
      <x v="21"/>
    </i>
    <i>
      <x v="29"/>
      <x v="40"/>
    </i>
    <i>
      <x v="30"/>
      <x v="47"/>
    </i>
    <i>
      <x v="31"/>
      <x v="51"/>
    </i>
    <i>
      <x v="32"/>
      <x v="52"/>
    </i>
    <i>
      <x v="33"/>
      <x v="7"/>
    </i>
    <i>
      <x v="34"/>
      <x v="20"/>
    </i>
    <i>
      <x v="35"/>
      <x v="15"/>
    </i>
    <i>
      <x v="36"/>
      <x v="18"/>
    </i>
    <i>
      <x v="37"/>
      <x v="29"/>
    </i>
    <i>
      <x v="38"/>
      <x v="3"/>
    </i>
    <i>
      <x v="39"/>
      <x v="17"/>
    </i>
    <i>
      <x v="40"/>
      <x v="48"/>
    </i>
    <i>
      <x v="41"/>
      <x v="23"/>
    </i>
    <i>
      <x v="42"/>
      <x v="35"/>
    </i>
    <i>
      <x v="43"/>
      <x v="36"/>
    </i>
    <i>
      <x v="44"/>
      <x v="37"/>
    </i>
    <i>
      <x v="45"/>
      <x v="39"/>
    </i>
    <i>
      <x v="46"/>
      <x v="38"/>
    </i>
    <i>
      <x v="47"/>
      <x v="14"/>
    </i>
    <i>
      <x v="48"/>
      <x v="12"/>
    </i>
    <i>
      <x v="49"/>
      <x v="11"/>
    </i>
    <i>
      <x v="50"/>
      <x v="8"/>
    </i>
    <i>
      <x v="51"/>
      <x v="10"/>
    </i>
    <i>
      <x v="52"/>
      <x v="9"/>
    </i>
    <i>
      <x v="53"/>
      <x v="53"/>
    </i>
    <i>
      <x v="54"/>
      <x v="54"/>
    </i>
    <i>
      <x v="55"/>
      <x v="55"/>
    </i>
    <i t="grand">
      <x/>
    </i>
  </rowItems>
  <colItems count="1">
    <i/>
  </colItems>
  <dataFields count="1">
    <dataField name="Suma de Total" fld="12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A76113-E363-4225-8864-E65916C340B5}" name="TablaDinámica2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62:D119" firstHeaderRow="0" firstDataRow="1" firstDataCol="2"/>
  <pivotFields count="15">
    <pivotField axis="axisRow" compact="0" outline="0" showAll="0" defaultSubtotal="0">
      <items count="56"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0"/>
        <item x="2"/>
        <item x="52"/>
      </items>
    </pivotField>
    <pivotField axis="axisRow" compact="0" outline="0" showAll="0">
      <items count="57">
        <item x="3"/>
        <item x="1"/>
        <item x="23"/>
        <item x="40"/>
        <item x="5"/>
        <item x="28"/>
        <item x="15"/>
        <item x="35"/>
        <item x="53"/>
        <item x="55"/>
        <item x="54"/>
        <item x="51"/>
        <item x="50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0"/>
        <item x="2"/>
        <item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numFmtId="43" outline="0" showAll="0"/>
    <pivotField compact="0" outline="0" showAll="0"/>
    <pivotField compact="0" outline="0" showAll="0"/>
  </pivotFields>
  <rowFields count="2">
    <field x="0"/>
    <field x="1"/>
  </rowFields>
  <rowItems count="57">
    <i>
      <x/>
      <x v="1"/>
    </i>
    <i>
      <x v="1"/>
      <x/>
    </i>
    <i>
      <x v="2"/>
      <x v="13"/>
    </i>
    <i>
      <x v="3"/>
      <x v="4"/>
    </i>
    <i>
      <x v="4"/>
      <x v="22"/>
    </i>
    <i>
      <x v="5"/>
      <x v="24"/>
    </i>
    <i>
      <x v="6"/>
      <x v="26"/>
    </i>
    <i>
      <x v="7"/>
      <x v="30"/>
    </i>
    <i>
      <x v="8"/>
      <x v="34"/>
    </i>
    <i>
      <x v="9"/>
      <x v="33"/>
    </i>
    <i>
      <x v="10"/>
      <x v="44"/>
    </i>
    <i>
      <x v="11"/>
      <x v="45"/>
    </i>
    <i>
      <x v="12"/>
      <x v="50"/>
    </i>
    <i>
      <x v="13"/>
      <x v="6"/>
    </i>
    <i>
      <x v="14"/>
      <x v="19"/>
    </i>
    <i>
      <x v="15"/>
      <x v="25"/>
    </i>
    <i>
      <x v="16"/>
      <x v="41"/>
    </i>
    <i>
      <x v="17"/>
      <x v="42"/>
    </i>
    <i>
      <x v="18"/>
      <x v="49"/>
    </i>
    <i>
      <x v="19"/>
      <x v="46"/>
    </i>
    <i>
      <x v="20"/>
      <x v="31"/>
    </i>
    <i>
      <x v="21"/>
      <x v="2"/>
    </i>
    <i>
      <x v="22"/>
      <x v="43"/>
    </i>
    <i>
      <x v="23"/>
      <x v="28"/>
    </i>
    <i>
      <x v="24"/>
      <x v="32"/>
    </i>
    <i>
      <x v="25"/>
      <x v="27"/>
    </i>
    <i>
      <x v="26"/>
      <x v="5"/>
    </i>
    <i>
      <x v="27"/>
      <x v="16"/>
    </i>
    <i>
      <x v="28"/>
      <x v="21"/>
    </i>
    <i>
      <x v="29"/>
      <x v="40"/>
    </i>
    <i>
      <x v="30"/>
      <x v="47"/>
    </i>
    <i>
      <x v="31"/>
      <x v="51"/>
    </i>
    <i>
      <x v="32"/>
      <x v="52"/>
    </i>
    <i>
      <x v="33"/>
      <x v="7"/>
    </i>
    <i>
      <x v="34"/>
      <x v="20"/>
    </i>
    <i>
      <x v="35"/>
      <x v="15"/>
    </i>
    <i>
      <x v="36"/>
      <x v="18"/>
    </i>
    <i>
      <x v="37"/>
      <x v="29"/>
    </i>
    <i>
      <x v="38"/>
      <x v="3"/>
    </i>
    <i>
      <x v="39"/>
      <x v="17"/>
    </i>
    <i>
      <x v="40"/>
      <x v="48"/>
    </i>
    <i>
      <x v="41"/>
      <x v="23"/>
    </i>
    <i>
      <x v="42"/>
      <x v="35"/>
    </i>
    <i>
      <x v="43"/>
      <x v="36"/>
    </i>
    <i>
      <x v="44"/>
      <x v="37"/>
    </i>
    <i>
      <x v="45"/>
      <x v="39"/>
    </i>
    <i>
      <x v="46"/>
      <x v="38"/>
    </i>
    <i>
      <x v="47"/>
      <x v="14"/>
    </i>
    <i>
      <x v="48"/>
      <x v="12"/>
    </i>
    <i>
      <x v="49"/>
      <x v="11"/>
    </i>
    <i>
      <x v="50"/>
      <x v="8"/>
    </i>
    <i>
      <x v="51"/>
      <x v="10"/>
    </i>
    <i>
      <x v="52"/>
      <x v="9"/>
    </i>
    <i>
      <x v="53"/>
      <x v="53"/>
    </i>
    <i>
      <x v="54"/>
      <x v="54"/>
    </i>
    <i>
      <x v="55"/>
      <x v="5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asajes Aéreos" fld="10" baseField="0" baseItem="0"/>
    <dataField name="Suma de Pasajes Terrestres" fld="9" baseField="1" baseItem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CAE6B8-70F7-423C-8D6F-E7FE0A04A33D}" name="TablaDinámica1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C60" firstHeaderRow="1" firstDataRow="1" firstDataCol="2"/>
  <pivotFields count="15">
    <pivotField axis="axisRow" compact="0" outline="0" showAll="0" defaultSubtotal="0">
      <items count="56"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0"/>
        <item x="2"/>
        <item x="52"/>
      </items>
    </pivotField>
    <pivotField axis="axisRow" compact="0" outline="0" showAll="0">
      <items count="57">
        <item x="3"/>
        <item x="1"/>
        <item x="23"/>
        <item x="40"/>
        <item x="5"/>
        <item x="28"/>
        <item x="15"/>
        <item x="35"/>
        <item x="53"/>
        <item x="55"/>
        <item x="54"/>
        <item x="51"/>
        <item x="50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0"/>
        <item x="2"/>
        <item x="5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numFmtId="43" outline="0" showAll="0"/>
    <pivotField compact="0" outline="0" showAll="0"/>
    <pivotField compact="0" outline="0" showAll="0"/>
  </pivotFields>
  <rowFields count="2">
    <field x="0"/>
    <field x="1"/>
  </rowFields>
  <rowItems count="57">
    <i>
      <x/>
      <x v="1"/>
    </i>
    <i>
      <x v="1"/>
      <x/>
    </i>
    <i>
      <x v="2"/>
      <x v="13"/>
    </i>
    <i>
      <x v="3"/>
      <x v="4"/>
    </i>
    <i>
      <x v="4"/>
      <x v="22"/>
    </i>
    <i>
      <x v="5"/>
      <x v="24"/>
    </i>
    <i>
      <x v="6"/>
      <x v="26"/>
    </i>
    <i>
      <x v="7"/>
      <x v="30"/>
    </i>
    <i>
      <x v="8"/>
      <x v="34"/>
    </i>
    <i>
      <x v="9"/>
      <x v="33"/>
    </i>
    <i>
      <x v="10"/>
      <x v="44"/>
    </i>
    <i>
      <x v="11"/>
      <x v="45"/>
    </i>
    <i>
      <x v="12"/>
      <x v="50"/>
    </i>
    <i>
      <x v="13"/>
      <x v="6"/>
    </i>
    <i>
      <x v="14"/>
      <x v="19"/>
    </i>
    <i>
      <x v="15"/>
      <x v="25"/>
    </i>
    <i>
      <x v="16"/>
      <x v="41"/>
    </i>
    <i>
      <x v="17"/>
      <x v="42"/>
    </i>
    <i>
      <x v="18"/>
      <x v="49"/>
    </i>
    <i>
      <x v="19"/>
      <x v="46"/>
    </i>
    <i>
      <x v="20"/>
      <x v="31"/>
    </i>
    <i>
      <x v="21"/>
      <x v="2"/>
    </i>
    <i>
      <x v="22"/>
      <x v="43"/>
    </i>
    <i>
      <x v="23"/>
      <x v="28"/>
    </i>
    <i>
      <x v="24"/>
      <x v="32"/>
    </i>
    <i>
      <x v="25"/>
      <x v="27"/>
    </i>
    <i>
      <x v="26"/>
      <x v="5"/>
    </i>
    <i>
      <x v="27"/>
      <x v="16"/>
    </i>
    <i>
      <x v="28"/>
      <x v="21"/>
    </i>
    <i>
      <x v="29"/>
      <x v="40"/>
    </i>
    <i>
      <x v="30"/>
      <x v="47"/>
    </i>
    <i>
      <x v="31"/>
      <x v="51"/>
    </i>
    <i>
      <x v="32"/>
      <x v="52"/>
    </i>
    <i>
      <x v="33"/>
      <x v="7"/>
    </i>
    <i>
      <x v="34"/>
      <x v="20"/>
    </i>
    <i>
      <x v="35"/>
      <x v="15"/>
    </i>
    <i>
      <x v="36"/>
      <x v="18"/>
    </i>
    <i>
      <x v="37"/>
      <x v="29"/>
    </i>
    <i>
      <x v="38"/>
      <x v="3"/>
    </i>
    <i>
      <x v="39"/>
      <x v="17"/>
    </i>
    <i>
      <x v="40"/>
      <x v="48"/>
    </i>
    <i>
      <x v="41"/>
      <x v="23"/>
    </i>
    <i>
      <x v="42"/>
      <x v="35"/>
    </i>
    <i>
      <x v="43"/>
      <x v="36"/>
    </i>
    <i>
      <x v="44"/>
      <x v="37"/>
    </i>
    <i>
      <x v="45"/>
      <x v="39"/>
    </i>
    <i>
      <x v="46"/>
      <x v="38"/>
    </i>
    <i>
      <x v="47"/>
      <x v="14"/>
    </i>
    <i>
      <x v="48"/>
      <x v="12"/>
    </i>
    <i>
      <x v="49"/>
      <x v="11"/>
    </i>
    <i>
      <x v="50"/>
      <x v="8"/>
    </i>
    <i>
      <x v="51"/>
      <x v="10"/>
    </i>
    <i>
      <x v="52"/>
      <x v="9"/>
    </i>
    <i>
      <x v="53"/>
      <x v="53"/>
    </i>
    <i>
      <x v="54"/>
      <x v="54"/>
    </i>
    <i>
      <x v="55"/>
      <x v="55"/>
    </i>
    <i t="grand">
      <x/>
    </i>
  </rowItems>
  <colItems count="1">
    <i/>
  </colItems>
  <dataFields count="1">
    <dataField name="Suma de Viático" fld="11" baseField="1" baseItem="34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D6620-904F-4E4C-95BB-BEE66FC37A1E}" name="TablaDinámica1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C61" firstHeaderRow="1" firstDataRow="1" firstDataCol="2"/>
  <pivotFields count="15">
    <pivotField axis="axisRow" compact="0" outline="0" showAll="0" defaultSubtota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axis="axisRow" compact="0" outline="0" showAll="0">
      <items count="58">
        <item x="3"/>
        <item x="2"/>
        <item x="1"/>
        <item x="23"/>
        <item x="40"/>
        <item x="5"/>
        <item x="28"/>
        <item x="15"/>
        <item x="35"/>
        <item x="0"/>
        <item x="53"/>
        <item x="55"/>
        <item x="54"/>
        <item x="51"/>
        <item x="50"/>
        <item x="52"/>
        <item x="4"/>
        <item x="49"/>
        <item x="37"/>
        <item x="29"/>
        <item x="41"/>
        <item x="38"/>
        <item x="16"/>
        <item x="36"/>
        <item x="30"/>
        <item x="6"/>
        <item x="43"/>
        <item x="7"/>
        <item x="17"/>
        <item x="8"/>
        <item x="27"/>
        <item x="25"/>
        <item x="39"/>
        <item x="9"/>
        <item x="22"/>
        <item x="26"/>
        <item x="11"/>
        <item x="10"/>
        <item x="44"/>
        <item x="45"/>
        <item x="46"/>
        <item x="48"/>
        <item x="47"/>
        <item x="31"/>
        <item x="18"/>
        <item x="19"/>
        <item x="24"/>
        <item x="12"/>
        <item x="13"/>
        <item x="21"/>
        <item x="32"/>
        <item x="42"/>
        <item x="20"/>
        <item x="14"/>
        <item x="33"/>
        <item x="34"/>
        <item x="5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outline="0" showAll="0"/>
    <pivotField compact="0" outline="0" showAll="0"/>
  </pivotFields>
  <rowFields count="2">
    <field x="0"/>
    <field x="1"/>
  </rowFields>
  <rowItems count="58">
    <i>
      <x/>
      <x v="9"/>
    </i>
    <i>
      <x v="1"/>
      <x v="2"/>
    </i>
    <i>
      <x v="2"/>
      <x v="1"/>
    </i>
    <i>
      <x v="3"/>
      <x/>
    </i>
    <i>
      <x v="4"/>
      <x v="16"/>
    </i>
    <i>
      <x v="5"/>
      <x v="5"/>
    </i>
    <i>
      <x v="6"/>
      <x v="25"/>
    </i>
    <i>
      <x v="7"/>
      <x v="27"/>
    </i>
    <i>
      <x v="8"/>
      <x v="29"/>
    </i>
    <i>
      <x v="9"/>
      <x v="33"/>
    </i>
    <i>
      <x v="10"/>
      <x v="37"/>
    </i>
    <i>
      <x v="11"/>
      <x v="36"/>
    </i>
    <i>
      <x v="12"/>
      <x v="47"/>
    </i>
    <i>
      <x v="13"/>
      <x v="48"/>
    </i>
    <i>
      <x v="14"/>
      <x v="53"/>
    </i>
    <i>
      <x v="15"/>
      <x v="7"/>
    </i>
    <i>
      <x v="16"/>
      <x v="22"/>
    </i>
    <i>
      <x v="17"/>
      <x v="28"/>
    </i>
    <i>
      <x v="18"/>
      <x v="44"/>
    </i>
    <i>
      <x v="19"/>
      <x v="45"/>
    </i>
    <i>
      <x v="20"/>
      <x v="52"/>
    </i>
    <i>
      <x v="21"/>
      <x v="49"/>
    </i>
    <i>
      <x v="22"/>
      <x v="34"/>
    </i>
    <i>
      <x v="23"/>
      <x v="3"/>
    </i>
    <i>
      <x v="24"/>
      <x v="46"/>
    </i>
    <i>
      <x v="25"/>
      <x v="31"/>
    </i>
    <i>
      <x v="26"/>
      <x v="35"/>
    </i>
    <i>
      <x v="27"/>
      <x v="30"/>
    </i>
    <i>
      <x v="28"/>
      <x v="6"/>
    </i>
    <i>
      <x v="29"/>
      <x v="19"/>
    </i>
    <i>
      <x v="30"/>
      <x v="24"/>
    </i>
    <i>
      <x v="31"/>
      <x v="43"/>
    </i>
    <i>
      <x v="32"/>
      <x v="50"/>
    </i>
    <i>
      <x v="33"/>
      <x v="54"/>
    </i>
    <i>
      <x v="34"/>
      <x v="55"/>
    </i>
    <i>
      <x v="35"/>
      <x v="8"/>
    </i>
    <i>
      <x v="36"/>
      <x v="23"/>
    </i>
    <i>
      <x v="37"/>
      <x v="18"/>
    </i>
    <i>
      <x v="38"/>
      <x v="21"/>
    </i>
    <i>
      <x v="39"/>
      <x v="32"/>
    </i>
    <i>
      <x v="40"/>
      <x v="4"/>
    </i>
    <i>
      <x v="41"/>
      <x v="20"/>
    </i>
    <i>
      <x v="42"/>
      <x v="51"/>
    </i>
    <i>
      <x v="43"/>
      <x v="26"/>
    </i>
    <i>
      <x v="44"/>
      <x v="38"/>
    </i>
    <i>
      <x v="45"/>
      <x v="39"/>
    </i>
    <i>
      <x v="46"/>
      <x v="40"/>
    </i>
    <i>
      <x v="47"/>
      <x v="42"/>
    </i>
    <i>
      <x v="48"/>
      <x v="41"/>
    </i>
    <i>
      <x v="49"/>
      <x v="17"/>
    </i>
    <i>
      <x v="50"/>
      <x v="14"/>
    </i>
    <i>
      <x v="51"/>
      <x v="13"/>
    </i>
    <i>
      <x v="52"/>
      <x v="15"/>
    </i>
    <i>
      <x v="53"/>
      <x v="10"/>
    </i>
    <i>
      <x v="54"/>
      <x v="12"/>
    </i>
    <i>
      <x v="55"/>
      <x v="11"/>
    </i>
    <i>
      <x v="56"/>
      <x v="56"/>
    </i>
    <i t="grand">
      <x/>
    </i>
  </rowItems>
  <colItems count="1">
    <i/>
  </colItems>
  <dataFields count="1">
    <dataField name="Suma de Total" fld="12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1" dT="2025-01-22T19:52:32.97" personId="{85EF9850-35AC-4311-9D1C-15F55C9CB6AB}" id="{61EBC340-D53A-43A8-9891-348EC0AADCB9}">
    <text>180 dolares pasaje ida y vuelta x cada comisionado</text>
  </threadedComment>
  <threadedComment ref="L31" dT="2025-01-22T20:19:21.94" personId="{85EF9850-35AC-4311-9D1C-15F55C9CB6AB}" id="{3FC1211A-B6D2-40CB-83B4-8F0B756FD3B1}">
    <text>320 POR DIA POR PERSONA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34E4-47BB-48F9-BCEE-C40E64ABF50A}">
  <dimension ref="A2:E179"/>
  <sheetViews>
    <sheetView workbookViewId="0">
      <selection activeCell="B32" sqref="B32"/>
    </sheetView>
  </sheetViews>
  <sheetFormatPr baseColWidth="10" defaultRowHeight="15" x14ac:dyDescent="0.25"/>
  <cols>
    <col min="1" max="1" width="13.7109375" customWidth="1"/>
    <col min="2" max="2" width="68.5703125" bestFit="1" customWidth="1"/>
    <col min="3" max="3" width="15.28515625" style="23" bestFit="1" customWidth="1"/>
    <col min="4" max="4" width="26" style="23" bestFit="1" customWidth="1"/>
    <col min="5" max="5" width="13.5703125" bestFit="1" customWidth="1"/>
    <col min="6" max="487" width="26" bestFit="1" customWidth="1"/>
    <col min="488" max="488" width="31" bestFit="1" customWidth="1"/>
    <col min="489" max="489" width="28" bestFit="1" customWidth="1"/>
  </cols>
  <sheetData>
    <row r="2" spans="1:4" x14ac:dyDescent="0.25">
      <c r="A2" s="42" t="s">
        <v>2761</v>
      </c>
    </row>
    <row r="3" spans="1:4" x14ac:dyDescent="0.25">
      <c r="A3" s="22" t="s">
        <v>2082</v>
      </c>
      <c r="B3" s="22" t="s">
        <v>2162</v>
      </c>
      <c r="C3" t="s">
        <v>2746</v>
      </c>
      <c r="D3"/>
    </row>
    <row r="4" spans="1:4" x14ac:dyDescent="0.25">
      <c r="A4" t="s">
        <v>172</v>
      </c>
      <c r="B4" t="s">
        <v>2084</v>
      </c>
      <c r="C4" s="33">
        <v>33920</v>
      </c>
      <c r="D4"/>
    </row>
    <row r="5" spans="1:4" x14ac:dyDescent="0.25">
      <c r="A5" t="s">
        <v>16</v>
      </c>
      <c r="B5" t="s">
        <v>2087</v>
      </c>
      <c r="C5" s="33">
        <v>213126</v>
      </c>
      <c r="D5"/>
    </row>
    <row r="6" spans="1:4" x14ac:dyDescent="0.25">
      <c r="A6" t="s">
        <v>65</v>
      </c>
      <c r="B6" t="s">
        <v>2088</v>
      </c>
      <c r="C6" s="33">
        <v>15680</v>
      </c>
      <c r="D6"/>
    </row>
    <row r="7" spans="1:4" x14ac:dyDescent="0.25">
      <c r="A7" t="s">
        <v>2089</v>
      </c>
      <c r="B7" t="s">
        <v>2090</v>
      </c>
      <c r="C7" s="33">
        <v>30720</v>
      </c>
      <c r="D7"/>
    </row>
    <row r="8" spans="1:4" x14ac:dyDescent="0.25">
      <c r="A8" t="s">
        <v>278</v>
      </c>
      <c r="B8" t="s">
        <v>2091</v>
      </c>
      <c r="C8" s="33">
        <v>57882</v>
      </c>
      <c r="D8"/>
    </row>
    <row r="9" spans="1:4" x14ac:dyDescent="0.25">
      <c r="A9" t="s">
        <v>2092</v>
      </c>
      <c r="B9" t="s">
        <v>2093</v>
      </c>
      <c r="C9" s="33">
        <v>16320</v>
      </c>
      <c r="D9"/>
    </row>
    <row r="10" spans="1:4" x14ac:dyDescent="0.25">
      <c r="A10" t="s">
        <v>362</v>
      </c>
      <c r="B10" t="s">
        <v>363</v>
      </c>
      <c r="C10" s="33">
        <v>15164</v>
      </c>
      <c r="D10"/>
    </row>
    <row r="11" spans="1:4" x14ac:dyDescent="0.25">
      <c r="A11" t="s">
        <v>2094</v>
      </c>
      <c r="B11" t="s">
        <v>2095</v>
      </c>
      <c r="C11" s="33">
        <v>25600</v>
      </c>
      <c r="D11"/>
    </row>
    <row r="12" spans="1:4" x14ac:dyDescent="0.25">
      <c r="A12" t="s">
        <v>402</v>
      </c>
      <c r="B12" t="s">
        <v>2096</v>
      </c>
      <c r="C12" s="33">
        <v>6504</v>
      </c>
      <c r="D12"/>
    </row>
    <row r="13" spans="1:4" x14ac:dyDescent="0.25">
      <c r="A13" t="s">
        <v>422</v>
      </c>
      <c r="B13" t="s">
        <v>185</v>
      </c>
      <c r="C13" s="33">
        <v>67040</v>
      </c>
      <c r="D13"/>
    </row>
    <row r="14" spans="1:4" x14ac:dyDescent="0.25">
      <c r="A14" t="s">
        <v>2097</v>
      </c>
      <c r="B14" t="s">
        <v>2098</v>
      </c>
      <c r="C14" s="33">
        <v>31520</v>
      </c>
      <c r="D14"/>
    </row>
    <row r="15" spans="1:4" x14ac:dyDescent="0.25">
      <c r="A15" t="s">
        <v>471</v>
      </c>
      <c r="B15" t="s">
        <v>2099</v>
      </c>
      <c r="C15" s="33">
        <v>33389</v>
      </c>
      <c r="D15"/>
    </row>
    <row r="16" spans="1:4" x14ac:dyDescent="0.25">
      <c r="A16" t="s">
        <v>2100</v>
      </c>
      <c r="B16" t="s">
        <v>189</v>
      </c>
      <c r="C16" s="33">
        <v>12640</v>
      </c>
      <c r="D16"/>
    </row>
    <row r="17" spans="1:4" x14ac:dyDescent="0.25">
      <c r="A17" t="s">
        <v>2101</v>
      </c>
      <c r="B17" t="s">
        <v>2102</v>
      </c>
      <c r="C17" s="33">
        <v>24320</v>
      </c>
      <c r="D17"/>
    </row>
    <row r="18" spans="1:4" x14ac:dyDescent="0.25">
      <c r="A18" t="s">
        <v>2103</v>
      </c>
      <c r="B18" t="s">
        <v>2104</v>
      </c>
      <c r="C18" s="33">
        <v>31359</v>
      </c>
      <c r="D18"/>
    </row>
    <row r="19" spans="1:4" x14ac:dyDescent="0.25">
      <c r="A19" t="s">
        <v>647</v>
      </c>
      <c r="B19" t="s">
        <v>182</v>
      </c>
      <c r="C19" s="33">
        <v>46140</v>
      </c>
      <c r="D19"/>
    </row>
    <row r="20" spans="1:4" x14ac:dyDescent="0.25">
      <c r="A20" t="s">
        <v>2105</v>
      </c>
      <c r="B20" t="s">
        <v>2106</v>
      </c>
      <c r="C20" s="33">
        <v>3200</v>
      </c>
      <c r="D20"/>
    </row>
    <row r="21" spans="1:4" x14ac:dyDescent="0.25">
      <c r="A21" t="s">
        <v>2107</v>
      </c>
      <c r="B21" t="s">
        <v>2108</v>
      </c>
      <c r="C21" s="33">
        <v>14561</v>
      </c>
      <c r="D21"/>
    </row>
    <row r="22" spans="1:4" x14ac:dyDescent="0.25">
      <c r="A22" t="s">
        <v>2109</v>
      </c>
      <c r="B22" t="s">
        <v>2110</v>
      </c>
      <c r="C22" s="33">
        <v>2262</v>
      </c>
      <c r="D22"/>
    </row>
    <row r="23" spans="1:4" x14ac:dyDescent="0.25">
      <c r="A23" t="s">
        <v>2111</v>
      </c>
      <c r="B23" t="s">
        <v>835</v>
      </c>
      <c r="C23" s="33">
        <v>13601</v>
      </c>
      <c r="D23"/>
    </row>
    <row r="24" spans="1:4" x14ac:dyDescent="0.25">
      <c r="A24" t="s">
        <v>2112</v>
      </c>
      <c r="B24" t="s">
        <v>2113</v>
      </c>
      <c r="C24" s="33">
        <v>43036</v>
      </c>
      <c r="D24"/>
    </row>
    <row r="25" spans="1:4" x14ac:dyDescent="0.25">
      <c r="A25" t="s">
        <v>2114</v>
      </c>
      <c r="B25" t="s">
        <v>2115</v>
      </c>
      <c r="C25" s="33">
        <v>33920</v>
      </c>
      <c r="D25"/>
    </row>
    <row r="26" spans="1:4" x14ac:dyDescent="0.25">
      <c r="A26" t="s">
        <v>2116</v>
      </c>
      <c r="B26" t="s">
        <v>202</v>
      </c>
      <c r="C26" s="33">
        <v>28960</v>
      </c>
      <c r="D26"/>
    </row>
    <row r="27" spans="1:4" x14ac:dyDescent="0.25">
      <c r="A27" t="s">
        <v>2117</v>
      </c>
      <c r="B27" t="s">
        <v>205</v>
      </c>
      <c r="C27" s="33">
        <v>46400</v>
      </c>
      <c r="D27"/>
    </row>
    <row r="28" spans="1:4" x14ac:dyDescent="0.25">
      <c r="A28" t="s">
        <v>2118</v>
      </c>
      <c r="B28" t="s">
        <v>2119</v>
      </c>
      <c r="C28" s="33">
        <v>85120</v>
      </c>
      <c r="D28"/>
    </row>
    <row r="29" spans="1:4" x14ac:dyDescent="0.25">
      <c r="A29" t="s">
        <v>2120</v>
      </c>
      <c r="B29" t="s">
        <v>196</v>
      </c>
      <c r="C29" s="33">
        <v>52480</v>
      </c>
      <c r="D29"/>
    </row>
    <row r="30" spans="1:4" x14ac:dyDescent="0.25">
      <c r="A30" t="s">
        <v>1242</v>
      </c>
      <c r="B30" t="s">
        <v>2121</v>
      </c>
      <c r="C30" s="33">
        <v>13440</v>
      </c>
      <c r="D30"/>
    </row>
    <row r="31" spans="1:4" x14ac:dyDescent="0.25">
      <c r="A31" t="s">
        <v>2122</v>
      </c>
      <c r="B31" t="s">
        <v>193</v>
      </c>
      <c r="C31" s="33">
        <v>22580</v>
      </c>
      <c r="D31"/>
    </row>
    <row r="32" spans="1:4" x14ac:dyDescent="0.25">
      <c r="A32" t="s">
        <v>1296</v>
      </c>
      <c r="B32" t="s">
        <v>1297</v>
      </c>
      <c r="C32" s="33">
        <v>18240</v>
      </c>
      <c r="D32"/>
    </row>
    <row r="33" spans="1:4" x14ac:dyDescent="0.25">
      <c r="A33" t="s">
        <v>2123</v>
      </c>
      <c r="B33" t="s">
        <v>2124</v>
      </c>
      <c r="C33" s="33">
        <v>73388</v>
      </c>
      <c r="D33"/>
    </row>
    <row r="34" spans="1:4" x14ac:dyDescent="0.25">
      <c r="A34" t="s">
        <v>2125</v>
      </c>
      <c r="B34" t="s">
        <v>2126</v>
      </c>
      <c r="C34" s="33">
        <v>28800</v>
      </c>
      <c r="D34"/>
    </row>
    <row r="35" spans="1:4" x14ac:dyDescent="0.25">
      <c r="A35" t="s">
        <v>2127</v>
      </c>
      <c r="B35" t="s">
        <v>198</v>
      </c>
      <c r="C35" s="33">
        <v>33920</v>
      </c>
      <c r="D35"/>
    </row>
    <row r="36" spans="1:4" x14ac:dyDescent="0.25">
      <c r="A36" t="s">
        <v>2128</v>
      </c>
      <c r="B36" t="s">
        <v>194</v>
      </c>
      <c r="C36" s="33">
        <v>6368</v>
      </c>
      <c r="D36"/>
    </row>
    <row r="37" spans="1:4" x14ac:dyDescent="0.25">
      <c r="A37" t="s">
        <v>1571</v>
      </c>
      <c r="B37" t="s">
        <v>2129</v>
      </c>
      <c r="C37" s="33">
        <v>18694</v>
      </c>
      <c r="D37"/>
    </row>
    <row r="38" spans="1:4" x14ac:dyDescent="0.25">
      <c r="A38" t="s">
        <v>2130</v>
      </c>
      <c r="B38" t="s">
        <v>2131</v>
      </c>
      <c r="C38" s="33">
        <v>25748</v>
      </c>
      <c r="D38"/>
    </row>
    <row r="39" spans="1:4" x14ac:dyDescent="0.25">
      <c r="A39" t="s">
        <v>2132</v>
      </c>
      <c r="B39" t="s">
        <v>2133</v>
      </c>
      <c r="C39" s="33">
        <v>28160</v>
      </c>
      <c r="D39"/>
    </row>
    <row r="40" spans="1:4" x14ac:dyDescent="0.25">
      <c r="A40" t="s">
        <v>2134</v>
      </c>
      <c r="B40" t="s">
        <v>2135</v>
      </c>
      <c r="C40" s="33">
        <v>14462</v>
      </c>
      <c r="D40"/>
    </row>
    <row r="41" spans="1:4" x14ac:dyDescent="0.25">
      <c r="A41" t="s">
        <v>2136</v>
      </c>
      <c r="B41" t="s">
        <v>187</v>
      </c>
      <c r="C41" s="33">
        <v>33529.000000000029</v>
      </c>
      <c r="D41"/>
    </row>
    <row r="42" spans="1:4" x14ac:dyDescent="0.25">
      <c r="A42" t="s">
        <v>2137</v>
      </c>
      <c r="B42" t="s">
        <v>2138</v>
      </c>
      <c r="C42" s="33">
        <v>29120</v>
      </c>
      <c r="D42"/>
    </row>
    <row r="43" spans="1:4" x14ac:dyDescent="0.25">
      <c r="A43" t="s">
        <v>2139</v>
      </c>
      <c r="B43" t="s">
        <v>2140</v>
      </c>
      <c r="C43" s="33">
        <v>28480</v>
      </c>
      <c r="D43"/>
    </row>
    <row r="44" spans="1:4" x14ac:dyDescent="0.25">
      <c r="A44" t="s">
        <v>2141</v>
      </c>
      <c r="B44" t="s">
        <v>2142</v>
      </c>
      <c r="C44" s="33">
        <v>2720</v>
      </c>
      <c r="D44"/>
    </row>
    <row r="45" spans="1:4" x14ac:dyDescent="0.25">
      <c r="A45" t="s">
        <v>2143</v>
      </c>
      <c r="B45" t="s">
        <v>203</v>
      </c>
      <c r="C45" s="33">
        <v>0</v>
      </c>
      <c r="D45"/>
    </row>
    <row r="46" spans="1:4" x14ac:dyDescent="0.25">
      <c r="A46" t="s">
        <v>2144</v>
      </c>
      <c r="B46" t="s">
        <v>2145</v>
      </c>
      <c r="C46" s="33">
        <v>0</v>
      </c>
      <c r="D46"/>
    </row>
    <row r="47" spans="1:4" x14ac:dyDescent="0.25">
      <c r="A47" t="s">
        <v>2158</v>
      </c>
      <c r="B47" t="s">
        <v>2160</v>
      </c>
      <c r="C47" s="33">
        <v>0</v>
      </c>
      <c r="D47"/>
    </row>
    <row r="48" spans="1:4" x14ac:dyDescent="0.25">
      <c r="A48" t="s">
        <v>2159</v>
      </c>
      <c r="B48" t="s">
        <v>2161</v>
      </c>
      <c r="C48" s="33">
        <v>0</v>
      </c>
      <c r="D48"/>
    </row>
    <row r="49" spans="1:5" x14ac:dyDescent="0.25">
      <c r="A49" t="s">
        <v>2146</v>
      </c>
      <c r="B49" t="s">
        <v>2147</v>
      </c>
      <c r="C49" s="33">
        <v>74485</v>
      </c>
      <c r="D49"/>
    </row>
    <row r="50" spans="1:5" x14ac:dyDescent="0.25">
      <c r="A50" t="s">
        <v>2148</v>
      </c>
      <c r="B50" t="s">
        <v>2149</v>
      </c>
      <c r="C50" s="33">
        <v>0</v>
      </c>
      <c r="D50"/>
    </row>
    <row r="51" spans="1:5" x14ac:dyDescent="0.25">
      <c r="A51" t="s">
        <v>44</v>
      </c>
      <c r="B51" t="s">
        <v>2058</v>
      </c>
      <c r="C51" s="33">
        <v>9600</v>
      </c>
      <c r="D51"/>
    </row>
    <row r="52" spans="1:5" x14ac:dyDescent="0.25">
      <c r="A52" t="s">
        <v>2073</v>
      </c>
      <c r="B52" t="s">
        <v>2150</v>
      </c>
      <c r="C52" s="33">
        <v>23040</v>
      </c>
      <c r="D52"/>
    </row>
    <row r="53" spans="1:5" x14ac:dyDescent="0.25">
      <c r="A53" t="s">
        <v>107</v>
      </c>
      <c r="B53" t="s">
        <v>108</v>
      </c>
      <c r="C53" s="33">
        <v>15360</v>
      </c>
      <c r="D53"/>
    </row>
    <row r="54" spans="1:5" x14ac:dyDescent="0.25">
      <c r="A54" t="s">
        <v>2155</v>
      </c>
      <c r="B54" t="s">
        <v>2156</v>
      </c>
      <c r="C54" s="33">
        <v>3780</v>
      </c>
      <c r="D54"/>
    </row>
    <row r="55" spans="1:5" x14ac:dyDescent="0.25">
      <c r="A55" t="s">
        <v>121</v>
      </c>
      <c r="B55" t="s">
        <v>2157</v>
      </c>
      <c r="C55" s="33">
        <v>21120</v>
      </c>
      <c r="D55"/>
    </row>
    <row r="56" spans="1:5" x14ac:dyDescent="0.25">
      <c r="A56" t="s">
        <v>147</v>
      </c>
      <c r="B56" t="s">
        <v>148</v>
      </c>
      <c r="C56" s="33">
        <v>17258.5</v>
      </c>
      <c r="D56"/>
    </row>
    <row r="57" spans="1:5" x14ac:dyDescent="0.25">
      <c r="A57" t="s">
        <v>920</v>
      </c>
      <c r="B57" t="s">
        <v>2083</v>
      </c>
      <c r="C57" s="33">
        <v>3520</v>
      </c>
      <c r="D57"/>
    </row>
    <row r="58" spans="1:5" x14ac:dyDescent="0.25">
      <c r="A58" t="s">
        <v>2085</v>
      </c>
      <c r="B58" t="s">
        <v>2086</v>
      </c>
      <c r="C58" s="33">
        <v>66560</v>
      </c>
      <c r="D58"/>
    </row>
    <row r="59" spans="1:5" x14ac:dyDescent="0.25">
      <c r="A59" t="s">
        <v>2151</v>
      </c>
      <c r="B59" t="s">
        <v>2152</v>
      </c>
      <c r="C59" s="33">
        <v>13120</v>
      </c>
      <c r="D59"/>
    </row>
    <row r="60" spans="1:5" x14ac:dyDescent="0.25">
      <c r="A60" t="s">
        <v>2716</v>
      </c>
      <c r="C60" s="33">
        <v>1610356.5</v>
      </c>
    </row>
    <row r="61" spans="1:5" x14ac:dyDescent="0.25">
      <c r="A61" s="42" t="s">
        <v>2762</v>
      </c>
    </row>
    <row r="62" spans="1:5" x14ac:dyDescent="0.25">
      <c r="A62" s="22" t="s">
        <v>2082</v>
      </c>
      <c r="B62" s="22" t="s">
        <v>2162</v>
      </c>
      <c r="C62" t="s">
        <v>2747</v>
      </c>
      <c r="D62" t="s">
        <v>2748</v>
      </c>
    </row>
    <row r="63" spans="1:5" x14ac:dyDescent="0.25">
      <c r="A63" t="s">
        <v>172</v>
      </c>
      <c r="B63" t="s">
        <v>2084</v>
      </c>
      <c r="C63">
        <v>20300</v>
      </c>
      <c r="D63">
        <v>998</v>
      </c>
      <c r="E63" s="23">
        <f>+C63+D63</f>
        <v>21298</v>
      </c>
    </row>
    <row r="64" spans="1:5" x14ac:dyDescent="0.25">
      <c r="A64" t="s">
        <v>16</v>
      </c>
      <c r="B64" t="s">
        <v>2087</v>
      </c>
      <c r="C64">
        <v>89735</v>
      </c>
      <c r="D64">
        <v>16881</v>
      </c>
      <c r="E64" s="23">
        <f t="shared" ref="E64:E115" si="0">+C64+D64</f>
        <v>106616</v>
      </c>
    </row>
    <row r="65" spans="1:5" x14ac:dyDescent="0.25">
      <c r="A65" t="s">
        <v>65</v>
      </c>
      <c r="B65" t="s">
        <v>2088</v>
      </c>
      <c r="C65">
        <v>4783</v>
      </c>
      <c r="D65">
        <v>1834</v>
      </c>
      <c r="E65" s="23">
        <f t="shared" si="0"/>
        <v>6617</v>
      </c>
    </row>
    <row r="66" spans="1:5" x14ac:dyDescent="0.25">
      <c r="A66" t="s">
        <v>2089</v>
      </c>
      <c r="B66" t="s">
        <v>2090</v>
      </c>
      <c r="C66"/>
      <c r="D66">
        <v>4805</v>
      </c>
      <c r="E66" s="23">
        <f t="shared" si="0"/>
        <v>4805</v>
      </c>
    </row>
    <row r="67" spans="1:5" x14ac:dyDescent="0.25">
      <c r="A67" t="s">
        <v>278</v>
      </c>
      <c r="B67" t="s">
        <v>2091</v>
      </c>
      <c r="C67"/>
      <c r="D67">
        <v>6720</v>
      </c>
      <c r="E67" s="23">
        <f t="shared" si="0"/>
        <v>6720</v>
      </c>
    </row>
    <row r="68" spans="1:5" x14ac:dyDescent="0.25">
      <c r="A68" t="s">
        <v>2092</v>
      </c>
      <c r="B68" t="s">
        <v>2093</v>
      </c>
      <c r="C68"/>
      <c r="D68">
        <v>1428</v>
      </c>
      <c r="E68" s="23">
        <f t="shared" si="0"/>
        <v>1428</v>
      </c>
    </row>
    <row r="69" spans="1:5" x14ac:dyDescent="0.25">
      <c r="A69" t="s">
        <v>362</v>
      </c>
      <c r="B69" t="s">
        <v>363</v>
      </c>
      <c r="C69"/>
      <c r="D69">
        <v>2080</v>
      </c>
      <c r="E69" s="23">
        <f t="shared" si="0"/>
        <v>2080</v>
      </c>
    </row>
    <row r="70" spans="1:5" x14ac:dyDescent="0.25">
      <c r="A70" t="s">
        <v>2094</v>
      </c>
      <c r="B70" t="s">
        <v>2095</v>
      </c>
      <c r="C70"/>
      <c r="D70">
        <v>3992</v>
      </c>
      <c r="E70" s="23">
        <f t="shared" si="0"/>
        <v>3992</v>
      </c>
    </row>
    <row r="71" spans="1:5" x14ac:dyDescent="0.25">
      <c r="A71" t="s">
        <v>402</v>
      </c>
      <c r="B71" t="s">
        <v>2096</v>
      </c>
      <c r="C71"/>
      <c r="D71">
        <v>330</v>
      </c>
      <c r="E71" s="23">
        <f t="shared" si="0"/>
        <v>330</v>
      </c>
    </row>
    <row r="72" spans="1:5" x14ac:dyDescent="0.25">
      <c r="A72" t="s">
        <v>422</v>
      </c>
      <c r="B72" t="s">
        <v>185</v>
      </c>
      <c r="C72"/>
      <c r="D72">
        <v>5286</v>
      </c>
      <c r="E72" s="23">
        <f t="shared" si="0"/>
        <v>5286</v>
      </c>
    </row>
    <row r="73" spans="1:5" x14ac:dyDescent="0.25">
      <c r="A73" t="s">
        <v>2097</v>
      </c>
      <c r="B73" t="s">
        <v>2098</v>
      </c>
      <c r="C73"/>
      <c r="D73">
        <v>1419</v>
      </c>
      <c r="E73" s="23">
        <f t="shared" si="0"/>
        <v>1419</v>
      </c>
    </row>
    <row r="74" spans="1:5" x14ac:dyDescent="0.25">
      <c r="A74" t="s">
        <v>471</v>
      </c>
      <c r="B74" t="s">
        <v>2099</v>
      </c>
      <c r="C74"/>
      <c r="D74">
        <v>686</v>
      </c>
      <c r="E74" s="23">
        <f t="shared" si="0"/>
        <v>686</v>
      </c>
    </row>
    <row r="75" spans="1:5" x14ac:dyDescent="0.25">
      <c r="A75" t="s">
        <v>2100</v>
      </c>
      <c r="B75" t="s">
        <v>189</v>
      </c>
      <c r="C75"/>
      <c r="D75">
        <v>6792</v>
      </c>
      <c r="E75" s="23">
        <f t="shared" si="0"/>
        <v>6792</v>
      </c>
    </row>
    <row r="76" spans="1:5" x14ac:dyDescent="0.25">
      <c r="A76" t="s">
        <v>2101</v>
      </c>
      <c r="B76" t="s">
        <v>2102</v>
      </c>
      <c r="C76">
        <v>5133</v>
      </c>
      <c r="D76">
        <v>1640</v>
      </c>
      <c r="E76" s="23">
        <f t="shared" si="0"/>
        <v>6773</v>
      </c>
    </row>
    <row r="77" spans="1:5" x14ac:dyDescent="0.25">
      <c r="A77" t="s">
        <v>2103</v>
      </c>
      <c r="B77" t="s">
        <v>2104</v>
      </c>
      <c r="C77"/>
      <c r="D77">
        <v>2985.5</v>
      </c>
      <c r="E77" s="23">
        <f t="shared" si="0"/>
        <v>2985.5</v>
      </c>
    </row>
    <row r="78" spans="1:5" x14ac:dyDescent="0.25">
      <c r="A78" t="s">
        <v>647</v>
      </c>
      <c r="B78" t="s">
        <v>182</v>
      </c>
      <c r="C78"/>
      <c r="D78">
        <v>9300</v>
      </c>
      <c r="E78" s="23">
        <f t="shared" si="0"/>
        <v>9300</v>
      </c>
    </row>
    <row r="79" spans="1:5" x14ac:dyDescent="0.25">
      <c r="A79" t="s">
        <v>2105</v>
      </c>
      <c r="B79" t="s">
        <v>2106</v>
      </c>
      <c r="C79"/>
      <c r="D79">
        <v>948</v>
      </c>
      <c r="E79" s="23">
        <f t="shared" si="0"/>
        <v>948</v>
      </c>
    </row>
    <row r="80" spans="1:5" x14ac:dyDescent="0.25">
      <c r="A80" t="s">
        <v>2107</v>
      </c>
      <c r="B80" t="s">
        <v>2108</v>
      </c>
      <c r="C80"/>
      <c r="D80">
        <v>1770</v>
      </c>
      <c r="E80" s="23">
        <f t="shared" si="0"/>
        <v>1770</v>
      </c>
    </row>
    <row r="81" spans="1:5" x14ac:dyDescent="0.25">
      <c r="A81" t="s">
        <v>2109</v>
      </c>
      <c r="B81" t="s">
        <v>2110</v>
      </c>
      <c r="C81"/>
      <c r="D81">
        <v>130</v>
      </c>
      <c r="E81" s="23">
        <f t="shared" si="0"/>
        <v>130</v>
      </c>
    </row>
    <row r="82" spans="1:5" x14ac:dyDescent="0.25">
      <c r="A82" t="s">
        <v>2111</v>
      </c>
      <c r="B82" t="s">
        <v>835</v>
      </c>
      <c r="C82"/>
      <c r="D82">
        <v>486</v>
      </c>
      <c r="E82" s="23">
        <f t="shared" si="0"/>
        <v>486</v>
      </c>
    </row>
    <row r="83" spans="1:5" x14ac:dyDescent="0.25">
      <c r="A83" t="s">
        <v>2112</v>
      </c>
      <c r="B83" t="s">
        <v>2113</v>
      </c>
      <c r="C83"/>
      <c r="D83">
        <v>203</v>
      </c>
      <c r="E83" s="23">
        <f t="shared" si="0"/>
        <v>203</v>
      </c>
    </row>
    <row r="84" spans="1:5" x14ac:dyDescent="0.25">
      <c r="A84" t="s">
        <v>2114</v>
      </c>
      <c r="B84" t="s">
        <v>2115</v>
      </c>
      <c r="C84"/>
      <c r="D84">
        <v>6160</v>
      </c>
      <c r="E84" s="23">
        <f t="shared" si="0"/>
        <v>6160</v>
      </c>
    </row>
    <row r="85" spans="1:5" x14ac:dyDescent="0.25">
      <c r="A85" t="s">
        <v>2116</v>
      </c>
      <c r="B85" t="s">
        <v>202</v>
      </c>
      <c r="C85"/>
      <c r="D85">
        <v>7280</v>
      </c>
      <c r="E85" s="23">
        <f t="shared" si="0"/>
        <v>7280</v>
      </c>
    </row>
    <row r="86" spans="1:5" x14ac:dyDescent="0.25">
      <c r="A86" t="s">
        <v>2117</v>
      </c>
      <c r="B86" t="s">
        <v>205</v>
      </c>
      <c r="C86"/>
      <c r="D86">
        <v>4263</v>
      </c>
      <c r="E86" s="23">
        <f t="shared" si="0"/>
        <v>4263</v>
      </c>
    </row>
    <row r="87" spans="1:5" x14ac:dyDescent="0.25">
      <c r="A87" t="s">
        <v>2118</v>
      </c>
      <c r="B87" t="s">
        <v>2119</v>
      </c>
      <c r="C87"/>
      <c r="D87">
        <v>11976</v>
      </c>
      <c r="E87" s="23">
        <f t="shared" si="0"/>
        <v>11976</v>
      </c>
    </row>
    <row r="88" spans="1:5" x14ac:dyDescent="0.25">
      <c r="A88" t="s">
        <v>2120</v>
      </c>
      <c r="B88" t="s">
        <v>196</v>
      </c>
      <c r="C88"/>
      <c r="D88">
        <v>9106</v>
      </c>
      <c r="E88" s="23">
        <f t="shared" si="0"/>
        <v>9106</v>
      </c>
    </row>
    <row r="89" spans="1:5" x14ac:dyDescent="0.25">
      <c r="A89" t="s">
        <v>1242</v>
      </c>
      <c r="B89" t="s">
        <v>2121</v>
      </c>
      <c r="C89"/>
      <c r="D89">
        <v>987</v>
      </c>
      <c r="E89" s="23">
        <f t="shared" si="0"/>
        <v>987</v>
      </c>
    </row>
    <row r="90" spans="1:5" x14ac:dyDescent="0.25">
      <c r="A90" t="s">
        <v>2122</v>
      </c>
      <c r="B90" t="s">
        <v>193</v>
      </c>
      <c r="C90"/>
      <c r="D90">
        <v>9048</v>
      </c>
      <c r="E90" s="23">
        <f t="shared" si="0"/>
        <v>9048</v>
      </c>
    </row>
    <row r="91" spans="1:5" x14ac:dyDescent="0.25">
      <c r="A91" t="s">
        <v>1296</v>
      </c>
      <c r="B91" t="s">
        <v>1297</v>
      </c>
      <c r="C91"/>
      <c r="D91">
        <v>3080</v>
      </c>
      <c r="E91" s="23">
        <f t="shared" si="0"/>
        <v>3080</v>
      </c>
    </row>
    <row r="92" spans="1:5" x14ac:dyDescent="0.25">
      <c r="A92" t="s">
        <v>2123</v>
      </c>
      <c r="B92" t="s">
        <v>2124</v>
      </c>
      <c r="C92">
        <v>0</v>
      </c>
      <c r="D92">
        <v>22680</v>
      </c>
      <c r="E92" s="23">
        <f t="shared" si="0"/>
        <v>22680</v>
      </c>
    </row>
    <row r="93" spans="1:5" x14ac:dyDescent="0.25">
      <c r="A93" t="s">
        <v>2125</v>
      </c>
      <c r="B93" t="s">
        <v>2126</v>
      </c>
      <c r="C93"/>
      <c r="D93">
        <v>2763</v>
      </c>
      <c r="E93" s="23">
        <f t="shared" si="0"/>
        <v>2763</v>
      </c>
    </row>
    <row r="94" spans="1:5" x14ac:dyDescent="0.25">
      <c r="A94" t="s">
        <v>2127</v>
      </c>
      <c r="B94" t="s">
        <v>198</v>
      </c>
      <c r="C94"/>
      <c r="D94">
        <v>10144</v>
      </c>
      <c r="E94" s="23">
        <f t="shared" si="0"/>
        <v>10144</v>
      </c>
    </row>
    <row r="95" spans="1:5" x14ac:dyDescent="0.25">
      <c r="A95" t="s">
        <v>2128</v>
      </c>
      <c r="B95" t="s">
        <v>194</v>
      </c>
      <c r="C95"/>
      <c r="D95">
        <v>7343</v>
      </c>
      <c r="E95" s="23">
        <f t="shared" si="0"/>
        <v>7343</v>
      </c>
    </row>
    <row r="96" spans="1:5" x14ac:dyDescent="0.25">
      <c r="A96" t="s">
        <v>1571</v>
      </c>
      <c r="B96" t="s">
        <v>2129</v>
      </c>
      <c r="C96"/>
      <c r="D96">
        <v>3476</v>
      </c>
      <c r="E96" s="23">
        <f t="shared" si="0"/>
        <v>3476</v>
      </c>
    </row>
    <row r="97" spans="1:5" x14ac:dyDescent="0.25">
      <c r="A97" t="s">
        <v>2130</v>
      </c>
      <c r="B97" t="s">
        <v>2131</v>
      </c>
      <c r="C97"/>
      <c r="D97">
        <v>4120</v>
      </c>
      <c r="E97" s="23">
        <f t="shared" si="0"/>
        <v>4120</v>
      </c>
    </row>
    <row r="98" spans="1:5" x14ac:dyDescent="0.25">
      <c r="A98" t="s">
        <v>2132</v>
      </c>
      <c r="B98" t="s">
        <v>2133</v>
      </c>
      <c r="C98"/>
      <c r="D98">
        <v>7348</v>
      </c>
      <c r="E98" s="23">
        <f t="shared" si="0"/>
        <v>7348</v>
      </c>
    </row>
    <row r="99" spans="1:5" x14ac:dyDescent="0.25">
      <c r="A99" t="s">
        <v>2134</v>
      </c>
      <c r="B99" t="s">
        <v>2135</v>
      </c>
      <c r="C99"/>
      <c r="D99">
        <v>1460</v>
      </c>
      <c r="E99" s="23">
        <f t="shared" si="0"/>
        <v>1460</v>
      </c>
    </row>
    <row r="100" spans="1:5" x14ac:dyDescent="0.25">
      <c r="A100" t="s">
        <v>2136</v>
      </c>
      <c r="B100" t="s">
        <v>187</v>
      </c>
      <c r="C100"/>
      <c r="D100">
        <v>2145</v>
      </c>
      <c r="E100" s="23">
        <f t="shared" si="0"/>
        <v>2145</v>
      </c>
    </row>
    <row r="101" spans="1:5" x14ac:dyDescent="0.25">
      <c r="A101" t="s">
        <v>2137</v>
      </c>
      <c r="B101" t="s">
        <v>2138</v>
      </c>
      <c r="C101"/>
      <c r="D101">
        <v>6569</v>
      </c>
      <c r="E101" s="23">
        <f t="shared" si="0"/>
        <v>6569</v>
      </c>
    </row>
    <row r="102" spans="1:5" x14ac:dyDescent="0.25">
      <c r="A102" t="s">
        <v>2139</v>
      </c>
      <c r="B102" t="s">
        <v>2140</v>
      </c>
      <c r="C102"/>
      <c r="D102">
        <v>2632</v>
      </c>
      <c r="E102" s="23">
        <f t="shared" si="0"/>
        <v>2632</v>
      </c>
    </row>
    <row r="103" spans="1:5" x14ac:dyDescent="0.25">
      <c r="A103" t="s">
        <v>2141</v>
      </c>
      <c r="B103" t="s">
        <v>2142</v>
      </c>
      <c r="C103"/>
      <c r="D103">
        <v>516</v>
      </c>
      <c r="E103" s="23">
        <f t="shared" si="0"/>
        <v>516</v>
      </c>
    </row>
    <row r="104" spans="1:5" x14ac:dyDescent="0.25">
      <c r="A104" t="s">
        <v>2143</v>
      </c>
      <c r="B104" t="s">
        <v>203</v>
      </c>
      <c r="C104"/>
      <c r="D104">
        <v>0</v>
      </c>
      <c r="E104" s="23">
        <f t="shared" si="0"/>
        <v>0</v>
      </c>
    </row>
    <row r="105" spans="1:5" x14ac:dyDescent="0.25">
      <c r="A105" t="s">
        <v>2144</v>
      </c>
      <c r="B105" t="s">
        <v>2145</v>
      </c>
      <c r="C105"/>
      <c r="D105">
        <v>0</v>
      </c>
      <c r="E105" s="23">
        <f t="shared" si="0"/>
        <v>0</v>
      </c>
    </row>
    <row r="106" spans="1:5" x14ac:dyDescent="0.25">
      <c r="A106" t="s">
        <v>2158</v>
      </c>
      <c r="B106" t="s">
        <v>2160</v>
      </c>
      <c r="C106"/>
      <c r="D106">
        <v>0</v>
      </c>
      <c r="E106" s="23">
        <f t="shared" si="0"/>
        <v>0</v>
      </c>
    </row>
    <row r="107" spans="1:5" x14ac:dyDescent="0.25">
      <c r="A107" t="s">
        <v>2159</v>
      </c>
      <c r="B107" t="s">
        <v>2161</v>
      </c>
      <c r="C107"/>
      <c r="D107">
        <v>0</v>
      </c>
      <c r="E107" s="23">
        <f t="shared" si="0"/>
        <v>0</v>
      </c>
    </row>
    <row r="108" spans="1:5" x14ac:dyDescent="0.25">
      <c r="A108" t="s">
        <v>2146</v>
      </c>
      <c r="B108" t="s">
        <v>2147</v>
      </c>
      <c r="C108"/>
      <c r="D108">
        <v>13545</v>
      </c>
      <c r="E108" s="23">
        <f t="shared" si="0"/>
        <v>13545</v>
      </c>
    </row>
    <row r="109" spans="1:5" x14ac:dyDescent="0.25">
      <c r="A109" t="s">
        <v>2148</v>
      </c>
      <c r="B109" t="s">
        <v>2149</v>
      </c>
      <c r="C109"/>
      <c r="D109">
        <v>0</v>
      </c>
      <c r="E109" s="23">
        <f t="shared" si="0"/>
        <v>0</v>
      </c>
    </row>
    <row r="110" spans="1:5" x14ac:dyDescent="0.25">
      <c r="A110" t="s">
        <v>44</v>
      </c>
      <c r="B110" t="s">
        <v>2058</v>
      </c>
      <c r="C110">
        <v>6750</v>
      </c>
      <c r="D110">
        <v>2185</v>
      </c>
      <c r="E110" s="23">
        <f t="shared" si="0"/>
        <v>8935</v>
      </c>
    </row>
    <row r="111" spans="1:5" x14ac:dyDescent="0.25">
      <c r="A111" t="s">
        <v>2073</v>
      </c>
      <c r="B111" t="s">
        <v>2150</v>
      </c>
      <c r="C111">
        <v>4200</v>
      </c>
      <c r="D111">
        <v>1540</v>
      </c>
      <c r="E111" s="23">
        <f t="shared" si="0"/>
        <v>5740</v>
      </c>
    </row>
    <row r="112" spans="1:5" x14ac:dyDescent="0.25">
      <c r="A112" t="s">
        <v>107</v>
      </c>
      <c r="B112" t="s">
        <v>108</v>
      </c>
      <c r="C112">
        <v>9083</v>
      </c>
      <c r="D112">
        <v>2100</v>
      </c>
      <c r="E112" s="23">
        <f t="shared" si="0"/>
        <v>11183</v>
      </c>
    </row>
    <row r="113" spans="1:5" x14ac:dyDescent="0.25">
      <c r="A113" t="s">
        <v>2155</v>
      </c>
      <c r="B113" t="s">
        <v>2156</v>
      </c>
      <c r="C113">
        <v>330698</v>
      </c>
      <c r="D113">
        <v>160</v>
      </c>
      <c r="E113" s="23">
        <f t="shared" si="0"/>
        <v>330858</v>
      </c>
    </row>
    <row r="114" spans="1:5" x14ac:dyDescent="0.25">
      <c r="A114" t="s">
        <v>121</v>
      </c>
      <c r="B114" t="s">
        <v>2157</v>
      </c>
      <c r="C114"/>
      <c r="D114">
        <v>5008</v>
      </c>
      <c r="E114" s="23">
        <f t="shared" si="0"/>
        <v>5008</v>
      </c>
    </row>
    <row r="115" spans="1:5" x14ac:dyDescent="0.25">
      <c r="A115" t="s">
        <v>147</v>
      </c>
      <c r="B115" t="s">
        <v>148</v>
      </c>
      <c r="C115">
        <v>3818.5</v>
      </c>
      <c r="D115">
        <v>1920</v>
      </c>
      <c r="E115" s="23">
        <f t="shared" si="0"/>
        <v>5738.5</v>
      </c>
    </row>
    <row r="116" spans="1:5" x14ac:dyDescent="0.25">
      <c r="A116" t="s">
        <v>920</v>
      </c>
      <c r="B116" t="s">
        <v>2083</v>
      </c>
      <c r="C116">
        <v>0</v>
      </c>
      <c r="D116">
        <v>0</v>
      </c>
      <c r="E116" s="32">
        <f>SUM(E63:E115)</f>
        <v>694768</v>
      </c>
    </row>
    <row r="117" spans="1:5" x14ac:dyDescent="0.25">
      <c r="A117" t="s">
        <v>2085</v>
      </c>
      <c r="B117" t="s">
        <v>2086</v>
      </c>
      <c r="C117">
        <v>28860</v>
      </c>
      <c r="D117">
        <v>3245</v>
      </c>
    </row>
    <row r="118" spans="1:5" x14ac:dyDescent="0.25">
      <c r="A118" t="s">
        <v>2151</v>
      </c>
      <c r="B118" t="s">
        <v>2152</v>
      </c>
      <c r="C118">
        <v>11502</v>
      </c>
      <c r="D118">
        <v>180</v>
      </c>
    </row>
    <row r="119" spans="1:5" x14ac:dyDescent="0.25">
      <c r="A119" t="s">
        <v>2716</v>
      </c>
      <c r="C119">
        <v>514862.5</v>
      </c>
      <c r="D119">
        <v>223692.5</v>
      </c>
    </row>
    <row r="120" spans="1:5" x14ac:dyDescent="0.25">
      <c r="E120" s="33"/>
    </row>
    <row r="121" spans="1:5" x14ac:dyDescent="0.25">
      <c r="A121" s="42" t="s">
        <v>11</v>
      </c>
    </row>
    <row r="122" spans="1:5" x14ac:dyDescent="0.25">
      <c r="A122" s="22" t="s">
        <v>2082</v>
      </c>
      <c r="B122" s="22" t="s">
        <v>2162</v>
      </c>
      <c r="C122" t="s">
        <v>2717</v>
      </c>
      <c r="D122"/>
    </row>
    <row r="123" spans="1:5" x14ac:dyDescent="0.25">
      <c r="A123" t="s">
        <v>172</v>
      </c>
      <c r="B123" t="s">
        <v>2084</v>
      </c>
      <c r="C123" s="33">
        <v>55218</v>
      </c>
      <c r="D123"/>
    </row>
    <row r="124" spans="1:5" x14ac:dyDescent="0.25">
      <c r="A124" t="s">
        <v>16</v>
      </c>
      <c r="B124" t="s">
        <v>2087</v>
      </c>
      <c r="C124" s="33">
        <v>319742</v>
      </c>
      <c r="D124"/>
    </row>
    <row r="125" spans="1:5" x14ac:dyDescent="0.25">
      <c r="A125" t="s">
        <v>65</v>
      </c>
      <c r="B125" t="s">
        <v>2088</v>
      </c>
      <c r="C125" s="33">
        <v>22297</v>
      </c>
      <c r="D125"/>
    </row>
    <row r="126" spans="1:5" x14ac:dyDescent="0.25">
      <c r="A126" t="s">
        <v>2089</v>
      </c>
      <c r="B126" t="s">
        <v>2090</v>
      </c>
      <c r="C126" s="33">
        <v>35525</v>
      </c>
      <c r="D126"/>
    </row>
    <row r="127" spans="1:5" x14ac:dyDescent="0.25">
      <c r="A127" t="s">
        <v>278</v>
      </c>
      <c r="B127" t="s">
        <v>2091</v>
      </c>
      <c r="C127" s="33">
        <v>64602</v>
      </c>
      <c r="D127"/>
    </row>
    <row r="128" spans="1:5" x14ac:dyDescent="0.25">
      <c r="A128" t="s">
        <v>2092</v>
      </c>
      <c r="B128" t="s">
        <v>2093</v>
      </c>
      <c r="C128" s="33">
        <v>17748</v>
      </c>
      <c r="D128"/>
    </row>
    <row r="129" spans="1:4" x14ac:dyDescent="0.25">
      <c r="A129" t="s">
        <v>362</v>
      </c>
      <c r="B129" t="s">
        <v>363</v>
      </c>
      <c r="C129" s="33">
        <v>17244</v>
      </c>
      <c r="D129"/>
    </row>
    <row r="130" spans="1:4" x14ac:dyDescent="0.25">
      <c r="A130" t="s">
        <v>2094</v>
      </c>
      <c r="B130" t="s">
        <v>2095</v>
      </c>
      <c r="C130" s="33">
        <v>29592</v>
      </c>
      <c r="D130"/>
    </row>
    <row r="131" spans="1:4" x14ac:dyDescent="0.25">
      <c r="A131" t="s">
        <v>402</v>
      </c>
      <c r="B131" t="s">
        <v>2096</v>
      </c>
      <c r="C131" s="33">
        <v>6834</v>
      </c>
      <c r="D131"/>
    </row>
    <row r="132" spans="1:4" x14ac:dyDescent="0.25">
      <c r="A132" t="s">
        <v>422</v>
      </c>
      <c r="B132" t="s">
        <v>185</v>
      </c>
      <c r="C132" s="33">
        <v>72326</v>
      </c>
      <c r="D132"/>
    </row>
    <row r="133" spans="1:4" x14ac:dyDescent="0.25">
      <c r="A133" t="s">
        <v>2097</v>
      </c>
      <c r="B133" t="s">
        <v>2098</v>
      </c>
      <c r="C133" s="33">
        <v>32939</v>
      </c>
      <c r="D133"/>
    </row>
    <row r="134" spans="1:4" x14ac:dyDescent="0.25">
      <c r="A134" t="s">
        <v>471</v>
      </c>
      <c r="B134" t="s">
        <v>2099</v>
      </c>
      <c r="C134" s="33">
        <v>34075</v>
      </c>
      <c r="D134"/>
    </row>
    <row r="135" spans="1:4" x14ac:dyDescent="0.25">
      <c r="A135" t="s">
        <v>2100</v>
      </c>
      <c r="B135" t="s">
        <v>189</v>
      </c>
      <c r="C135" s="33">
        <v>19432</v>
      </c>
      <c r="D135"/>
    </row>
    <row r="136" spans="1:4" x14ac:dyDescent="0.25">
      <c r="A136" t="s">
        <v>2101</v>
      </c>
      <c r="B136" t="s">
        <v>2102</v>
      </c>
      <c r="C136" s="33">
        <v>31093</v>
      </c>
      <c r="D136"/>
    </row>
    <row r="137" spans="1:4" x14ac:dyDescent="0.25">
      <c r="A137" t="s">
        <v>2103</v>
      </c>
      <c r="B137" t="s">
        <v>2104</v>
      </c>
      <c r="C137" s="33">
        <v>34344.5</v>
      </c>
      <c r="D137"/>
    </row>
    <row r="138" spans="1:4" x14ac:dyDescent="0.25">
      <c r="A138" t="s">
        <v>647</v>
      </c>
      <c r="B138" t="s">
        <v>182</v>
      </c>
      <c r="C138" s="33">
        <v>55440</v>
      </c>
      <c r="D138"/>
    </row>
    <row r="139" spans="1:4" x14ac:dyDescent="0.25">
      <c r="A139" t="s">
        <v>2105</v>
      </c>
      <c r="B139" t="s">
        <v>2106</v>
      </c>
      <c r="C139" s="33">
        <v>4148</v>
      </c>
      <c r="D139"/>
    </row>
    <row r="140" spans="1:4" x14ac:dyDescent="0.25">
      <c r="A140" t="s">
        <v>2107</v>
      </c>
      <c r="B140" t="s">
        <v>2108</v>
      </c>
      <c r="C140" s="33">
        <v>16331</v>
      </c>
      <c r="D140"/>
    </row>
    <row r="141" spans="1:4" x14ac:dyDescent="0.25">
      <c r="A141" t="s">
        <v>2109</v>
      </c>
      <c r="B141" t="s">
        <v>2110</v>
      </c>
      <c r="C141" s="33">
        <v>2392</v>
      </c>
      <c r="D141"/>
    </row>
    <row r="142" spans="1:4" x14ac:dyDescent="0.25">
      <c r="A142" t="s">
        <v>2111</v>
      </c>
      <c r="B142" t="s">
        <v>835</v>
      </c>
      <c r="C142" s="33">
        <v>14087</v>
      </c>
      <c r="D142"/>
    </row>
    <row r="143" spans="1:4" x14ac:dyDescent="0.25">
      <c r="A143" t="s">
        <v>2112</v>
      </c>
      <c r="B143" t="s">
        <v>2113</v>
      </c>
      <c r="C143" s="33">
        <v>43239</v>
      </c>
      <c r="D143"/>
    </row>
    <row r="144" spans="1:4" x14ac:dyDescent="0.25">
      <c r="A144" t="s">
        <v>2114</v>
      </c>
      <c r="B144" t="s">
        <v>2115</v>
      </c>
      <c r="C144" s="33">
        <v>40080</v>
      </c>
      <c r="D144"/>
    </row>
    <row r="145" spans="1:5" x14ac:dyDescent="0.25">
      <c r="A145" t="s">
        <v>2116</v>
      </c>
      <c r="B145" t="s">
        <v>202</v>
      </c>
      <c r="C145" s="33">
        <v>36240</v>
      </c>
      <c r="D145"/>
    </row>
    <row r="146" spans="1:5" x14ac:dyDescent="0.25">
      <c r="A146" t="s">
        <v>2117</v>
      </c>
      <c r="B146" t="s">
        <v>205</v>
      </c>
      <c r="C146" s="33">
        <v>50663</v>
      </c>
      <c r="D146"/>
    </row>
    <row r="147" spans="1:5" x14ac:dyDescent="0.25">
      <c r="A147" t="s">
        <v>2118</v>
      </c>
      <c r="B147" t="s">
        <v>2119</v>
      </c>
      <c r="C147" s="33">
        <v>97096</v>
      </c>
      <c r="D147"/>
    </row>
    <row r="148" spans="1:5" x14ac:dyDescent="0.25">
      <c r="A148" t="s">
        <v>2120</v>
      </c>
      <c r="B148" t="s">
        <v>196</v>
      </c>
      <c r="C148" s="33">
        <v>61586</v>
      </c>
      <c r="D148"/>
    </row>
    <row r="149" spans="1:5" x14ac:dyDescent="0.25">
      <c r="A149" t="s">
        <v>1242</v>
      </c>
      <c r="B149" t="s">
        <v>2121</v>
      </c>
      <c r="C149" s="33">
        <v>14427</v>
      </c>
      <c r="D149"/>
    </row>
    <row r="150" spans="1:5" x14ac:dyDescent="0.25">
      <c r="A150" t="s">
        <v>2122</v>
      </c>
      <c r="B150" t="s">
        <v>193</v>
      </c>
      <c r="C150" s="33">
        <v>31628</v>
      </c>
      <c r="D150"/>
    </row>
    <row r="151" spans="1:5" x14ac:dyDescent="0.25">
      <c r="A151" t="s">
        <v>1296</v>
      </c>
      <c r="B151" t="s">
        <v>1297</v>
      </c>
      <c r="C151" s="33">
        <v>21320</v>
      </c>
      <c r="D151"/>
    </row>
    <row r="152" spans="1:5" x14ac:dyDescent="0.25">
      <c r="A152" t="s">
        <v>2123</v>
      </c>
      <c r="B152" t="s">
        <v>2124</v>
      </c>
      <c r="C152" s="33">
        <v>96068</v>
      </c>
      <c r="D152"/>
      <c r="E152" s="33"/>
    </row>
    <row r="153" spans="1:5" x14ac:dyDescent="0.25">
      <c r="A153" t="s">
        <v>2125</v>
      </c>
      <c r="B153" t="s">
        <v>2126</v>
      </c>
      <c r="C153" s="33">
        <v>31563</v>
      </c>
      <c r="D153"/>
    </row>
    <row r="154" spans="1:5" x14ac:dyDescent="0.25">
      <c r="A154" t="s">
        <v>2127</v>
      </c>
      <c r="B154" t="s">
        <v>198</v>
      </c>
      <c r="C154" s="33">
        <v>44064</v>
      </c>
      <c r="D154"/>
    </row>
    <row r="155" spans="1:5" x14ac:dyDescent="0.25">
      <c r="A155" t="s">
        <v>2128</v>
      </c>
      <c r="B155" t="s">
        <v>194</v>
      </c>
      <c r="C155" s="33">
        <v>13711</v>
      </c>
      <c r="D155"/>
    </row>
    <row r="156" spans="1:5" x14ac:dyDescent="0.25">
      <c r="A156" t="s">
        <v>1571</v>
      </c>
      <c r="B156" t="s">
        <v>2129</v>
      </c>
      <c r="C156" s="33">
        <v>22170</v>
      </c>
      <c r="D156"/>
    </row>
    <row r="157" spans="1:5" x14ac:dyDescent="0.25">
      <c r="A157" t="s">
        <v>2130</v>
      </c>
      <c r="B157" t="s">
        <v>2131</v>
      </c>
      <c r="C157" s="33">
        <v>29868</v>
      </c>
      <c r="D157"/>
    </row>
    <row r="158" spans="1:5" x14ac:dyDescent="0.25">
      <c r="A158" t="s">
        <v>2132</v>
      </c>
      <c r="B158" t="s">
        <v>2133</v>
      </c>
      <c r="C158" s="33">
        <v>35508</v>
      </c>
      <c r="D158"/>
    </row>
    <row r="159" spans="1:5" x14ac:dyDescent="0.25">
      <c r="A159" t="s">
        <v>2134</v>
      </c>
      <c r="B159" t="s">
        <v>2135</v>
      </c>
      <c r="C159" s="33">
        <v>15922</v>
      </c>
      <c r="D159"/>
    </row>
    <row r="160" spans="1:5" x14ac:dyDescent="0.25">
      <c r="A160" t="s">
        <v>2136</v>
      </c>
      <c r="B160" t="s">
        <v>187</v>
      </c>
      <c r="C160" s="33">
        <v>35674.000000000036</v>
      </c>
      <c r="D160"/>
    </row>
    <row r="161" spans="1:4" x14ac:dyDescent="0.25">
      <c r="A161" t="s">
        <v>2137</v>
      </c>
      <c r="B161" t="s">
        <v>2138</v>
      </c>
      <c r="C161" s="33">
        <v>35689</v>
      </c>
      <c r="D161"/>
    </row>
    <row r="162" spans="1:4" x14ac:dyDescent="0.25">
      <c r="A162" t="s">
        <v>2139</v>
      </c>
      <c r="B162" t="s">
        <v>2140</v>
      </c>
      <c r="C162" s="33">
        <v>31112</v>
      </c>
      <c r="D162"/>
    </row>
    <row r="163" spans="1:4" x14ac:dyDescent="0.25">
      <c r="A163" t="s">
        <v>2141</v>
      </c>
      <c r="B163" t="s">
        <v>2142</v>
      </c>
      <c r="C163" s="33">
        <v>3236</v>
      </c>
      <c r="D163"/>
    </row>
    <row r="164" spans="1:4" x14ac:dyDescent="0.25">
      <c r="A164" t="s">
        <v>2143</v>
      </c>
      <c r="B164" t="s">
        <v>203</v>
      </c>
      <c r="C164" s="33">
        <v>0</v>
      </c>
      <c r="D164"/>
    </row>
    <row r="165" spans="1:4" x14ac:dyDescent="0.25">
      <c r="A165" t="s">
        <v>2144</v>
      </c>
      <c r="B165" t="s">
        <v>2145</v>
      </c>
      <c r="C165" s="33">
        <v>0</v>
      </c>
      <c r="D165"/>
    </row>
    <row r="166" spans="1:4" x14ac:dyDescent="0.25">
      <c r="A166" t="s">
        <v>2158</v>
      </c>
      <c r="B166" t="s">
        <v>2160</v>
      </c>
      <c r="C166" s="33">
        <v>0</v>
      </c>
      <c r="D166"/>
    </row>
    <row r="167" spans="1:4" x14ac:dyDescent="0.25">
      <c r="A167" t="s">
        <v>2159</v>
      </c>
      <c r="B167" t="s">
        <v>2161</v>
      </c>
      <c r="C167" s="33">
        <v>0</v>
      </c>
      <c r="D167"/>
    </row>
    <row r="168" spans="1:4" x14ac:dyDescent="0.25">
      <c r="A168" t="s">
        <v>2146</v>
      </c>
      <c r="B168" t="s">
        <v>2147</v>
      </c>
      <c r="C168" s="33">
        <v>88030</v>
      </c>
      <c r="D168"/>
    </row>
    <row r="169" spans="1:4" x14ac:dyDescent="0.25">
      <c r="A169" t="s">
        <v>2148</v>
      </c>
      <c r="B169" t="s">
        <v>2149</v>
      </c>
      <c r="C169" s="33">
        <v>0</v>
      </c>
      <c r="D169"/>
    </row>
    <row r="170" spans="1:4" x14ac:dyDescent="0.25">
      <c r="A170" t="s">
        <v>44</v>
      </c>
      <c r="B170" t="s">
        <v>2058</v>
      </c>
      <c r="C170" s="33">
        <v>18535</v>
      </c>
      <c r="D170"/>
    </row>
    <row r="171" spans="1:4" x14ac:dyDescent="0.25">
      <c r="A171" t="s">
        <v>2073</v>
      </c>
      <c r="B171" t="s">
        <v>2150</v>
      </c>
      <c r="C171" s="33">
        <v>28780</v>
      </c>
      <c r="D171"/>
    </row>
    <row r="172" spans="1:4" x14ac:dyDescent="0.25">
      <c r="A172" t="s">
        <v>107</v>
      </c>
      <c r="B172" t="s">
        <v>108</v>
      </c>
      <c r="C172" s="33">
        <v>26543</v>
      </c>
      <c r="D172"/>
    </row>
    <row r="173" spans="1:4" x14ac:dyDescent="0.25">
      <c r="A173" t="s">
        <v>2155</v>
      </c>
      <c r="B173" t="s">
        <v>2156</v>
      </c>
      <c r="C173" s="33">
        <v>334638</v>
      </c>
      <c r="D173"/>
    </row>
    <row r="174" spans="1:4" x14ac:dyDescent="0.25">
      <c r="A174" t="s">
        <v>121</v>
      </c>
      <c r="B174" t="s">
        <v>2157</v>
      </c>
      <c r="C174" s="33">
        <v>26128</v>
      </c>
      <c r="D174"/>
    </row>
    <row r="175" spans="1:4" x14ac:dyDescent="0.25">
      <c r="A175" t="s">
        <v>147</v>
      </c>
      <c r="B175" t="s">
        <v>148</v>
      </c>
      <c r="C175" s="33">
        <v>22997</v>
      </c>
      <c r="D175"/>
    </row>
    <row r="176" spans="1:4" x14ac:dyDescent="0.25">
      <c r="A176" t="s">
        <v>920</v>
      </c>
      <c r="B176" t="s">
        <v>2083</v>
      </c>
      <c r="C176" s="33">
        <v>3520</v>
      </c>
      <c r="D176"/>
    </row>
    <row r="177" spans="1:3" x14ac:dyDescent="0.25">
      <c r="A177" t="s">
        <v>2085</v>
      </c>
      <c r="B177" t="s">
        <v>2086</v>
      </c>
      <c r="C177" s="33">
        <v>98665</v>
      </c>
    </row>
    <row r="178" spans="1:3" x14ac:dyDescent="0.25">
      <c r="A178" t="s">
        <v>2151</v>
      </c>
      <c r="B178" t="s">
        <v>2152</v>
      </c>
      <c r="C178" s="33">
        <v>24802</v>
      </c>
    </row>
    <row r="179" spans="1:3" x14ac:dyDescent="0.25">
      <c r="A179" t="s">
        <v>2716</v>
      </c>
      <c r="C179" s="33">
        <v>2348911.5</v>
      </c>
    </row>
  </sheetData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6234-A128-44D7-BB6B-7A7FB63F7C46}">
  <dimension ref="A3:C61"/>
  <sheetViews>
    <sheetView workbookViewId="0">
      <selection activeCell="I7" sqref="I7"/>
    </sheetView>
  </sheetViews>
  <sheetFormatPr baseColWidth="10" defaultRowHeight="15" x14ac:dyDescent="0.25"/>
  <cols>
    <col min="1" max="1" width="12.5703125" bestFit="1" customWidth="1"/>
    <col min="2" max="2" width="68.5703125" bestFit="1" customWidth="1"/>
    <col min="3" max="3" width="13.5703125" bestFit="1" customWidth="1"/>
  </cols>
  <sheetData>
    <row r="3" spans="1:3" x14ac:dyDescent="0.25">
      <c r="A3" s="22" t="s">
        <v>2082</v>
      </c>
      <c r="B3" s="22" t="s">
        <v>2162</v>
      </c>
      <c r="C3" t="s">
        <v>2717</v>
      </c>
    </row>
    <row r="4" spans="1:3" x14ac:dyDescent="0.25">
      <c r="A4" t="s">
        <v>920</v>
      </c>
      <c r="B4" t="s">
        <v>2083</v>
      </c>
      <c r="C4" s="33">
        <v>3520</v>
      </c>
    </row>
    <row r="5" spans="1:3" x14ac:dyDescent="0.25">
      <c r="A5" t="s">
        <v>172</v>
      </c>
      <c r="B5" t="s">
        <v>2084</v>
      </c>
      <c r="C5" s="33">
        <v>55218</v>
      </c>
    </row>
    <row r="6" spans="1:3" x14ac:dyDescent="0.25">
      <c r="A6" t="s">
        <v>2085</v>
      </c>
      <c r="B6" t="s">
        <v>2086</v>
      </c>
      <c r="C6" s="33">
        <v>98665</v>
      </c>
    </row>
    <row r="7" spans="1:3" x14ac:dyDescent="0.25">
      <c r="A7" t="s">
        <v>16</v>
      </c>
      <c r="B7" t="s">
        <v>2087</v>
      </c>
      <c r="C7" s="33">
        <v>319742</v>
      </c>
    </row>
    <row r="8" spans="1:3" x14ac:dyDescent="0.25">
      <c r="A8" t="s">
        <v>65</v>
      </c>
      <c r="B8" t="s">
        <v>2088</v>
      </c>
      <c r="C8" s="33">
        <v>22297</v>
      </c>
    </row>
    <row r="9" spans="1:3" x14ac:dyDescent="0.25">
      <c r="A9" t="s">
        <v>2089</v>
      </c>
      <c r="B9" t="s">
        <v>2090</v>
      </c>
      <c r="C9" s="33">
        <v>35525</v>
      </c>
    </row>
    <row r="10" spans="1:3" x14ac:dyDescent="0.25">
      <c r="A10" t="s">
        <v>278</v>
      </c>
      <c r="B10" t="s">
        <v>2091</v>
      </c>
      <c r="C10" s="33">
        <v>64602</v>
      </c>
    </row>
    <row r="11" spans="1:3" x14ac:dyDescent="0.25">
      <c r="A11" t="s">
        <v>2092</v>
      </c>
      <c r="B11" t="s">
        <v>2093</v>
      </c>
      <c r="C11" s="33">
        <v>17748</v>
      </c>
    </row>
    <row r="12" spans="1:3" x14ac:dyDescent="0.25">
      <c r="A12" t="s">
        <v>362</v>
      </c>
      <c r="B12" t="s">
        <v>363</v>
      </c>
      <c r="C12" s="33">
        <v>17244</v>
      </c>
    </row>
    <row r="13" spans="1:3" x14ac:dyDescent="0.25">
      <c r="A13" t="s">
        <v>2094</v>
      </c>
      <c r="B13" t="s">
        <v>2095</v>
      </c>
      <c r="C13" s="33">
        <v>29592</v>
      </c>
    </row>
    <row r="14" spans="1:3" x14ac:dyDescent="0.25">
      <c r="A14" t="s">
        <v>402</v>
      </c>
      <c r="B14" t="s">
        <v>2096</v>
      </c>
      <c r="C14" s="33">
        <v>6834</v>
      </c>
    </row>
    <row r="15" spans="1:3" x14ac:dyDescent="0.25">
      <c r="A15" t="s">
        <v>422</v>
      </c>
      <c r="B15" t="s">
        <v>185</v>
      </c>
      <c r="C15" s="33">
        <v>72326</v>
      </c>
    </row>
    <row r="16" spans="1:3" x14ac:dyDescent="0.25">
      <c r="A16" t="s">
        <v>2097</v>
      </c>
      <c r="B16" t="s">
        <v>2098</v>
      </c>
      <c r="C16" s="33">
        <v>32939</v>
      </c>
    </row>
    <row r="17" spans="1:3" x14ac:dyDescent="0.25">
      <c r="A17" t="s">
        <v>471</v>
      </c>
      <c r="B17" t="s">
        <v>2099</v>
      </c>
      <c r="C17" s="33">
        <v>34075</v>
      </c>
    </row>
    <row r="18" spans="1:3" x14ac:dyDescent="0.25">
      <c r="A18" t="s">
        <v>2100</v>
      </c>
      <c r="B18" t="s">
        <v>189</v>
      </c>
      <c r="C18" s="33">
        <v>19432</v>
      </c>
    </row>
    <row r="19" spans="1:3" x14ac:dyDescent="0.25">
      <c r="A19" t="s">
        <v>2101</v>
      </c>
      <c r="B19" t="s">
        <v>2102</v>
      </c>
      <c r="C19" s="33">
        <v>31093</v>
      </c>
    </row>
    <row r="20" spans="1:3" x14ac:dyDescent="0.25">
      <c r="A20" t="s">
        <v>2103</v>
      </c>
      <c r="B20" t="s">
        <v>2104</v>
      </c>
      <c r="C20" s="33">
        <v>34344.5</v>
      </c>
    </row>
    <row r="21" spans="1:3" x14ac:dyDescent="0.25">
      <c r="A21" t="s">
        <v>647</v>
      </c>
      <c r="B21" t="s">
        <v>182</v>
      </c>
      <c r="C21" s="33">
        <v>55440</v>
      </c>
    </row>
    <row r="22" spans="1:3" x14ac:dyDescent="0.25">
      <c r="A22" t="s">
        <v>2105</v>
      </c>
      <c r="B22" t="s">
        <v>2106</v>
      </c>
      <c r="C22" s="33">
        <v>4148</v>
      </c>
    </row>
    <row r="23" spans="1:3" x14ac:dyDescent="0.25">
      <c r="A23" t="s">
        <v>2107</v>
      </c>
      <c r="B23" t="s">
        <v>2108</v>
      </c>
      <c r="C23" s="33">
        <v>16331</v>
      </c>
    </row>
    <row r="24" spans="1:3" x14ac:dyDescent="0.25">
      <c r="A24" t="s">
        <v>2109</v>
      </c>
      <c r="B24" t="s">
        <v>2110</v>
      </c>
      <c r="C24" s="33">
        <v>2392</v>
      </c>
    </row>
    <row r="25" spans="1:3" x14ac:dyDescent="0.25">
      <c r="A25" t="s">
        <v>2111</v>
      </c>
      <c r="B25" t="s">
        <v>835</v>
      </c>
      <c r="C25" s="33">
        <v>14087</v>
      </c>
    </row>
    <row r="26" spans="1:3" x14ac:dyDescent="0.25">
      <c r="A26" t="s">
        <v>2112</v>
      </c>
      <c r="B26" t="s">
        <v>2113</v>
      </c>
      <c r="C26" s="33">
        <v>43239</v>
      </c>
    </row>
    <row r="27" spans="1:3" x14ac:dyDescent="0.25">
      <c r="A27" t="s">
        <v>2114</v>
      </c>
      <c r="B27" t="s">
        <v>2115</v>
      </c>
      <c r="C27" s="33">
        <v>40080</v>
      </c>
    </row>
    <row r="28" spans="1:3" x14ac:dyDescent="0.25">
      <c r="A28" t="s">
        <v>2116</v>
      </c>
      <c r="B28" t="s">
        <v>202</v>
      </c>
      <c r="C28" s="33">
        <v>36240</v>
      </c>
    </row>
    <row r="29" spans="1:3" x14ac:dyDescent="0.25">
      <c r="A29" t="s">
        <v>2117</v>
      </c>
      <c r="B29" t="s">
        <v>205</v>
      </c>
      <c r="C29" s="33">
        <v>50663</v>
      </c>
    </row>
    <row r="30" spans="1:3" x14ac:dyDescent="0.25">
      <c r="A30" t="s">
        <v>2118</v>
      </c>
      <c r="B30" t="s">
        <v>2119</v>
      </c>
      <c r="C30" s="33">
        <v>97096</v>
      </c>
    </row>
    <row r="31" spans="1:3" x14ac:dyDescent="0.25">
      <c r="A31" t="s">
        <v>2120</v>
      </c>
      <c r="B31" t="s">
        <v>196</v>
      </c>
      <c r="C31" s="33">
        <v>61586</v>
      </c>
    </row>
    <row r="32" spans="1:3" x14ac:dyDescent="0.25">
      <c r="A32" t="s">
        <v>1242</v>
      </c>
      <c r="B32" t="s">
        <v>2121</v>
      </c>
      <c r="C32" s="33">
        <v>14427</v>
      </c>
    </row>
    <row r="33" spans="1:3" x14ac:dyDescent="0.25">
      <c r="A33" t="s">
        <v>2122</v>
      </c>
      <c r="B33" t="s">
        <v>193</v>
      </c>
      <c r="C33" s="33">
        <v>31628</v>
      </c>
    </row>
    <row r="34" spans="1:3" x14ac:dyDescent="0.25">
      <c r="A34" t="s">
        <v>1296</v>
      </c>
      <c r="B34" t="s">
        <v>1297</v>
      </c>
      <c r="C34" s="33">
        <v>21320</v>
      </c>
    </row>
    <row r="35" spans="1:3" x14ac:dyDescent="0.25">
      <c r="A35" t="s">
        <v>2123</v>
      </c>
      <c r="B35" t="s">
        <v>2124</v>
      </c>
      <c r="C35" s="33">
        <v>96068</v>
      </c>
    </row>
    <row r="36" spans="1:3" x14ac:dyDescent="0.25">
      <c r="A36" t="s">
        <v>2125</v>
      </c>
      <c r="B36" t="s">
        <v>2126</v>
      </c>
      <c r="C36" s="33">
        <v>31563</v>
      </c>
    </row>
    <row r="37" spans="1:3" x14ac:dyDescent="0.25">
      <c r="A37" t="s">
        <v>2127</v>
      </c>
      <c r="B37" t="s">
        <v>198</v>
      </c>
      <c r="C37" s="33">
        <v>44064</v>
      </c>
    </row>
    <row r="38" spans="1:3" x14ac:dyDescent="0.25">
      <c r="A38" t="s">
        <v>2128</v>
      </c>
      <c r="B38" t="s">
        <v>194</v>
      </c>
      <c r="C38" s="33">
        <v>13711</v>
      </c>
    </row>
    <row r="39" spans="1:3" x14ac:dyDescent="0.25">
      <c r="A39" t="s">
        <v>1571</v>
      </c>
      <c r="B39" t="s">
        <v>2129</v>
      </c>
      <c r="C39" s="33">
        <v>22170</v>
      </c>
    </row>
    <row r="40" spans="1:3" x14ac:dyDescent="0.25">
      <c r="A40" t="s">
        <v>2130</v>
      </c>
      <c r="B40" t="s">
        <v>2131</v>
      </c>
      <c r="C40" s="33">
        <v>29868</v>
      </c>
    </row>
    <row r="41" spans="1:3" x14ac:dyDescent="0.25">
      <c r="A41" t="s">
        <v>2132</v>
      </c>
      <c r="B41" t="s">
        <v>2133</v>
      </c>
      <c r="C41" s="33">
        <v>35508</v>
      </c>
    </row>
    <row r="42" spans="1:3" x14ac:dyDescent="0.25">
      <c r="A42" t="s">
        <v>2134</v>
      </c>
      <c r="B42" t="s">
        <v>2135</v>
      </c>
      <c r="C42" s="33">
        <v>15922</v>
      </c>
    </row>
    <row r="43" spans="1:3" x14ac:dyDescent="0.25">
      <c r="A43" t="s">
        <v>2136</v>
      </c>
      <c r="B43" t="s">
        <v>187</v>
      </c>
      <c r="C43" s="33">
        <v>35674.000000000036</v>
      </c>
    </row>
    <row r="44" spans="1:3" x14ac:dyDescent="0.25">
      <c r="A44" t="s">
        <v>2137</v>
      </c>
      <c r="B44" t="s">
        <v>2138</v>
      </c>
      <c r="C44" s="33">
        <v>35689</v>
      </c>
    </row>
    <row r="45" spans="1:3" x14ac:dyDescent="0.25">
      <c r="A45" t="s">
        <v>2139</v>
      </c>
      <c r="B45" t="s">
        <v>2140</v>
      </c>
      <c r="C45" s="33">
        <v>31112</v>
      </c>
    </row>
    <row r="46" spans="1:3" x14ac:dyDescent="0.25">
      <c r="A46" t="s">
        <v>2141</v>
      </c>
      <c r="B46" t="s">
        <v>2142</v>
      </c>
      <c r="C46" s="33">
        <v>3236</v>
      </c>
    </row>
    <row r="47" spans="1:3" x14ac:dyDescent="0.25">
      <c r="A47" t="s">
        <v>2143</v>
      </c>
      <c r="B47" t="s">
        <v>203</v>
      </c>
      <c r="C47" s="33">
        <v>0</v>
      </c>
    </row>
    <row r="48" spans="1:3" x14ac:dyDescent="0.25">
      <c r="A48" t="s">
        <v>2144</v>
      </c>
      <c r="B48" t="s">
        <v>2145</v>
      </c>
      <c r="C48" s="33">
        <v>0</v>
      </c>
    </row>
    <row r="49" spans="1:3" x14ac:dyDescent="0.25">
      <c r="A49" t="s">
        <v>2158</v>
      </c>
      <c r="B49" t="s">
        <v>2160</v>
      </c>
      <c r="C49" s="33">
        <v>0</v>
      </c>
    </row>
    <row r="50" spans="1:3" x14ac:dyDescent="0.25">
      <c r="A50" t="s">
        <v>2159</v>
      </c>
      <c r="B50" t="s">
        <v>2161</v>
      </c>
      <c r="C50" s="33">
        <v>0</v>
      </c>
    </row>
    <row r="51" spans="1:3" x14ac:dyDescent="0.25">
      <c r="A51" t="s">
        <v>2146</v>
      </c>
      <c r="B51" t="s">
        <v>2147</v>
      </c>
      <c r="C51" s="33">
        <v>88030</v>
      </c>
    </row>
    <row r="52" spans="1:3" x14ac:dyDescent="0.25">
      <c r="A52" t="s">
        <v>2148</v>
      </c>
      <c r="B52" t="s">
        <v>2149</v>
      </c>
      <c r="C52" s="33">
        <v>0</v>
      </c>
    </row>
    <row r="53" spans="1:3" x14ac:dyDescent="0.25">
      <c r="A53" t="s">
        <v>44</v>
      </c>
      <c r="B53" t="s">
        <v>2058</v>
      </c>
      <c r="C53" s="33">
        <v>18535</v>
      </c>
    </row>
    <row r="54" spans="1:3" x14ac:dyDescent="0.25">
      <c r="A54" t="s">
        <v>2073</v>
      </c>
      <c r="B54" t="s">
        <v>2150</v>
      </c>
      <c r="C54" s="33">
        <v>28780</v>
      </c>
    </row>
    <row r="55" spans="1:3" x14ac:dyDescent="0.25">
      <c r="A55" t="s">
        <v>107</v>
      </c>
      <c r="B55" t="s">
        <v>108</v>
      </c>
      <c r="C55" s="33">
        <v>26543</v>
      </c>
    </row>
    <row r="56" spans="1:3" x14ac:dyDescent="0.25">
      <c r="A56" t="s">
        <v>2151</v>
      </c>
      <c r="B56" t="s">
        <v>2152</v>
      </c>
      <c r="C56" s="33">
        <v>24802</v>
      </c>
    </row>
    <row r="57" spans="1:3" x14ac:dyDescent="0.25">
      <c r="A57" t="s">
        <v>2155</v>
      </c>
      <c r="B57" t="s">
        <v>2156</v>
      </c>
      <c r="C57" s="33">
        <v>334638</v>
      </c>
    </row>
    <row r="58" spans="1:3" x14ac:dyDescent="0.25">
      <c r="A58" t="s">
        <v>121</v>
      </c>
      <c r="B58" t="s">
        <v>2157</v>
      </c>
      <c r="C58" s="33">
        <v>26128</v>
      </c>
    </row>
    <row r="59" spans="1:3" x14ac:dyDescent="0.25">
      <c r="A59" t="s">
        <v>147</v>
      </c>
      <c r="B59" t="s">
        <v>148</v>
      </c>
      <c r="C59" s="33">
        <v>22997</v>
      </c>
    </row>
    <row r="60" spans="1:3" x14ac:dyDescent="0.25">
      <c r="A60" t="s">
        <v>2935</v>
      </c>
      <c r="B60" t="s">
        <v>2936</v>
      </c>
      <c r="C60" s="33">
        <v>9500</v>
      </c>
    </row>
    <row r="61" spans="1:3" x14ac:dyDescent="0.25">
      <c r="A61" t="s">
        <v>2716</v>
      </c>
      <c r="C61" s="33">
        <v>2358411.5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054B-BD90-4EE9-9E99-E668E9C7CA57}">
  <dimension ref="A1:T3370"/>
  <sheetViews>
    <sheetView tabSelected="1" zoomScale="90" zoomScaleNormal="90" workbookViewId="0">
      <pane xSplit="1" ySplit="1" topLeftCell="C521" activePane="bottomRight" state="frozen"/>
      <selection activeCell="C1" sqref="C1"/>
      <selection pane="topRight" activeCell="D1" sqref="D1"/>
      <selection pane="bottomLeft" activeCell="C2" sqref="C2"/>
      <selection pane="bottomRight" activeCell="J2405" sqref="J2405"/>
    </sheetView>
  </sheetViews>
  <sheetFormatPr baseColWidth="10" defaultRowHeight="15" x14ac:dyDescent="0.25"/>
  <cols>
    <col min="1" max="1" width="10.5703125" style="11" bestFit="1" customWidth="1"/>
    <col min="2" max="2" width="38.42578125" style="11" customWidth="1"/>
    <col min="3" max="3" width="12.28515625" style="12" bestFit="1" customWidth="1"/>
    <col min="4" max="4" width="44" style="12" customWidth="1"/>
    <col min="5" max="5" width="8.42578125" style="12" customWidth="1"/>
    <col min="6" max="6" width="45.5703125" style="12" customWidth="1"/>
    <col min="7" max="7" width="33.5703125" style="12" customWidth="1"/>
    <col min="8" max="8" width="30.85546875" style="12" customWidth="1"/>
    <col min="9" max="9" width="6.85546875" style="11" customWidth="1"/>
    <col min="10" max="10" width="12.42578125" style="9" customWidth="1"/>
    <col min="11" max="11" width="12.28515625" style="9" customWidth="1"/>
    <col min="12" max="12" width="9.7109375" style="9" customWidth="1"/>
    <col min="13" max="13" width="10.140625" style="9" customWidth="1"/>
    <col min="14" max="14" width="9.7109375" style="78" customWidth="1"/>
    <col min="15" max="15" width="14" style="9" customWidth="1"/>
    <col min="16" max="16" width="11.5703125" style="10" hidden="1" customWidth="1"/>
    <col min="17" max="17" width="11.42578125" style="11" hidden="1" customWidth="1"/>
    <col min="18" max="18" width="29.42578125" style="12" hidden="1" customWidth="1"/>
    <col min="19" max="19" width="17.140625" customWidth="1"/>
    <col min="20" max="20" width="19.28515625" customWidth="1"/>
  </cols>
  <sheetData>
    <row r="1" spans="1:20" s="4" customFormat="1" ht="40.5" customHeight="1" x14ac:dyDescent="0.25">
      <c r="A1" s="177" t="s">
        <v>2082</v>
      </c>
      <c r="B1" s="177" t="s">
        <v>2162</v>
      </c>
      <c r="C1" s="177" t="s">
        <v>3</v>
      </c>
      <c r="D1" s="177" t="s">
        <v>2274</v>
      </c>
      <c r="E1" s="177" t="s">
        <v>5</v>
      </c>
      <c r="F1" s="177" t="s">
        <v>2702</v>
      </c>
      <c r="G1" s="177" t="s">
        <v>7</v>
      </c>
      <c r="H1" s="177" t="s">
        <v>8</v>
      </c>
      <c r="I1" s="177" t="s">
        <v>9</v>
      </c>
      <c r="J1" s="178" t="s">
        <v>2718</v>
      </c>
      <c r="K1" s="178" t="s">
        <v>2719</v>
      </c>
      <c r="L1" s="178" t="s">
        <v>10</v>
      </c>
      <c r="M1" s="178" t="s">
        <v>11</v>
      </c>
      <c r="N1" s="179" t="s">
        <v>3043</v>
      </c>
      <c r="O1" s="178" t="s">
        <v>13</v>
      </c>
      <c r="P1" s="180" t="s">
        <v>12</v>
      </c>
      <c r="Q1" s="177" t="s">
        <v>13</v>
      </c>
      <c r="R1" s="181" t="s">
        <v>14</v>
      </c>
      <c r="S1" s="178" t="s">
        <v>2822</v>
      </c>
      <c r="T1" s="178" t="s">
        <v>2820</v>
      </c>
    </row>
    <row r="2" spans="1:20" s="4" customFormat="1" ht="15" customHeight="1" x14ac:dyDescent="0.2">
      <c r="A2" s="34" t="s">
        <v>920</v>
      </c>
      <c r="B2" s="34" t="str">
        <f t="shared" ref="B2:B67" si="0">IFERROR(VLOOKUP(A2,IdCC,2,0),"")</f>
        <v>Jefatura</v>
      </c>
      <c r="C2" s="35" t="s">
        <v>2163</v>
      </c>
      <c r="D2" s="36" t="str">
        <f t="shared" ref="D2:D67" si="1">IFERROR(VLOOKUP(C2,IdAOE,2,0),"")</f>
        <v>Conducción de la Política Institucional</v>
      </c>
      <c r="E2" s="36" t="s">
        <v>2276</v>
      </c>
      <c r="F2" s="36" t="str">
        <f t="shared" ref="F2:F26" si="2">IFERROR(VLOOKUP(E2,IdTarea,2,0),"")</f>
        <v>Conducción y representación</v>
      </c>
      <c r="G2" s="86" t="s">
        <v>2880</v>
      </c>
      <c r="H2" s="86" t="s">
        <v>2881</v>
      </c>
      <c r="I2" s="85">
        <v>3</v>
      </c>
      <c r="J2" s="85">
        <v>0</v>
      </c>
      <c r="K2" s="85">
        <v>0</v>
      </c>
      <c r="L2" s="38">
        <f>320*I2</f>
        <v>960</v>
      </c>
      <c r="M2" s="38">
        <f t="shared" ref="M2:M26" si="3">SUM(J2:L2)</f>
        <v>960</v>
      </c>
      <c r="N2" s="39">
        <v>3</v>
      </c>
      <c r="O2" s="41" t="str">
        <f>IFERROR(VLOOKUP(N2,bbb!B422:Ordenmes,2,0),"")</f>
        <v>Marzo</v>
      </c>
      <c r="P2" s="135" t="s">
        <v>21</v>
      </c>
      <c r="Q2" s="95" t="s">
        <v>126</v>
      </c>
      <c r="R2" s="136"/>
      <c r="S2" s="137" t="s">
        <v>2970</v>
      </c>
      <c r="T2" s="138"/>
    </row>
    <row r="3" spans="1:20" s="4" customFormat="1" ht="13.5" x14ac:dyDescent="0.25">
      <c r="A3" s="34" t="s">
        <v>920</v>
      </c>
      <c r="B3" s="34" t="str">
        <f t="shared" si="0"/>
        <v>Jefatura</v>
      </c>
      <c r="C3" s="35" t="s">
        <v>2163</v>
      </c>
      <c r="D3" s="36" t="str">
        <f t="shared" si="1"/>
        <v>Conducción de la Política Institucional</v>
      </c>
      <c r="E3" s="36" t="s">
        <v>2276</v>
      </c>
      <c r="F3" s="36" t="str">
        <f t="shared" si="2"/>
        <v>Conducción y representación</v>
      </c>
      <c r="G3" s="93" t="s">
        <v>2962</v>
      </c>
      <c r="H3" s="86" t="s">
        <v>2963</v>
      </c>
      <c r="I3" s="85" t="s">
        <v>2965</v>
      </c>
      <c r="J3" s="85"/>
      <c r="K3" s="85"/>
      <c r="L3" s="38">
        <v>1280</v>
      </c>
      <c r="M3" s="38">
        <f t="shared" si="3"/>
        <v>1280</v>
      </c>
      <c r="N3" s="39">
        <v>3</v>
      </c>
      <c r="O3" s="41" t="str">
        <f>IFERROR(VLOOKUP(N3,bbb!B423:Ordenmes,2,0),"")</f>
        <v>Marzo</v>
      </c>
      <c r="P3" s="135"/>
      <c r="Q3" s="95"/>
      <c r="R3" s="136"/>
      <c r="S3" s="137" t="s">
        <v>2970</v>
      </c>
      <c r="T3" s="138"/>
    </row>
    <row r="4" spans="1:20" s="4" customFormat="1" ht="13.5" x14ac:dyDescent="0.25">
      <c r="A4" s="34" t="s">
        <v>920</v>
      </c>
      <c r="B4" s="34" t="str">
        <f t="shared" si="0"/>
        <v>Jefatura</v>
      </c>
      <c r="C4" s="35" t="s">
        <v>2163</v>
      </c>
      <c r="D4" s="36" t="str">
        <f t="shared" si="1"/>
        <v>Conducción de la Política Institucional</v>
      </c>
      <c r="E4" s="36" t="s">
        <v>2276</v>
      </c>
      <c r="F4" s="36" t="str">
        <f t="shared" si="2"/>
        <v>Conducción y representación</v>
      </c>
      <c r="G4" s="93" t="s">
        <v>2962</v>
      </c>
      <c r="H4" s="86" t="s">
        <v>2964</v>
      </c>
      <c r="I4" s="85" t="s">
        <v>2965</v>
      </c>
      <c r="J4" s="85"/>
      <c r="K4" s="85"/>
      <c r="L4" s="38">
        <v>1280</v>
      </c>
      <c r="M4" s="38">
        <f t="shared" si="3"/>
        <v>1280</v>
      </c>
      <c r="N4" s="39">
        <v>3</v>
      </c>
      <c r="O4" s="41" t="str">
        <f>IFERROR(VLOOKUP(N4,bbb!B424:Ordenmes,2,0),"")</f>
        <v>Marzo</v>
      </c>
      <c r="P4" s="135"/>
      <c r="Q4" s="95"/>
      <c r="R4" s="136"/>
      <c r="S4" s="137" t="s">
        <v>2970</v>
      </c>
      <c r="T4" s="138"/>
    </row>
    <row r="5" spans="1:20" s="4" customFormat="1" ht="24" x14ac:dyDescent="0.25">
      <c r="A5" s="34" t="s">
        <v>920</v>
      </c>
      <c r="B5" s="34" t="str">
        <f t="shared" ref="B5" si="4">IFERROR(VLOOKUP(A5,IdCC,2,0),"")</f>
        <v>Jefatura</v>
      </c>
      <c r="C5" s="87" t="s">
        <v>2163</v>
      </c>
      <c r="D5" s="36" t="str">
        <f t="shared" ref="D5" si="5">IFERROR(VLOOKUP(C5,IdAOE,2,0),"")</f>
        <v>Conducción de la Política Institucional</v>
      </c>
      <c r="E5" s="36" t="s">
        <v>2276</v>
      </c>
      <c r="F5" s="221" t="s">
        <v>3100</v>
      </c>
      <c r="G5" s="222" t="s">
        <v>325</v>
      </c>
      <c r="H5" s="221" t="s">
        <v>3101</v>
      </c>
      <c r="I5" s="222" t="s">
        <v>3102</v>
      </c>
      <c r="J5" s="36">
        <v>0</v>
      </c>
      <c r="K5" s="36">
        <v>0</v>
      </c>
      <c r="L5" s="41">
        <v>960</v>
      </c>
      <c r="M5" s="41">
        <f>+L5</f>
        <v>960</v>
      </c>
      <c r="N5" s="223">
        <v>5</v>
      </c>
      <c r="O5" s="41" t="str">
        <f>IFERROR(VLOOKUP(N5,bbb!B425:Ordenmes,2,0),"")</f>
        <v>Mayo</v>
      </c>
      <c r="P5" s="224"/>
      <c r="Q5" s="97"/>
      <c r="R5" s="100"/>
      <c r="S5" s="137"/>
      <c r="T5" s="138"/>
    </row>
    <row r="6" spans="1:20" s="4" customFormat="1" ht="15" customHeight="1" x14ac:dyDescent="0.2">
      <c r="A6" s="34" t="s">
        <v>172</v>
      </c>
      <c r="B6" s="34" t="str">
        <f t="shared" si="0"/>
        <v>Gerencia del Asegurado</v>
      </c>
      <c r="C6" s="35" t="s">
        <v>2186</v>
      </c>
      <c r="D6" s="36" t="str">
        <f t="shared" si="1"/>
        <v>Conducción y Control del Proceso de Afiliación al SIS</v>
      </c>
      <c r="E6" s="36" t="s">
        <v>2372</v>
      </c>
      <c r="F6" s="36" t="str">
        <f t="shared" si="2"/>
        <v>Supervisión y asistencia técnica a órganos desconcentrados</v>
      </c>
      <c r="G6" s="86" t="s">
        <v>178</v>
      </c>
      <c r="H6" s="86" t="s">
        <v>179</v>
      </c>
      <c r="I6" s="85">
        <v>4</v>
      </c>
      <c r="J6" s="85">
        <v>198</v>
      </c>
      <c r="K6" s="85">
        <v>1300</v>
      </c>
      <c r="L6" s="38">
        <v>2560</v>
      </c>
      <c r="M6" s="38">
        <f t="shared" si="3"/>
        <v>4058</v>
      </c>
      <c r="N6" s="39">
        <v>2</v>
      </c>
      <c r="O6" s="41" t="str">
        <f>IFERROR(VLOOKUP(N6,bbb!B423:Ordenmes,2,0),"")</f>
        <v>Febrero</v>
      </c>
      <c r="P6" s="135"/>
      <c r="Q6" s="95"/>
      <c r="R6" s="136"/>
      <c r="S6" s="137" t="s">
        <v>2821</v>
      </c>
      <c r="T6" s="138"/>
    </row>
    <row r="7" spans="1:20" s="4" customFormat="1" ht="13.5" customHeight="1" x14ac:dyDescent="0.2">
      <c r="A7" s="34" t="s">
        <v>172</v>
      </c>
      <c r="B7" s="34" t="str">
        <f t="shared" si="0"/>
        <v>Gerencia del Asegurado</v>
      </c>
      <c r="C7" s="35" t="s">
        <v>2186</v>
      </c>
      <c r="D7" s="36" t="str">
        <f t="shared" si="1"/>
        <v>Conducción y Control del Proceso de Afiliación al SIS</v>
      </c>
      <c r="E7" s="36" t="s">
        <v>2372</v>
      </c>
      <c r="F7" s="36" t="str">
        <f t="shared" si="2"/>
        <v>Supervisión y asistencia técnica a órganos desconcentrados</v>
      </c>
      <c r="G7" s="86" t="s">
        <v>182</v>
      </c>
      <c r="H7" s="86" t="s">
        <v>2855</v>
      </c>
      <c r="I7" s="85">
        <v>3</v>
      </c>
      <c r="J7" s="85">
        <v>0</v>
      </c>
      <c r="K7" s="85">
        <v>1300</v>
      </c>
      <c r="L7" s="38">
        <v>1920</v>
      </c>
      <c r="M7" s="38">
        <f t="shared" si="3"/>
        <v>3220</v>
      </c>
      <c r="N7" s="39">
        <v>3</v>
      </c>
      <c r="O7" s="41" t="str">
        <f>IFERROR(VLOOKUP(N7,bbb!B425:Ordenmes,2,0),"")</f>
        <v>Marzo</v>
      </c>
      <c r="P7" s="135" t="s">
        <v>35</v>
      </c>
      <c r="Q7" s="95" t="s">
        <v>131</v>
      </c>
      <c r="R7" s="136"/>
      <c r="S7" s="137" t="s">
        <v>2970</v>
      </c>
      <c r="T7" s="138"/>
    </row>
    <row r="8" spans="1:20" s="4" customFormat="1" ht="13.5" customHeight="1" x14ac:dyDescent="0.2">
      <c r="A8" s="34" t="s">
        <v>172</v>
      </c>
      <c r="B8" s="34" t="str">
        <f t="shared" si="0"/>
        <v>Gerencia del Asegurado</v>
      </c>
      <c r="C8" s="35" t="s">
        <v>2186</v>
      </c>
      <c r="D8" s="36" t="str">
        <f t="shared" si="1"/>
        <v>Conducción y Control del Proceso de Afiliación al SIS</v>
      </c>
      <c r="E8" s="36" t="s">
        <v>2372</v>
      </c>
      <c r="F8" s="36" t="str">
        <f t="shared" si="2"/>
        <v>Supervisión y asistencia técnica a órganos desconcentrados</v>
      </c>
      <c r="G8" s="86" t="s">
        <v>181</v>
      </c>
      <c r="H8" s="86" t="s">
        <v>2987</v>
      </c>
      <c r="I8" s="85">
        <v>3</v>
      </c>
      <c r="J8" s="85">
        <v>0</v>
      </c>
      <c r="K8" s="85">
        <v>1300</v>
      </c>
      <c r="L8" s="38">
        <v>1920</v>
      </c>
      <c r="M8" s="38">
        <f t="shared" si="3"/>
        <v>3220</v>
      </c>
      <c r="N8" s="107">
        <v>4</v>
      </c>
      <c r="O8" s="41" t="str">
        <f>IFERROR(VLOOKUP(N8,bbb!B424:Ordenmes,2,0),"")</f>
        <v>Abril</v>
      </c>
      <c r="P8" s="135" t="s">
        <v>35</v>
      </c>
      <c r="Q8" s="95" t="s">
        <v>131</v>
      </c>
      <c r="R8" s="136"/>
      <c r="S8" s="137"/>
      <c r="T8" s="138"/>
    </row>
    <row r="9" spans="1:20" s="4" customFormat="1" ht="15" customHeight="1" x14ac:dyDescent="0.2">
      <c r="A9" s="34" t="s">
        <v>172</v>
      </c>
      <c r="B9" s="34" t="str">
        <f t="shared" si="0"/>
        <v>Gerencia del Asegurado</v>
      </c>
      <c r="C9" s="35" t="s">
        <v>2186</v>
      </c>
      <c r="D9" s="36" t="str">
        <f t="shared" si="1"/>
        <v>Conducción y Control del Proceso de Afiliación al SIS</v>
      </c>
      <c r="E9" s="36" t="s">
        <v>2372</v>
      </c>
      <c r="F9" s="36" t="str">
        <f t="shared" si="2"/>
        <v>Supervisión y asistencia técnica a órganos desconcentrados</v>
      </c>
      <c r="G9" s="86" t="s">
        <v>183</v>
      </c>
      <c r="H9" s="86" t="s">
        <v>184</v>
      </c>
      <c r="I9" s="85">
        <v>2</v>
      </c>
      <c r="J9" s="85">
        <v>0</v>
      </c>
      <c r="K9" s="85">
        <v>0</v>
      </c>
      <c r="L9" s="38">
        <v>0</v>
      </c>
      <c r="M9" s="38">
        <f t="shared" si="3"/>
        <v>0</v>
      </c>
      <c r="N9" s="107">
        <v>4</v>
      </c>
      <c r="O9" s="41" t="str">
        <f>IFERROR(VLOOKUP(N9,bbb!B425:Ordenmes,2,0),"")</f>
        <v>Abril</v>
      </c>
      <c r="P9" s="135" t="s">
        <v>44</v>
      </c>
      <c r="Q9" s="95" t="s">
        <v>137</v>
      </c>
      <c r="R9" s="136"/>
      <c r="S9" s="137"/>
      <c r="T9" s="138"/>
    </row>
    <row r="10" spans="1:20" s="4" customFormat="1" ht="15" customHeight="1" x14ac:dyDescent="0.2">
      <c r="A10" s="34" t="s">
        <v>172</v>
      </c>
      <c r="B10" s="34" t="str">
        <f t="shared" si="0"/>
        <v>Gerencia del Asegurado</v>
      </c>
      <c r="C10" s="35" t="s">
        <v>2186</v>
      </c>
      <c r="D10" s="36" t="str">
        <f t="shared" si="1"/>
        <v>Conducción y Control del Proceso de Afiliación al SIS</v>
      </c>
      <c r="E10" s="36" t="s">
        <v>2372</v>
      </c>
      <c r="F10" s="36" t="str">
        <f t="shared" si="2"/>
        <v>Supervisión y asistencia técnica a órganos desconcentrados</v>
      </c>
      <c r="G10" s="86" t="s">
        <v>185</v>
      </c>
      <c r="H10" s="86" t="s">
        <v>186</v>
      </c>
      <c r="I10" s="85">
        <v>3</v>
      </c>
      <c r="J10" s="85">
        <v>0</v>
      </c>
      <c r="K10" s="85">
        <v>1300</v>
      </c>
      <c r="L10" s="38">
        <v>1920</v>
      </c>
      <c r="M10" s="38">
        <f t="shared" si="3"/>
        <v>3220</v>
      </c>
      <c r="N10" s="107">
        <v>4</v>
      </c>
      <c r="O10" s="41" t="str">
        <f>IFERROR(VLOOKUP(N10,bbb!B426:Ordenmes,2,0),"")</f>
        <v>Abril</v>
      </c>
      <c r="P10" s="135" t="s">
        <v>44</v>
      </c>
      <c r="Q10" s="95" t="s">
        <v>137</v>
      </c>
      <c r="R10" s="136"/>
      <c r="S10" s="137"/>
      <c r="T10" s="138"/>
    </row>
    <row r="11" spans="1:20" s="4" customFormat="1" ht="15" customHeight="1" x14ac:dyDescent="0.2">
      <c r="A11" s="34" t="s">
        <v>172</v>
      </c>
      <c r="B11" s="34" t="str">
        <f t="shared" si="0"/>
        <v>Gerencia del Asegurado</v>
      </c>
      <c r="C11" s="35" t="s">
        <v>2186</v>
      </c>
      <c r="D11" s="36" t="str">
        <f t="shared" si="1"/>
        <v>Conducción y Control del Proceso de Afiliación al SIS</v>
      </c>
      <c r="E11" s="36" t="s">
        <v>2372</v>
      </c>
      <c r="F11" s="36" t="str">
        <f t="shared" si="2"/>
        <v>Supervisión y asistencia técnica a órganos desconcentrados</v>
      </c>
      <c r="G11" s="86" t="s">
        <v>180</v>
      </c>
      <c r="H11" s="86" t="s">
        <v>3103</v>
      </c>
      <c r="I11" s="85">
        <v>4</v>
      </c>
      <c r="J11" s="85">
        <v>200</v>
      </c>
      <c r="K11" s="85">
        <v>1300</v>
      </c>
      <c r="L11" s="38">
        <v>2560</v>
      </c>
      <c r="M11" s="38">
        <f t="shared" si="3"/>
        <v>4060</v>
      </c>
      <c r="N11" s="39">
        <v>5</v>
      </c>
      <c r="O11" s="41" t="str">
        <f>IFERROR(VLOOKUP(N11,bbb!B423:Ordenmes,2,0),"")</f>
        <v>Mayo</v>
      </c>
      <c r="P11" s="135" t="s">
        <v>21</v>
      </c>
      <c r="Q11" s="95" t="s">
        <v>126</v>
      </c>
      <c r="R11" s="136"/>
      <c r="S11" s="137"/>
      <c r="T11" s="138"/>
    </row>
    <row r="12" spans="1:20" s="4" customFormat="1" ht="15" customHeight="1" x14ac:dyDescent="0.2">
      <c r="A12" s="34" t="s">
        <v>172</v>
      </c>
      <c r="B12" s="34" t="str">
        <f t="shared" si="0"/>
        <v>Gerencia del Asegurado</v>
      </c>
      <c r="C12" s="35" t="s">
        <v>2186</v>
      </c>
      <c r="D12" s="36" t="str">
        <f t="shared" si="1"/>
        <v>Conducción y Control del Proceso de Afiliación al SIS</v>
      </c>
      <c r="E12" s="36" t="s">
        <v>2372</v>
      </c>
      <c r="F12" s="36" t="str">
        <f t="shared" si="2"/>
        <v>Supervisión y asistencia técnica a órganos desconcentrados</v>
      </c>
      <c r="G12" s="86" t="s">
        <v>187</v>
      </c>
      <c r="H12" s="86" t="s">
        <v>188</v>
      </c>
      <c r="I12" s="85">
        <v>3</v>
      </c>
      <c r="J12" s="85">
        <v>400</v>
      </c>
      <c r="K12" s="85">
        <v>0</v>
      </c>
      <c r="L12" s="38">
        <v>1920</v>
      </c>
      <c r="M12" s="38">
        <f t="shared" si="3"/>
        <v>2320</v>
      </c>
      <c r="N12" s="39">
        <v>5</v>
      </c>
      <c r="O12" s="41" t="str">
        <f>IFERROR(VLOOKUP(N12,bbb!B424:Ordenmes,2,0),"")</f>
        <v>Mayo</v>
      </c>
      <c r="P12" s="135" t="s">
        <v>50</v>
      </c>
      <c r="Q12" s="95" t="s">
        <v>139</v>
      </c>
      <c r="R12" s="136"/>
      <c r="S12" s="137"/>
      <c r="T12" s="138"/>
    </row>
    <row r="13" spans="1:20" s="4" customFormat="1" ht="15" customHeight="1" x14ac:dyDescent="0.2">
      <c r="A13" s="34" t="s">
        <v>172</v>
      </c>
      <c r="B13" s="34" t="str">
        <f t="shared" si="0"/>
        <v>Gerencia del Asegurado</v>
      </c>
      <c r="C13" s="35" t="s">
        <v>2186</v>
      </c>
      <c r="D13" s="36" t="str">
        <f t="shared" si="1"/>
        <v>Conducción y Control del Proceso de Afiliación al SIS</v>
      </c>
      <c r="E13" s="36" t="s">
        <v>2372</v>
      </c>
      <c r="F13" s="36" t="str">
        <f t="shared" si="2"/>
        <v>Supervisión y asistencia técnica a órganos desconcentrados</v>
      </c>
      <c r="G13" s="86" t="s">
        <v>189</v>
      </c>
      <c r="H13" s="86" t="s">
        <v>190</v>
      </c>
      <c r="I13" s="85">
        <v>3</v>
      </c>
      <c r="J13" s="85">
        <v>0</v>
      </c>
      <c r="K13" s="85">
        <v>1300</v>
      </c>
      <c r="L13" s="38">
        <v>1920</v>
      </c>
      <c r="M13" s="38">
        <f t="shared" si="3"/>
        <v>3220</v>
      </c>
      <c r="N13" s="39">
        <v>5</v>
      </c>
      <c r="O13" s="41" t="str">
        <f>IFERROR(VLOOKUP(N13,bbb!B425:Ordenmes,2,0),"")</f>
        <v>Mayo</v>
      </c>
      <c r="P13" s="135" t="s">
        <v>50</v>
      </c>
      <c r="Q13" s="95" t="s">
        <v>139</v>
      </c>
      <c r="R13" s="136"/>
      <c r="S13" s="137"/>
      <c r="T13" s="138"/>
    </row>
    <row r="14" spans="1:20" s="4" customFormat="1" ht="15" customHeight="1" x14ac:dyDescent="0.2">
      <c r="A14" s="34" t="s">
        <v>172</v>
      </c>
      <c r="B14" s="34" t="str">
        <f t="shared" si="0"/>
        <v>Gerencia del Asegurado</v>
      </c>
      <c r="C14" s="35" t="s">
        <v>2186</v>
      </c>
      <c r="D14" s="36" t="str">
        <f t="shared" si="1"/>
        <v>Conducción y Control del Proceso de Afiliación al SIS</v>
      </c>
      <c r="E14" s="36" t="s">
        <v>2372</v>
      </c>
      <c r="F14" s="36" t="str">
        <f t="shared" si="2"/>
        <v>Supervisión y asistencia técnica a órganos desconcentrados</v>
      </c>
      <c r="G14" s="86" t="s">
        <v>191</v>
      </c>
      <c r="H14" s="86" t="s">
        <v>192</v>
      </c>
      <c r="I14" s="85">
        <v>2</v>
      </c>
      <c r="J14" s="85">
        <v>0</v>
      </c>
      <c r="K14" s="85">
        <v>0</v>
      </c>
      <c r="L14" s="38">
        <v>0</v>
      </c>
      <c r="M14" s="38">
        <f t="shared" si="3"/>
        <v>0</v>
      </c>
      <c r="N14" s="39">
        <v>6</v>
      </c>
      <c r="O14" s="41" t="str">
        <f>IFERROR(VLOOKUP(N14,bbb!B430:Ordenmes,2,0),"")</f>
        <v>Junio</v>
      </c>
      <c r="P14" s="135" t="s">
        <v>56</v>
      </c>
      <c r="Q14" s="95" t="s">
        <v>142</v>
      </c>
      <c r="R14" s="136"/>
      <c r="S14" s="137"/>
      <c r="T14" s="138"/>
    </row>
    <row r="15" spans="1:20" s="4" customFormat="1" ht="15" customHeight="1" x14ac:dyDescent="0.2">
      <c r="A15" s="34" t="s">
        <v>172</v>
      </c>
      <c r="B15" s="34" t="str">
        <f t="shared" si="0"/>
        <v>Gerencia del Asegurado</v>
      </c>
      <c r="C15" s="35" t="s">
        <v>2186</v>
      </c>
      <c r="D15" s="36" t="str">
        <f t="shared" si="1"/>
        <v>Conducción y Control del Proceso de Afiliación al SIS</v>
      </c>
      <c r="E15" s="36" t="s">
        <v>2372</v>
      </c>
      <c r="F15" s="36" t="str">
        <f t="shared" si="2"/>
        <v>Supervisión y asistencia técnica a órganos desconcentrados</v>
      </c>
      <c r="G15" s="86" t="s">
        <v>193</v>
      </c>
      <c r="H15" s="86" t="s">
        <v>3104</v>
      </c>
      <c r="I15" s="85">
        <v>4</v>
      </c>
      <c r="J15" s="85">
        <v>0</v>
      </c>
      <c r="K15" s="85">
        <v>1500</v>
      </c>
      <c r="L15" s="38">
        <v>2560</v>
      </c>
      <c r="M15" s="38">
        <f t="shared" si="3"/>
        <v>4060</v>
      </c>
      <c r="N15" s="39">
        <v>6</v>
      </c>
      <c r="O15" s="41" t="str">
        <f>IFERROR(VLOOKUP(N15,bbb!B431:Ordenmes,2,0),"")</f>
        <v>Junio</v>
      </c>
      <c r="P15" s="135" t="s">
        <v>56</v>
      </c>
      <c r="Q15" s="95" t="s">
        <v>142</v>
      </c>
      <c r="R15" s="136"/>
      <c r="S15" s="137"/>
      <c r="T15" s="138"/>
    </row>
    <row r="16" spans="1:20" s="4" customFormat="1" ht="15" customHeight="1" x14ac:dyDescent="0.2">
      <c r="A16" s="34" t="s">
        <v>172</v>
      </c>
      <c r="B16" s="34" t="str">
        <f t="shared" si="0"/>
        <v>Gerencia del Asegurado</v>
      </c>
      <c r="C16" s="35" t="s">
        <v>2186</v>
      </c>
      <c r="D16" s="36" t="str">
        <f t="shared" si="1"/>
        <v>Conducción y Control del Proceso de Afiliación al SIS</v>
      </c>
      <c r="E16" s="36" t="s">
        <v>2372</v>
      </c>
      <c r="F16" s="36" t="str">
        <f t="shared" si="2"/>
        <v>Supervisión y asistencia técnica a órganos desconcentrados</v>
      </c>
      <c r="G16" s="86" t="s">
        <v>194</v>
      </c>
      <c r="H16" s="86" t="s">
        <v>195</v>
      </c>
      <c r="I16" s="85">
        <v>4</v>
      </c>
      <c r="J16" s="85">
        <v>0</v>
      </c>
      <c r="K16" s="85">
        <v>1500</v>
      </c>
      <c r="L16" s="38">
        <v>2560</v>
      </c>
      <c r="M16" s="38">
        <f t="shared" si="3"/>
        <v>4060</v>
      </c>
      <c r="N16" s="39">
        <v>7</v>
      </c>
      <c r="O16" s="41" t="str">
        <f>IFERROR(VLOOKUP(N16,bbb!B432:Ordenmes,2,0),"")</f>
        <v>Julio</v>
      </c>
      <c r="P16" s="135" t="s">
        <v>61</v>
      </c>
      <c r="Q16" s="95" t="s">
        <v>156</v>
      </c>
      <c r="R16" s="136"/>
      <c r="S16" s="137"/>
      <c r="T16" s="138"/>
    </row>
    <row r="17" spans="1:20" s="4" customFormat="1" ht="15" customHeight="1" x14ac:dyDescent="0.2">
      <c r="A17" s="34" t="s">
        <v>172</v>
      </c>
      <c r="B17" s="34" t="str">
        <f t="shared" si="0"/>
        <v>Gerencia del Asegurado</v>
      </c>
      <c r="C17" s="35" t="s">
        <v>2186</v>
      </c>
      <c r="D17" s="36" t="str">
        <f t="shared" si="1"/>
        <v>Conducción y Control del Proceso de Afiliación al SIS</v>
      </c>
      <c r="E17" s="36" t="s">
        <v>2372</v>
      </c>
      <c r="F17" s="36" t="str">
        <f t="shared" si="2"/>
        <v>Supervisión y asistencia técnica a órganos desconcentrados</v>
      </c>
      <c r="G17" s="86" t="s">
        <v>196</v>
      </c>
      <c r="H17" s="86" t="s">
        <v>197</v>
      </c>
      <c r="I17" s="85">
        <v>3</v>
      </c>
      <c r="J17" s="85">
        <v>200</v>
      </c>
      <c r="K17" s="85">
        <v>1300</v>
      </c>
      <c r="L17" s="38">
        <v>1920</v>
      </c>
      <c r="M17" s="38">
        <f t="shared" si="3"/>
        <v>3420</v>
      </c>
      <c r="N17" s="39">
        <v>7</v>
      </c>
      <c r="O17" s="41" t="str">
        <f>IFERROR(VLOOKUP(N17,bbb!B433:Ordenmes,2,0),"")</f>
        <v>Julio</v>
      </c>
      <c r="P17" s="135" t="s">
        <v>61</v>
      </c>
      <c r="Q17" s="95" t="s">
        <v>156</v>
      </c>
      <c r="R17" s="136"/>
      <c r="S17" s="137"/>
      <c r="T17" s="138"/>
    </row>
    <row r="18" spans="1:20" s="4" customFormat="1" ht="15" customHeight="1" x14ac:dyDescent="0.2">
      <c r="A18" s="34" t="s">
        <v>172</v>
      </c>
      <c r="B18" s="34" t="str">
        <f t="shared" si="0"/>
        <v>Gerencia del Asegurado</v>
      </c>
      <c r="C18" s="35" t="s">
        <v>2186</v>
      </c>
      <c r="D18" s="36" t="str">
        <f t="shared" si="1"/>
        <v>Conducción y Control del Proceso de Afiliación al SIS</v>
      </c>
      <c r="E18" s="36" t="s">
        <v>2372</v>
      </c>
      <c r="F18" s="36" t="str">
        <f t="shared" si="2"/>
        <v>Supervisión y asistencia técnica a órganos desconcentrados</v>
      </c>
      <c r="G18" s="86" t="s">
        <v>198</v>
      </c>
      <c r="H18" s="86" t="s">
        <v>199</v>
      </c>
      <c r="I18" s="85">
        <v>3</v>
      </c>
      <c r="J18" s="85">
        <v>0</v>
      </c>
      <c r="K18" s="85">
        <v>1500</v>
      </c>
      <c r="L18" s="38">
        <v>1920</v>
      </c>
      <c r="M18" s="38">
        <f t="shared" si="3"/>
        <v>3420</v>
      </c>
      <c r="N18" s="39">
        <v>8</v>
      </c>
      <c r="O18" s="41" t="str">
        <f>IFERROR(VLOOKUP(N18,bbb!B434:Ordenmes,2,0),"")</f>
        <v>Agosto</v>
      </c>
      <c r="P18" s="135" t="s">
        <v>63</v>
      </c>
      <c r="Q18" s="95" t="s">
        <v>145</v>
      </c>
      <c r="R18" s="136"/>
      <c r="S18" s="137"/>
      <c r="T18" s="138"/>
    </row>
    <row r="19" spans="1:20" s="4" customFormat="1" ht="15" customHeight="1" x14ac:dyDescent="0.2">
      <c r="A19" s="34" t="s">
        <v>172</v>
      </c>
      <c r="B19" s="34" t="str">
        <f t="shared" si="0"/>
        <v>Gerencia del Asegurado</v>
      </c>
      <c r="C19" s="35" t="s">
        <v>2186</v>
      </c>
      <c r="D19" s="36" t="str">
        <f t="shared" si="1"/>
        <v>Conducción y Control del Proceso de Afiliación al SIS</v>
      </c>
      <c r="E19" s="36" t="s">
        <v>2372</v>
      </c>
      <c r="F19" s="36" t="str">
        <f t="shared" si="2"/>
        <v>Supervisión y asistencia técnica a órganos desconcentrados</v>
      </c>
      <c r="G19" s="86" t="s">
        <v>200</v>
      </c>
      <c r="H19" s="86" t="s">
        <v>201</v>
      </c>
      <c r="I19" s="85">
        <v>4</v>
      </c>
      <c r="J19" s="85">
        <v>0</v>
      </c>
      <c r="K19" s="85">
        <v>1500</v>
      </c>
      <c r="L19" s="38">
        <v>2560</v>
      </c>
      <c r="M19" s="38">
        <f t="shared" si="3"/>
        <v>4060</v>
      </c>
      <c r="N19" s="39">
        <v>8</v>
      </c>
      <c r="O19" s="41" t="str">
        <f>IFERROR(VLOOKUP(N19,bbb!B435:Ordenmes,2,0),"")</f>
        <v>Agosto</v>
      </c>
      <c r="P19" s="135" t="s">
        <v>63</v>
      </c>
      <c r="Q19" s="95" t="s">
        <v>145</v>
      </c>
      <c r="R19" s="136"/>
      <c r="S19" s="137"/>
      <c r="T19" s="138"/>
    </row>
    <row r="20" spans="1:20" s="4" customFormat="1" ht="15" customHeight="1" x14ac:dyDescent="0.2">
      <c r="A20" s="34" t="s">
        <v>172</v>
      </c>
      <c r="B20" s="34" t="str">
        <f t="shared" si="0"/>
        <v>Gerencia del Asegurado</v>
      </c>
      <c r="C20" s="35" t="s">
        <v>2186</v>
      </c>
      <c r="D20" s="36" t="str">
        <f t="shared" si="1"/>
        <v>Conducción y Control del Proceso de Afiliación al SIS</v>
      </c>
      <c r="E20" s="36" t="s">
        <v>2372</v>
      </c>
      <c r="F20" s="36" t="str">
        <f t="shared" si="2"/>
        <v>Supervisión y asistencia técnica a órganos desconcentrados</v>
      </c>
      <c r="G20" s="86" t="s">
        <v>202</v>
      </c>
      <c r="H20" s="86" t="s">
        <v>188</v>
      </c>
      <c r="I20" s="85">
        <v>3</v>
      </c>
      <c r="J20" s="85">
        <v>0</v>
      </c>
      <c r="K20" s="85">
        <v>1300</v>
      </c>
      <c r="L20" s="38">
        <v>1920</v>
      </c>
      <c r="M20" s="38">
        <f t="shared" si="3"/>
        <v>3220</v>
      </c>
      <c r="N20" s="39">
        <v>9</v>
      </c>
      <c r="O20" s="41" t="str">
        <f>IFERROR(VLOOKUP(N20,bbb!B436:Ordenmes,2,0),"")</f>
        <v>Setiembre</v>
      </c>
      <c r="P20" s="135" t="s">
        <v>160</v>
      </c>
      <c r="Q20" s="95" t="s">
        <v>161</v>
      </c>
      <c r="R20" s="136"/>
      <c r="S20" s="137"/>
      <c r="T20" s="138"/>
    </row>
    <row r="21" spans="1:20" s="4" customFormat="1" ht="15" customHeight="1" x14ac:dyDescent="0.2">
      <c r="A21" s="34" t="s">
        <v>172</v>
      </c>
      <c r="B21" s="34" t="str">
        <f t="shared" si="0"/>
        <v>Gerencia del Asegurado</v>
      </c>
      <c r="C21" s="35" t="s">
        <v>2186</v>
      </c>
      <c r="D21" s="36" t="str">
        <f t="shared" si="1"/>
        <v>Conducción y Control del Proceso de Afiliación al SIS</v>
      </c>
      <c r="E21" s="36" t="s">
        <v>2372</v>
      </c>
      <c r="F21" s="36" t="str">
        <f t="shared" si="2"/>
        <v>Supervisión y asistencia técnica a órganos desconcentrados</v>
      </c>
      <c r="G21" s="86" t="s">
        <v>203</v>
      </c>
      <c r="H21" s="86" t="s">
        <v>204</v>
      </c>
      <c r="I21" s="85">
        <v>2</v>
      </c>
      <c r="J21" s="85">
        <v>0</v>
      </c>
      <c r="K21" s="85">
        <v>0</v>
      </c>
      <c r="L21" s="38">
        <v>0</v>
      </c>
      <c r="M21" s="38">
        <f t="shared" si="3"/>
        <v>0</v>
      </c>
      <c r="N21" s="39">
        <v>9</v>
      </c>
      <c r="O21" s="41" t="str">
        <f>IFERROR(VLOOKUP(N21,bbb!B437:Ordenmes,2,0),"")</f>
        <v>Setiembre</v>
      </c>
      <c r="P21" s="135" t="s">
        <v>160</v>
      </c>
      <c r="Q21" s="95" t="s">
        <v>161</v>
      </c>
      <c r="R21" s="136"/>
      <c r="S21" s="137"/>
      <c r="T21" s="138"/>
    </row>
    <row r="22" spans="1:20" s="4" customFormat="1" ht="15" customHeight="1" x14ac:dyDescent="0.2">
      <c r="A22" s="34" t="s">
        <v>172</v>
      </c>
      <c r="B22" s="34" t="str">
        <f t="shared" si="0"/>
        <v>Gerencia del Asegurado</v>
      </c>
      <c r="C22" s="35" t="s">
        <v>2186</v>
      </c>
      <c r="D22" s="36" t="str">
        <f t="shared" si="1"/>
        <v>Conducción y Control del Proceso de Afiliación al SIS</v>
      </c>
      <c r="E22" s="36" t="s">
        <v>2372</v>
      </c>
      <c r="F22" s="36" t="str">
        <f t="shared" si="2"/>
        <v>Supervisión y asistencia técnica a órganos desconcentrados</v>
      </c>
      <c r="G22" s="86" t="s">
        <v>205</v>
      </c>
      <c r="H22" s="86" t="s">
        <v>206</v>
      </c>
      <c r="I22" s="85">
        <v>3</v>
      </c>
      <c r="J22" s="85">
        <v>0</v>
      </c>
      <c r="K22" s="85">
        <v>1300</v>
      </c>
      <c r="L22" s="38">
        <v>1920</v>
      </c>
      <c r="M22" s="38">
        <f t="shared" si="3"/>
        <v>3220</v>
      </c>
      <c r="N22" s="39">
        <v>10</v>
      </c>
      <c r="O22" s="41" t="str">
        <f>IFERROR(VLOOKUP(N22,bbb!B438:Ordenmes,2,0),"")</f>
        <v>Octubre</v>
      </c>
      <c r="P22" s="135" t="s">
        <v>153</v>
      </c>
      <c r="Q22" s="95" t="s">
        <v>150</v>
      </c>
      <c r="R22" s="136"/>
      <c r="S22" s="137"/>
      <c r="T22" s="138"/>
    </row>
    <row r="23" spans="1:20" s="4" customFormat="1" ht="15" customHeight="1" x14ac:dyDescent="0.2">
      <c r="A23" s="34" t="s">
        <v>172</v>
      </c>
      <c r="B23" s="34" t="str">
        <f t="shared" si="0"/>
        <v>Gerencia del Asegurado</v>
      </c>
      <c r="C23" s="35" t="s">
        <v>2186</v>
      </c>
      <c r="D23" s="36" t="str">
        <f t="shared" si="1"/>
        <v>Conducción y Control del Proceso de Afiliación al SIS</v>
      </c>
      <c r="E23" s="36" t="s">
        <v>2372</v>
      </c>
      <c r="F23" s="36" t="str">
        <f t="shared" si="2"/>
        <v>Supervisión y asistencia técnica a órganos desconcentrados</v>
      </c>
      <c r="G23" s="86" t="s">
        <v>207</v>
      </c>
      <c r="H23" s="86" t="s">
        <v>208</v>
      </c>
      <c r="I23" s="85">
        <v>3</v>
      </c>
      <c r="J23" s="85">
        <v>0</v>
      </c>
      <c r="K23" s="85">
        <v>1300</v>
      </c>
      <c r="L23" s="38">
        <v>1920</v>
      </c>
      <c r="M23" s="38">
        <f t="shared" si="3"/>
        <v>3220</v>
      </c>
      <c r="N23" s="39">
        <v>10</v>
      </c>
      <c r="O23" s="41" t="str">
        <f>IFERROR(VLOOKUP(N23,bbb!B439:Ordenmes,2,0),"")</f>
        <v>Octubre</v>
      </c>
      <c r="P23" s="135" t="s">
        <v>153</v>
      </c>
      <c r="Q23" s="95" t="s">
        <v>150</v>
      </c>
      <c r="R23" s="136"/>
      <c r="S23" s="137"/>
      <c r="T23" s="138"/>
    </row>
    <row r="24" spans="1:20" s="4" customFormat="1" ht="15" customHeight="1" x14ac:dyDescent="0.2">
      <c r="A24" s="34" t="s">
        <v>172</v>
      </c>
      <c r="B24" s="34" t="str">
        <f t="shared" si="0"/>
        <v>Gerencia del Asegurado</v>
      </c>
      <c r="C24" s="35" t="s">
        <v>2186</v>
      </c>
      <c r="D24" s="36" t="str">
        <f t="shared" si="1"/>
        <v>Conducción y Control del Proceso de Afiliación al SIS</v>
      </c>
      <c r="E24" s="36" t="s">
        <v>2372</v>
      </c>
      <c r="F24" s="36" t="str">
        <f t="shared" si="2"/>
        <v>Supervisión y asistencia técnica a órganos desconcentrados</v>
      </c>
      <c r="G24" s="86" t="s">
        <v>209</v>
      </c>
      <c r="H24" s="86" t="s">
        <v>210</v>
      </c>
      <c r="I24" s="85">
        <v>2</v>
      </c>
      <c r="J24" s="85">
        <v>0</v>
      </c>
      <c r="K24" s="85">
        <v>0</v>
      </c>
      <c r="L24" s="38">
        <v>0</v>
      </c>
      <c r="M24" s="38">
        <f t="shared" si="3"/>
        <v>0</v>
      </c>
      <c r="N24" s="39">
        <v>11</v>
      </c>
      <c r="O24" s="41" t="str">
        <f>IFERROR(VLOOKUP(N24,bbb!B440:Ordenmes,2,0),"")</f>
        <v>Noviembre</v>
      </c>
      <c r="P24" s="135" t="s">
        <v>168</v>
      </c>
      <c r="Q24" s="95" t="s">
        <v>211</v>
      </c>
      <c r="R24" s="136"/>
      <c r="S24" s="137"/>
      <c r="T24" s="138"/>
    </row>
    <row r="25" spans="1:20" s="4" customFormat="1" ht="15" customHeight="1" x14ac:dyDescent="0.2">
      <c r="A25" s="34" t="s">
        <v>172</v>
      </c>
      <c r="B25" s="34" t="str">
        <f t="shared" si="0"/>
        <v>Gerencia del Asegurado</v>
      </c>
      <c r="C25" s="35" t="s">
        <v>2186</v>
      </c>
      <c r="D25" s="36" t="str">
        <f t="shared" si="1"/>
        <v>Conducción y Control del Proceso de Afiliación al SIS</v>
      </c>
      <c r="E25" s="36" t="s">
        <v>2372</v>
      </c>
      <c r="F25" s="36" t="str">
        <f t="shared" si="2"/>
        <v>Supervisión y asistencia técnica a órganos desconcentrados</v>
      </c>
      <c r="G25" s="86" t="s">
        <v>261</v>
      </c>
      <c r="H25" s="86" t="s">
        <v>3096</v>
      </c>
      <c r="I25" s="85">
        <v>2</v>
      </c>
      <c r="J25" s="85"/>
      <c r="K25" s="85">
        <v>500</v>
      </c>
      <c r="L25" s="38">
        <v>640</v>
      </c>
      <c r="M25" s="38">
        <f t="shared" si="3"/>
        <v>1140</v>
      </c>
      <c r="N25" s="39">
        <v>5</v>
      </c>
      <c r="O25" s="41" t="str">
        <f>IFERROR(VLOOKUP(N25,bbb!B441:Ordenmes,2,0),"")</f>
        <v>Mayo</v>
      </c>
      <c r="P25" s="135"/>
      <c r="Q25" s="95"/>
      <c r="R25" s="136"/>
      <c r="S25" s="137"/>
      <c r="T25" s="138"/>
    </row>
    <row r="26" spans="1:20" s="220" customFormat="1" ht="15" customHeight="1" x14ac:dyDescent="0.2">
      <c r="A26" s="34" t="s">
        <v>172</v>
      </c>
      <c r="B26" s="34" t="str">
        <f t="shared" si="0"/>
        <v>Gerencia del Asegurado</v>
      </c>
      <c r="C26" s="35" t="s">
        <v>2186</v>
      </c>
      <c r="D26" s="36" t="str">
        <f t="shared" si="1"/>
        <v>Conducción y Control del Proceso de Afiliación al SIS</v>
      </c>
      <c r="E26" s="36" t="s">
        <v>2372</v>
      </c>
      <c r="F26" s="36" t="str">
        <f t="shared" si="2"/>
        <v>Supervisión y asistencia técnica a órganos desconcentrados</v>
      </c>
      <c r="G26" s="86" t="s">
        <v>3111</v>
      </c>
      <c r="H26" s="86" t="s">
        <v>3112</v>
      </c>
      <c r="I26" s="85">
        <v>2</v>
      </c>
      <c r="J26" s="85">
        <v>0</v>
      </c>
      <c r="K26" s="85">
        <v>800</v>
      </c>
      <c r="L26" s="38">
        <v>1280</v>
      </c>
      <c r="M26" s="38">
        <f t="shared" si="3"/>
        <v>2080</v>
      </c>
      <c r="N26" s="39">
        <v>6</v>
      </c>
      <c r="O26" s="41" t="str">
        <f>IFERROR(VLOOKUP(N26,bbb!B441:Ordenmes,2,0),"")</f>
        <v>Junio</v>
      </c>
      <c r="P26" s="135" t="s">
        <v>168</v>
      </c>
      <c r="Q26" s="95" t="s">
        <v>211</v>
      </c>
      <c r="R26" s="136"/>
      <c r="S26" s="100"/>
      <c r="T26" s="98"/>
    </row>
    <row r="27" spans="1:20" s="4" customFormat="1" ht="15" customHeight="1" x14ac:dyDescent="0.2">
      <c r="A27" s="34" t="s">
        <v>2085</v>
      </c>
      <c r="B27" s="34" t="str">
        <f t="shared" si="0"/>
        <v>Gerencia de Riesgo y Evaluación de las Prestaciones</v>
      </c>
      <c r="C27" s="35" t="s">
        <v>2201</v>
      </c>
      <c r="D27" s="36" t="str">
        <f t="shared" si="1"/>
        <v>Conducción de acciones de control técnico</v>
      </c>
      <c r="E27" s="36" t="s">
        <v>2372</v>
      </c>
      <c r="F27" s="86" t="s">
        <v>2796</v>
      </c>
      <c r="G27" s="139" t="s">
        <v>98</v>
      </c>
      <c r="H27" s="86" t="s">
        <v>2800</v>
      </c>
      <c r="I27" s="85">
        <v>3</v>
      </c>
      <c r="J27" s="85"/>
      <c r="K27" s="85">
        <v>720</v>
      </c>
      <c r="L27" s="38">
        <v>960</v>
      </c>
      <c r="M27" s="38">
        <f t="shared" ref="M27:M58" si="6">+J27+K27+L27</f>
        <v>1680</v>
      </c>
      <c r="N27" s="39">
        <v>2</v>
      </c>
      <c r="O27" s="41" t="str">
        <f>IFERROR(VLOOKUP(N27,bbb!B424:Ordenmes,2,0),"")</f>
        <v>Febrero</v>
      </c>
      <c r="P27" s="135"/>
      <c r="Q27" s="95"/>
      <c r="R27" s="136"/>
      <c r="S27" s="137" t="s">
        <v>2929</v>
      </c>
      <c r="T27" s="138"/>
    </row>
    <row r="28" spans="1:20" s="4" customFormat="1" ht="15" customHeight="1" x14ac:dyDescent="0.2">
      <c r="A28" s="34" t="s">
        <v>2085</v>
      </c>
      <c r="B28" s="34" t="str">
        <f t="shared" si="0"/>
        <v>Gerencia de Riesgo y Evaluación de las Prestaciones</v>
      </c>
      <c r="C28" s="35" t="s">
        <v>2201</v>
      </c>
      <c r="D28" s="36" t="str">
        <f t="shared" si="1"/>
        <v>Conducción de acciones de control técnico</v>
      </c>
      <c r="E28" s="36" t="s">
        <v>2372</v>
      </c>
      <c r="F28" s="86" t="s">
        <v>2796</v>
      </c>
      <c r="G28" s="139" t="s">
        <v>71</v>
      </c>
      <c r="H28" s="86" t="s">
        <v>2951</v>
      </c>
      <c r="I28" s="85">
        <v>3</v>
      </c>
      <c r="J28" s="85"/>
      <c r="K28" s="85">
        <v>720</v>
      </c>
      <c r="L28" s="38">
        <v>960</v>
      </c>
      <c r="M28" s="38">
        <f t="shared" si="6"/>
        <v>1680</v>
      </c>
      <c r="N28" s="39">
        <v>3</v>
      </c>
      <c r="O28" s="41" t="str">
        <f>IFERROR(VLOOKUP(N28,bbb!B426:Ordenmes,2,0),"")</f>
        <v>Marzo</v>
      </c>
      <c r="P28" s="135"/>
      <c r="Q28" s="95"/>
      <c r="R28" s="136"/>
      <c r="S28" s="137" t="s">
        <v>2970</v>
      </c>
      <c r="T28" s="138"/>
    </row>
    <row r="29" spans="1:20" s="4" customFormat="1" ht="15" customHeight="1" x14ac:dyDescent="0.2">
      <c r="A29" s="34" t="s">
        <v>2085</v>
      </c>
      <c r="B29" s="34" t="str">
        <f t="shared" si="0"/>
        <v>Gerencia de Riesgo y Evaluación de las Prestaciones</v>
      </c>
      <c r="C29" s="35" t="s">
        <v>2201</v>
      </c>
      <c r="D29" s="36" t="str">
        <f t="shared" si="1"/>
        <v>Conducción de acciones de control técnico</v>
      </c>
      <c r="E29" s="36" t="s">
        <v>2372</v>
      </c>
      <c r="F29" s="86" t="s">
        <v>2796</v>
      </c>
      <c r="G29" s="139" t="s">
        <v>82</v>
      </c>
      <c r="H29" s="86" t="s">
        <v>2801</v>
      </c>
      <c r="I29" s="85">
        <v>6</v>
      </c>
      <c r="J29" s="85">
        <v>440</v>
      </c>
      <c r="K29" s="85"/>
      <c r="L29" s="38">
        <v>1920</v>
      </c>
      <c r="M29" s="38">
        <f t="shared" si="6"/>
        <v>2360</v>
      </c>
      <c r="N29" s="39">
        <v>3</v>
      </c>
      <c r="O29" s="41" t="str">
        <f>IFERROR(VLOOKUP(N29,bbb!B427:Ordenmes,2,0),"")</f>
        <v>Marzo</v>
      </c>
      <c r="P29" s="135"/>
      <c r="Q29" s="95"/>
      <c r="R29" s="136"/>
      <c r="S29" s="137" t="s">
        <v>2970</v>
      </c>
      <c r="T29" s="138"/>
    </row>
    <row r="30" spans="1:20" s="4" customFormat="1" ht="15" customHeight="1" x14ac:dyDescent="0.2">
      <c r="A30" s="34" t="s">
        <v>2085</v>
      </c>
      <c r="B30" s="34" t="str">
        <f t="shared" si="0"/>
        <v>Gerencia de Riesgo y Evaluación de las Prestaciones</v>
      </c>
      <c r="C30" s="35" t="s">
        <v>2201</v>
      </c>
      <c r="D30" s="36" t="str">
        <f t="shared" si="1"/>
        <v>Conducción de acciones de control técnico</v>
      </c>
      <c r="E30" s="36" t="s">
        <v>2372</v>
      </c>
      <c r="F30" s="86" t="s">
        <v>2796</v>
      </c>
      <c r="G30" s="139" t="s">
        <v>71</v>
      </c>
      <c r="H30" s="86" t="s">
        <v>2952</v>
      </c>
      <c r="I30" s="85">
        <v>3</v>
      </c>
      <c r="J30" s="85">
        <v>200</v>
      </c>
      <c r="K30" s="85">
        <v>720</v>
      </c>
      <c r="L30" s="38">
        <v>960</v>
      </c>
      <c r="M30" s="38">
        <f t="shared" si="6"/>
        <v>1880</v>
      </c>
      <c r="N30" s="39">
        <v>3</v>
      </c>
      <c r="O30" s="41" t="str">
        <f>IFERROR(VLOOKUP(N30,bbb!B428:Ordenmes,2,0),"")</f>
        <v>Marzo</v>
      </c>
      <c r="P30" s="135"/>
      <c r="Q30" s="95"/>
      <c r="R30" s="136"/>
      <c r="S30" s="137" t="s">
        <v>2970</v>
      </c>
      <c r="T30" s="138"/>
    </row>
    <row r="31" spans="1:20" s="4" customFormat="1" ht="15" customHeight="1" x14ac:dyDescent="0.2">
      <c r="A31" s="34" t="s">
        <v>2085</v>
      </c>
      <c r="B31" s="34" t="str">
        <f t="shared" si="0"/>
        <v>Gerencia de Riesgo y Evaluación de las Prestaciones</v>
      </c>
      <c r="C31" s="35" t="s">
        <v>2201</v>
      </c>
      <c r="D31" s="36" t="str">
        <f t="shared" si="1"/>
        <v>Conducción de acciones de control técnico</v>
      </c>
      <c r="E31" s="36" t="s">
        <v>2506</v>
      </c>
      <c r="F31" s="86" t="s">
        <v>2796</v>
      </c>
      <c r="G31" s="139" t="s">
        <v>68</v>
      </c>
      <c r="H31" s="86" t="s">
        <v>2856</v>
      </c>
      <c r="I31" s="85">
        <v>3</v>
      </c>
      <c r="J31" s="85"/>
      <c r="K31" s="85">
        <v>720</v>
      </c>
      <c r="L31" s="38">
        <v>960</v>
      </c>
      <c r="M31" s="38">
        <f t="shared" si="6"/>
        <v>1680</v>
      </c>
      <c r="N31" s="107">
        <v>4</v>
      </c>
      <c r="O31" s="41" t="str">
        <f>IFERROR(VLOOKUP(N31,bbb!B427:Ordenmes,2,0),"")</f>
        <v>Abril</v>
      </c>
      <c r="P31" s="135"/>
      <c r="Q31" s="95"/>
      <c r="R31" s="136"/>
      <c r="S31" s="137"/>
      <c r="T31" s="138"/>
    </row>
    <row r="32" spans="1:20" s="4" customFormat="1" ht="15" customHeight="1" x14ac:dyDescent="0.2">
      <c r="A32" s="34" t="s">
        <v>2085</v>
      </c>
      <c r="B32" s="34" t="str">
        <f t="shared" si="0"/>
        <v>Gerencia de Riesgo y Evaluación de las Prestaciones</v>
      </c>
      <c r="C32" s="35" t="s">
        <v>2201</v>
      </c>
      <c r="D32" s="36" t="str">
        <f t="shared" si="1"/>
        <v>Conducción de acciones de control técnico</v>
      </c>
      <c r="E32" s="36" t="s">
        <v>2372</v>
      </c>
      <c r="F32" s="86" t="s">
        <v>2796</v>
      </c>
      <c r="G32" s="139" t="s">
        <v>87</v>
      </c>
      <c r="H32" s="86" t="s">
        <v>2802</v>
      </c>
      <c r="I32" s="85">
        <v>3</v>
      </c>
      <c r="J32" s="85"/>
      <c r="K32" s="85">
        <v>720</v>
      </c>
      <c r="L32" s="38">
        <v>960</v>
      </c>
      <c r="M32" s="38">
        <f t="shared" si="6"/>
        <v>1680</v>
      </c>
      <c r="N32" s="107">
        <v>4</v>
      </c>
      <c r="O32" s="41" t="str">
        <f>IFERROR(VLOOKUP(N32,bbb!B428:Ordenmes,2,0),"")</f>
        <v>Abril</v>
      </c>
      <c r="P32" s="135"/>
      <c r="Q32" s="95"/>
      <c r="R32" s="136"/>
      <c r="S32" s="137"/>
      <c r="T32" s="138"/>
    </row>
    <row r="33" spans="1:20" s="4" customFormat="1" ht="15" customHeight="1" x14ac:dyDescent="0.2">
      <c r="A33" s="34" t="s">
        <v>2085</v>
      </c>
      <c r="B33" s="34" t="str">
        <f t="shared" si="0"/>
        <v>Gerencia de Riesgo y Evaluación de las Prestaciones</v>
      </c>
      <c r="C33" s="35" t="s">
        <v>2201</v>
      </c>
      <c r="D33" s="36" t="str">
        <f t="shared" si="1"/>
        <v>Conducción de acciones de control técnico</v>
      </c>
      <c r="E33" s="36" t="s">
        <v>2372</v>
      </c>
      <c r="F33" s="86" t="s">
        <v>2796</v>
      </c>
      <c r="G33" s="139" t="s">
        <v>100</v>
      </c>
      <c r="H33" s="86" t="s">
        <v>871</v>
      </c>
      <c r="I33" s="85">
        <v>0</v>
      </c>
      <c r="J33" s="85">
        <v>0</v>
      </c>
      <c r="K33" s="85">
        <v>0</v>
      </c>
      <c r="L33" s="38">
        <v>0</v>
      </c>
      <c r="M33" s="38">
        <f t="shared" si="6"/>
        <v>0</v>
      </c>
      <c r="N33" s="107">
        <v>4</v>
      </c>
      <c r="O33" s="41" t="str">
        <f>IFERROR(VLOOKUP(N33,bbb!B429:Ordenmes,2,0),"")</f>
        <v>Abril</v>
      </c>
      <c r="P33" s="135"/>
      <c r="Q33" s="95"/>
      <c r="R33" s="136"/>
      <c r="S33" s="137"/>
      <c r="T33" s="138"/>
    </row>
    <row r="34" spans="1:20" s="4" customFormat="1" ht="15" customHeight="1" x14ac:dyDescent="0.2">
      <c r="A34" s="34" t="s">
        <v>2085</v>
      </c>
      <c r="B34" s="34" t="str">
        <f t="shared" si="0"/>
        <v>Gerencia de Riesgo y Evaluación de las Prestaciones</v>
      </c>
      <c r="C34" s="35" t="s">
        <v>2201</v>
      </c>
      <c r="D34" s="36" t="str">
        <f t="shared" si="1"/>
        <v>Conducción de acciones de control técnico</v>
      </c>
      <c r="E34" s="36" t="s">
        <v>2201</v>
      </c>
      <c r="F34" s="86" t="s">
        <v>2796</v>
      </c>
      <c r="G34" s="139" t="s">
        <v>101</v>
      </c>
      <c r="H34" s="86" t="s">
        <v>2856</v>
      </c>
      <c r="I34" s="85">
        <v>2</v>
      </c>
      <c r="J34" s="85"/>
      <c r="K34" s="85">
        <v>720</v>
      </c>
      <c r="L34" s="38">
        <v>640</v>
      </c>
      <c r="M34" s="38">
        <f t="shared" si="6"/>
        <v>1360</v>
      </c>
      <c r="N34" s="107">
        <v>4</v>
      </c>
      <c r="O34" s="41" t="str">
        <f>IFERROR(VLOOKUP(N34,bbb!B430:Ordenmes,2,0),"")</f>
        <v>Abril</v>
      </c>
      <c r="P34" s="135"/>
      <c r="Q34" s="95"/>
      <c r="R34" s="136"/>
      <c r="S34" s="137"/>
      <c r="T34" s="138"/>
    </row>
    <row r="35" spans="1:20" s="4" customFormat="1" ht="15" customHeight="1" x14ac:dyDescent="0.25">
      <c r="A35" s="34" t="s">
        <v>2085</v>
      </c>
      <c r="B35" s="34" t="str">
        <f t="shared" si="0"/>
        <v>Gerencia de Riesgo y Evaluación de las Prestaciones</v>
      </c>
      <c r="C35" s="35" t="s">
        <v>2201</v>
      </c>
      <c r="D35" s="36" t="str">
        <f t="shared" si="1"/>
        <v>Conducción de acciones de control técnico</v>
      </c>
      <c r="E35" s="93" t="s">
        <v>2972</v>
      </c>
      <c r="F35" s="93" t="s">
        <v>2973</v>
      </c>
      <c r="G35" s="213" t="s">
        <v>1685</v>
      </c>
      <c r="H35" s="86" t="s">
        <v>2993</v>
      </c>
      <c r="I35" s="82">
        <v>4</v>
      </c>
      <c r="J35" s="113">
        <v>240</v>
      </c>
      <c r="K35" s="104"/>
      <c r="L35" s="104">
        <f t="shared" ref="L35:L74" si="7">I35*320</f>
        <v>1280</v>
      </c>
      <c r="M35" s="38">
        <f t="shared" si="6"/>
        <v>1520</v>
      </c>
      <c r="N35" s="107">
        <v>4</v>
      </c>
      <c r="O35" s="41" t="str">
        <f>IFERROR(VLOOKUP(N35,bbb!B431:Ordenmes,2,0),"")</f>
        <v>Abril</v>
      </c>
      <c r="P35" s="135"/>
      <c r="Q35" s="95"/>
      <c r="R35" s="136"/>
      <c r="S35" s="137"/>
      <c r="T35" s="138"/>
    </row>
    <row r="36" spans="1:20" s="4" customFormat="1" ht="15" customHeight="1" x14ac:dyDescent="0.25">
      <c r="A36" s="34" t="s">
        <v>2085</v>
      </c>
      <c r="B36" s="34" t="str">
        <f t="shared" si="0"/>
        <v>Gerencia de Riesgo y Evaluación de las Prestaciones</v>
      </c>
      <c r="C36" s="35" t="s">
        <v>2201</v>
      </c>
      <c r="D36" s="36" t="str">
        <f t="shared" si="1"/>
        <v>Conducción de acciones de control técnico</v>
      </c>
      <c r="E36" s="93" t="s">
        <v>2972</v>
      </c>
      <c r="F36" s="93" t="s">
        <v>2973</v>
      </c>
      <c r="G36" s="213" t="s">
        <v>1685</v>
      </c>
      <c r="H36" s="86" t="s">
        <v>2994</v>
      </c>
      <c r="I36" s="82">
        <v>4</v>
      </c>
      <c r="J36" s="113">
        <v>240</v>
      </c>
      <c r="K36" s="104"/>
      <c r="L36" s="104">
        <f t="shared" si="7"/>
        <v>1280</v>
      </c>
      <c r="M36" s="38">
        <f t="shared" si="6"/>
        <v>1520</v>
      </c>
      <c r="N36" s="107">
        <v>4</v>
      </c>
      <c r="O36" s="41" t="str">
        <f>IFERROR(VLOOKUP(N36,bbb!B432:Ordenmes,2,0),"")</f>
        <v>Abril</v>
      </c>
      <c r="P36" s="135"/>
      <c r="Q36" s="95"/>
      <c r="R36" s="136"/>
      <c r="S36" s="137"/>
      <c r="T36" s="138"/>
    </row>
    <row r="37" spans="1:20" s="4" customFormat="1" ht="15" customHeight="1" x14ac:dyDescent="0.25">
      <c r="A37" s="34" t="s">
        <v>2085</v>
      </c>
      <c r="B37" s="34" t="str">
        <f t="shared" si="0"/>
        <v>Gerencia de Riesgo y Evaluación de las Prestaciones</v>
      </c>
      <c r="C37" s="35" t="s">
        <v>2201</v>
      </c>
      <c r="D37" s="36" t="str">
        <f t="shared" si="1"/>
        <v>Conducción de acciones de control técnico</v>
      </c>
      <c r="E37" s="93" t="s">
        <v>2972</v>
      </c>
      <c r="F37" s="93" t="s">
        <v>2973</v>
      </c>
      <c r="G37" s="213" t="s">
        <v>1685</v>
      </c>
      <c r="H37" s="86" t="s">
        <v>2995</v>
      </c>
      <c r="I37" s="82">
        <v>4</v>
      </c>
      <c r="J37" s="113">
        <v>240</v>
      </c>
      <c r="K37" s="104"/>
      <c r="L37" s="104">
        <f t="shared" si="7"/>
        <v>1280</v>
      </c>
      <c r="M37" s="38">
        <f t="shared" si="6"/>
        <v>1520</v>
      </c>
      <c r="N37" s="107">
        <v>4</v>
      </c>
      <c r="O37" s="41" t="str">
        <f>IFERROR(VLOOKUP(N37,bbb!B433:Ordenmes,2,0),"")</f>
        <v>Abril</v>
      </c>
      <c r="P37" s="135"/>
      <c r="Q37" s="95"/>
      <c r="R37" s="136"/>
      <c r="S37" s="137"/>
      <c r="T37" s="138"/>
    </row>
    <row r="38" spans="1:20" s="4" customFormat="1" ht="15" customHeight="1" x14ac:dyDescent="0.25">
      <c r="A38" s="34" t="s">
        <v>2085</v>
      </c>
      <c r="B38" s="34" t="str">
        <f t="shared" si="0"/>
        <v>Gerencia de Riesgo y Evaluación de las Prestaciones</v>
      </c>
      <c r="C38" s="35" t="s">
        <v>2201</v>
      </c>
      <c r="D38" s="36" t="str">
        <f t="shared" si="1"/>
        <v>Conducción de acciones de control técnico</v>
      </c>
      <c r="E38" s="93" t="s">
        <v>2972</v>
      </c>
      <c r="F38" s="93" t="s">
        <v>2973</v>
      </c>
      <c r="G38" s="213" t="s">
        <v>1685</v>
      </c>
      <c r="H38" s="86" t="s">
        <v>2996</v>
      </c>
      <c r="I38" s="82">
        <v>3</v>
      </c>
      <c r="J38" s="113"/>
      <c r="K38" s="104">
        <v>420</v>
      </c>
      <c r="L38" s="104">
        <f t="shared" si="7"/>
        <v>960</v>
      </c>
      <c r="M38" s="38">
        <f t="shared" si="6"/>
        <v>1380</v>
      </c>
      <c r="N38" s="107">
        <v>4</v>
      </c>
      <c r="O38" s="41" t="str">
        <f>IFERROR(VLOOKUP(N38,bbb!B434:Ordenmes,2,0),"")</f>
        <v>Abril</v>
      </c>
      <c r="P38" s="135"/>
      <c r="Q38" s="95"/>
      <c r="R38" s="136"/>
      <c r="S38" s="137"/>
      <c r="T38" s="138"/>
    </row>
    <row r="39" spans="1:20" s="4" customFormat="1" ht="15" customHeight="1" x14ac:dyDescent="0.25">
      <c r="A39" s="34" t="s">
        <v>2085</v>
      </c>
      <c r="B39" s="34" t="str">
        <f t="shared" si="0"/>
        <v>Gerencia de Riesgo y Evaluación de las Prestaciones</v>
      </c>
      <c r="C39" s="35" t="s">
        <v>2201</v>
      </c>
      <c r="D39" s="36" t="str">
        <f t="shared" si="1"/>
        <v>Conducción de acciones de control técnico</v>
      </c>
      <c r="E39" s="93" t="s">
        <v>2972</v>
      </c>
      <c r="F39" s="93" t="s">
        <v>2973</v>
      </c>
      <c r="G39" s="213" t="s">
        <v>1685</v>
      </c>
      <c r="H39" s="140" t="s">
        <v>2997</v>
      </c>
      <c r="I39" s="82">
        <v>3</v>
      </c>
      <c r="J39" s="113">
        <v>240</v>
      </c>
      <c r="K39" s="104"/>
      <c r="L39" s="104">
        <f t="shared" si="7"/>
        <v>960</v>
      </c>
      <c r="M39" s="38">
        <f t="shared" si="6"/>
        <v>1200</v>
      </c>
      <c r="N39" s="107">
        <v>4</v>
      </c>
      <c r="O39" s="41" t="str">
        <f>IFERROR(VLOOKUP(N39,bbb!B435:Ordenmes,2,0),"")</f>
        <v>Abril</v>
      </c>
      <c r="P39" s="135"/>
      <c r="Q39" s="95"/>
      <c r="R39" s="136"/>
      <c r="S39" s="137"/>
      <c r="T39" s="138"/>
    </row>
    <row r="40" spans="1:20" s="4" customFormat="1" ht="15" customHeight="1" x14ac:dyDescent="0.25">
      <c r="A40" s="34" t="s">
        <v>2085</v>
      </c>
      <c r="B40" s="34" t="str">
        <f t="shared" si="0"/>
        <v>Gerencia de Riesgo y Evaluación de las Prestaciones</v>
      </c>
      <c r="C40" s="35" t="s">
        <v>2201</v>
      </c>
      <c r="D40" s="36" t="str">
        <f t="shared" si="1"/>
        <v>Conducción de acciones de control técnico</v>
      </c>
      <c r="E40" s="93" t="s">
        <v>2972</v>
      </c>
      <c r="F40" s="93" t="s">
        <v>2973</v>
      </c>
      <c r="G40" s="213" t="s">
        <v>1685</v>
      </c>
      <c r="H40" s="140" t="s">
        <v>2998</v>
      </c>
      <c r="I40" s="82">
        <v>3</v>
      </c>
      <c r="J40" s="114">
        <v>200</v>
      </c>
      <c r="K40" s="104"/>
      <c r="L40" s="104">
        <f t="shared" si="7"/>
        <v>960</v>
      </c>
      <c r="M40" s="38">
        <f t="shared" si="6"/>
        <v>1160</v>
      </c>
      <c r="N40" s="107">
        <v>4</v>
      </c>
      <c r="O40" s="41" t="str">
        <f>IFERROR(VLOOKUP(N40,bbb!B436:Ordenmes,2,0),"")</f>
        <v>Abril</v>
      </c>
      <c r="P40" s="135"/>
      <c r="Q40" s="95"/>
      <c r="R40" s="136"/>
      <c r="S40" s="137"/>
      <c r="T40" s="138"/>
    </row>
    <row r="41" spans="1:20" s="4" customFormat="1" ht="15" customHeight="1" x14ac:dyDescent="0.25">
      <c r="A41" s="34" t="s">
        <v>2085</v>
      </c>
      <c r="B41" s="34" t="str">
        <f t="shared" si="0"/>
        <v>Gerencia de Riesgo y Evaluación de las Prestaciones</v>
      </c>
      <c r="C41" s="35" t="s">
        <v>2201</v>
      </c>
      <c r="D41" s="36" t="str">
        <f t="shared" si="1"/>
        <v>Conducción de acciones de control técnico</v>
      </c>
      <c r="E41" s="93" t="s">
        <v>2972</v>
      </c>
      <c r="F41" s="93" t="s">
        <v>2973</v>
      </c>
      <c r="G41" s="213" t="s">
        <v>1685</v>
      </c>
      <c r="H41" s="86" t="s">
        <v>2999</v>
      </c>
      <c r="I41" s="82">
        <v>3</v>
      </c>
      <c r="J41" s="113"/>
      <c r="K41" s="104">
        <v>420</v>
      </c>
      <c r="L41" s="104">
        <f t="shared" si="7"/>
        <v>960</v>
      </c>
      <c r="M41" s="38">
        <f t="shared" si="6"/>
        <v>1380</v>
      </c>
      <c r="N41" s="107">
        <v>4</v>
      </c>
      <c r="O41" s="41" t="str">
        <f>IFERROR(VLOOKUP(N41,bbb!B437:Ordenmes,2,0),"")</f>
        <v>Abril</v>
      </c>
      <c r="P41" s="135"/>
      <c r="Q41" s="95"/>
      <c r="R41" s="136"/>
      <c r="S41" s="137"/>
      <c r="T41" s="138"/>
    </row>
    <row r="42" spans="1:20" s="4" customFormat="1" ht="15" customHeight="1" x14ac:dyDescent="0.25">
      <c r="A42" s="34" t="s">
        <v>2085</v>
      </c>
      <c r="B42" s="34" t="str">
        <f t="shared" si="0"/>
        <v>Gerencia de Riesgo y Evaluación de las Prestaciones</v>
      </c>
      <c r="C42" s="35" t="s">
        <v>2201</v>
      </c>
      <c r="D42" s="36" t="str">
        <f t="shared" si="1"/>
        <v>Conducción de acciones de control técnico</v>
      </c>
      <c r="E42" s="93" t="s">
        <v>2972</v>
      </c>
      <c r="F42" s="93" t="s">
        <v>2973</v>
      </c>
      <c r="G42" s="213" t="s">
        <v>1685</v>
      </c>
      <c r="H42" s="86" t="s">
        <v>2974</v>
      </c>
      <c r="I42" s="82">
        <v>5</v>
      </c>
      <c r="J42" s="113">
        <v>420</v>
      </c>
      <c r="K42" s="104"/>
      <c r="L42" s="104">
        <f t="shared" si="7"/>
        <v>1600</v>
      </c>
      <c r="M42" s="38">
        <f t="shared" si="6"/>
        <v>2020</v>
      </c>
      <c r="N42" s="107">
        <v>4</v>
      </c>
      <c r="O42" s="41" t="str">
        <f>IFERROR(VLOOKUP(N42,bbb!B438:Ordenmes,2,0),"")</f>
        <v>Abril</v>
      </c>
      <c r="P42" s="135"/>
      <c r="Q42" s="95"/>
      <c r="R42" s="136"/>
      <c r="S42" s="137"/>
      <c r="T42" s="138"/>
    </row>
    <row r="43" spans="1:20" s="4" customFormat="1" ht="15" customHeight="1" x14ac:dyDescent="0.25">
      <c r="A43" s="34" t="s">
        <v>2085</v>
      </c>
      <c r="B43" s="34" t="str">
        <f t="shared" si="0"/>
        <v>Gerencia de Riesgo y Evaluación de las Prestaciones</v>
      </c>
      <c r="C43" s="35" t="s">
        <v>2201</v>
      </c>
      <c r="D43" s="36" t="str">
        <f t="shared" si="1"/>
        <v>Conducción de acciones de control técnico</v>
      </c>
      <c r="E43" s="93" t="s">
        <v>2972</v>
      </c>
      <c r="F43" s="93" t="s">
        <v>2973</v>
      </c>
      <c r="G43" s="213" t="s">
        <v>1685</v>
      </c>
      <c r="H43" s="86" t="s">
        <v>3000</v>
      </c>
      <c r="I43" s="82">
        <v>3</v>
      </c>
      <c r="J43" s="113"/>
      <c r="K43" s="104">
        <v>420</v>
      </c>
      <c r="L43" s="104">
        <f t="shared" si="7"/>
        <v>960</v>
      </c>
      <c r="M43" s="38">
        <f t="shared" si="6"/>
        <v>1380</v>
      </c>
      <c r="N43" s="107">
        <v>4</v>
      </c>
      <c r="O43" s="41" t="str">
        <f>IFERROR(VLOOKUP(N43,bbb!B439:Ordenmes,2,0),"")</f>
        <v>Abril</v>
      </c>
      <c r="P43" s="135"/>
      <c r="Q43" s="95"/>
      <c r="R43" s="136"/>
      <c r="S43" s="137"/>
      <c r="T43" s="138"/>
    </row>
    <row r="44" spans="1:20" s="4" customFormat="1" ht="15" customHeight="1" x14ac:dyDescent="0.25">
      <c r="A44" s="34" t="s">
        <v>2085</v>
      </c>
      <c r="B44" s="34" t="str">
        <f t="shared" si="0"/>
        <v>Gerencia de Riesgo y Evaluación de las Prestaciones</v>
      </c>
      <c r="C44" s="35" t="s">
        <v>2201</v>
      </c>
      <c r="D44" s="36" t="str">
        <f t="shared" si="1"/>
        <v>Conducción de acciones de control técnico</v>
      </c>
      <c r="E44" s="93" t="s">
        <v>2972</v>
      </c>
      <c r="F44" s="93" t="s">
        <v>2973</v>
      </c>
      <c r="G44" s="213" t="s">
        <v>1685</v>
      </c>
      <c r="H44" s="87" t="s">
        <v>3001</v>
      </c>
      <c r="I44" s="82">
        <v>2</v>
      </c>
      <c r="J44" s="115"/>
      <c r="K44" s="104">
        <v>420</v>
      </c>
      <c r="L44" s="104">
        <f t="shared" si="7"/>
        <v>640</v>
      </c>
      <c r="M44" s="38">
        <f t="shared" si="6"/>
        <v>1060</v>
      </c>
      <c r="N44" s="107">
        <v>4</v>
      </c>
      <c r="O44" s="41" t="str">
        <f>IFERROR(VLOOKUP(N44,bbb!B440:Ordenmes,2,0),"")</f>
        <v>Abril</v>
      </c>
      <c r="P44" s="135"/>
      <c r="Q44" s="95"/>
      <c r="R44" s="136"/>
      <c r="S44" s="137"/>
      <c r="T44" s="138"/>
    </row>
    <row r="45" spans="1:20" s="4" customFormat="1" ht="15" customHeight="1" x14ac:dyDescent="0.25">
      <c r="A45" s="34" t="s">
        <v>2085</v>
      </c>
      <c r="B45" s="34" t="str">
        <f t="shared" si="0"/>
        <v>Gerencia de Riesgo y Evaluación de las Prestaciones</v>
      </c>
      <c r="C45" s="35" t="s">
        <v>2201</v>
      </c>
      <c r="D45" s="36" t="str">
        <f t="shared" si="1"/>
        <v>Conducción de acciones de control técnico</v>
      </c>
      <c r="E45" s="93" t="s">
        <v>2972</v>
      </c>
      <c r="F45" s="93" t="s">
        <v>2973</v>
      </c>
      <c r="G45" s="213" t="s">
        <v>1685</v>
      </c>
      <c r="H45" s="86" t="s">
        <v>3002</v>
      </c>
      <c r="I45" s="82">
        <v>3</v>
      </c>
      <c r="J45" s="113"/>
      <c r="K45" s="104">
        <v>420</v>
      </c>
      <c r="L45" s="104">
        <f t="shared" si="7"/>
        <v>960</v>
      </c>
      <c r="M45" s="38">
        <f t="shared" si="6"/>
        <v>1380</v>
      </c>
      <c r="N45" s="107">
        <v>4</v>
      </c>
      <c r="O45" s="41" t="str">
        <f>IFERROR(VLOOKUP(N45,bbb!B441:Ordenmes,2,0),"")</f>
        <v>Abril</v>
      </c>
      <c r="P45" s="135"/>
      <c r="Q45" s="95"/>
      <c r="R45" s="136"/>
      <c r="S45" s="137"/>
      <c r="T45" s="138"/>
    </row>
    <row r="46" spans="1:20" s="4" customFormat="1" ht="15" customHeight="1" x14ac:dyDescent="0.25">
      <c r="A46" s="34" t="s">
        <v>2085</v>
      </c>
      <c r="B46" s="34" t="str">
        <f t="shared" si="0"/>
        <v>Gerencia de Riesgo y Evaluación de las Prestaciones</v>
      </c>
      <c r="C46" s="35" t="s">
        <v>2201</v>
      </c>
      <c r="D46" s="36" t="str">
        <f t="shared" si="1"/>
        <v>Conducción de acciones de control técnico</v>
      </c>
      <c r="E46" s="93" t="s">
        <v>2972</v>
      </c>
      <c r="F46" s="93" t="s">
        <v>2973</v>
      </c>
      <c r="G46" s="213" t="s">
        <v>1685</v>
      </c>
      <c r="H46" s="86" t="s">
        <v>3003</v>
      </c>
      <c r="I46" s="82">
        <v>3</v>
      </c>
      <c r="J46" s="113"/>
      <c r="K46" s="104">
        <v>420</v>
      </c>
      <c r="L46" s="104">
        <f t="shared" si="7"/>
        <v>960</v>
      </c>
      <c r="M46" s="38">
        <f t="shared" si="6"/>
        <v>1380</v>
      </c>
      <c r="N46" s="107">
        <v>4</v>
      </c>
      <c r="O46" s="41" t="str">
        <f>IFERROR(VLOOKUP(N46,bbb!B442:Ordenmes,2,0),"")</f>
        <v>Abril</v>
      </c>
      <c r="P46" s="135"/>
      <c r="Q46" s="95"/>
      <c r="R46" s="136"/>
      <c r="S46" s="137"/>
      <c r="T46" s="138"/>
    </row>
    <row r="47" spans="1:20" s="4" customFormat="1" ht="15" customHeight="1" x14ac:dyDescent="0.25">
      <c r="A47" s="34" t="s">
        <v>2085</v>
      </c>
      <c r="B47" s="34" t="str">
        <f t="shared" si="0"/>
        <v>Gerencia de Riesgo y Evaluación de las Prestaciones</v>
      </c>
      <c r="C47" s="35" t="s">
        <v>2201</v>
      </c>
      <c r="D47" s="36" t="str">
        <f t="shared" si="1"/>
        <v>Conducción de acciones de control técnico</v>
      </c>
      <c r="E47" s="93" t="s">
        <v>2972</v>
      </c>
      <c r="F47" s="93" t="s">
        <v>2973</v>
      </c>
      <c r="G47" s="213" t="s">
        <v>1685</v>
      </c>
      <c r="H47" s="86" t="s">
        <v>3004</v>
      </c>
      <c r="I47" s="82">
        <v>3</v>
      </c>
      <c r="J47" s="113"/>
      <c r="K47" s="104">
        <v>420</v>
      </c>
      <c r="L47" s="104">
        <f t="shared" si="7"/>
        <v>960</v>
      </c>
      <c r="M47" s="38">
        <f t="shared" si="6"/>
        <v>1380</v>
      </c>
      <c r="N47" s="107">
        <v>4</v>
      </c>
      <c r="O47" s="41" t="str">
        <f>IFERROR(VLOOKUP(N47,bbb!B443:Ordenmes,2,0),"")</f>
        <v>Abril</v>
      </c>
      <c r="P47" s="135"/>
      <c r="Q47" s="95"/>
      <c r="R47" s="136"/>
      <c r="S47" s="137"/>
      <c r="T47" s="138"/>
    </row>
    <row r="48" spans="1:20" s="4" customFormat="1" ht="13.5" x14ac:dyDescent="0.25">
      <c r="A48" s="34" t="s">
        <v>2085</v>
      </c>
      <c r="B48" s="34" t="str">
        <f t="shared" si="0"/>
        <v>Gerencia de Riesgo y Evaluación de las Prestaciones</v>
      </c>
      <c r="C48" s="35" t="s">
        <v>2201</v>
      </c>
      <c r="D48" s="36" t="str">
        <f t="shared" si="1"/>
        <v>Conducción de acciones de control técnico</v>
      </c>
      <c r="E48" s="93" t="s">
        <v>2972</v>
      </c>
      <c r="F48" s="93" t="s">
        <v>2973</v>
      </c>
      <c r="G48" s="213" t="s">
        <v>1685</v>
      </c>
      <c r="H48" s="86" t="s">
        <v>3005</v>
      </c>
      <c r="I48" s="82">
        <v>4</v>
      </c>
      <c r="J48" s="113"/>
      <c r="K48" s="104">
        <v>420</v>
      </c>
      <c r="L48" s="104">
        <f t="shared" si="7"/>
        <v>1280</v>
      </c>
      <c r="M48" s="38">
        <f t="shared" si="6"/>
        <v>1700</v>
      </c>
      <c r="N48" s="107">
        <v>4</v>
      </c>
      <c r="O48" s="41" t="str">
        <f>IFERROR(VLOOKUP(N48,bbb!B444:Ordenmes,2,0),"")</f>
        <v>Abril</v>
      </c>
      <c r="P48" s="135"/>
      <c r="Q48" s="95"/>
      <c r="R48" s="136"/>
      <c r="S48" s="137"/>
      <c r="T48" s="138"/>
    </row>
    <row r="49" spans="1:20" s="4" customFormat="1" ht="13.5" x14ac:dyDescent="0.25">
      <c r="A49" s="34" t="s">
        <v>2085</v>
      </c>
      <c r="B49" s="34" t="str">
        <f t="shared" si="0"/>
        <v>Gerencia de Riesgo y Evaluación de las Prestaciones</v>
      </c>
      <c r="C49" s="35" t="s">
        <v>2201</v>
      </c>
      <c r="D49" s="36" t="str">
        <f t="shared" si="1"/>
        <v>Conducción de acciones de control técnico</v>
      </c>
      <c r="E49" s="93" t="s">
        <v>2972</v>
      </c>
      <c r="F49" s="93" t="s">
        <v>2973</v>
      </c>
      <c r="G49" s="213" t="s">
        <v>1685</v>
      </c>
      <c r="H49" s="86" t="s">
        <v>3006</v>
      </c>
      <c r="I49" s="82">
        <v>3</v>
      </c>
      <c r="J49" s="113"/>
      <c r="K49" s="104">
        <v>420</v>
      </c>
      <c r="L49" s="104">
        <f t="shared" si="7"/>
        <v>960</v>
      </c>
      <c r="M49" s="38">
        <f t="shared" si="6"/>
        <v>1380</v>
      </c>
      <c r="N49" s="107">
        <v>4</v>
      </c>
      <c r="O49" s="41" t="str">
        <f>IFERROR(VLOOKUP(N49,bbb!B445:Ordenmes,2,0),"")</f>
        <v>Abril</v>
      </c>
      <c r="P49" s="135"/>
      <c r="Q49" s="95"/>
      <c r="R49" s="136"/>
      <c r="S49" s="137"/>
      <c r="T49" s="138"/>
    </row>
    <row r="50" spans="1:20" s="4" customFormat="1" ht="13.5" x14ac:dyDescent="0.25">
      <c r="A50" s="34" t="s">
        <v>2085</v>
      </c>
      <c r="B50" s="34" t="str">
        <f t="shared" si="0"/>
        <v>Gerencia de Riesgo y Evaluación de las Prestaciones</v>
      </c>
      <c r="C50" s="35" t="s">
        <v>2201</v>
      </c>
      <c r="D50" s="36" t="str">
        <f t="shared" si="1"/>
        <v>Conducción de acciones de control técnico</v>
      </c>
      <c r="E50" s="93" t="s">
        <v>2972</v>
      </c>
      <c r="F50" s="93" t="s">
        <v>2973</v>
      </c>
      <c r="G50" s="213" t="s">
        <v>1685</v>
      </c>
      <c r="H50" s="86" t="s">
        <v>3007</v>
      </c>
      <c r="I50" s="82">
        <v>3</v>
      </c>
      <c r="J50" s="113"/>
      <c r="K50" s="104">
        <v>420</v>
      </c>
      <c r="L50" s="104">
        <f t="shared" si="7"/>
        <v>960</v>
      </c>
      <c r="M50" s="38">
        <f t="shared" si="6"/>
        <v>1380</v>
      </c>
      <c r="N50" s="107">
        <v>4</v>
      </c>
      <c r="O50" s="41" t="str">
        <f>IFERROR(VLOOKUP(N50,bbb!B446:Ordenmes,2,0),"")</f>
        <v>Abril</v>
      </c>
      <c r="P50" s="135"/>
      <c r="Q50" s="95"/>
      <c r="R50" s="136"/>
      <c r="S50" s="137"/>
      <c r="T50" s="138"/>
    </row>
    <row r="51" spans="1:20" s="4" customFormat="1" ht="13.5" x14ac:dyDescent="0.25">
      <c r="A51" s="34" t="s">
        <v>2085</v>
      </c>
      <c r="B51" s="34" t="str">
        <f t="shared" si="0"/>
        <v>Gerencia de Riesgo y Evaluación de las Prestaciones</v>
      </c>
      <c r="C51" s="35" t="s">
        <v>2201</v>
      </c>
      <c r="D51" s="36" t="str">
        <f t="shared" si="1"/>
        <v>Conducción de acciones de control técnico</v>
      </c>
      <c r="E51" s="93" t="s">
        <v>2972</v>
      </c>
      <c r="F51" s="93" t="s">
        <v>2973</v>
      </c>
      <c r="G51" s="213" t="s">
        <v>1685</v>
      </c>
      <c r="H51" s="140" t="s">
        <v>3008</v>
      </c>
      <c r="I51" s="82">
        <v>4</v>
      </c>
      <c r="J51" s="114"/>
      <c r="K51" s="104">
        <v>420</v>
      </c>
      <c r="L51" s="104">
        <f t="shared" si="7"/>
        <v>1280</v>
      </c>
      <c r="M51" s="38">
        <f t="shared" si="6"/>
        <v>1700</v>
      </c>
      <c r="N51" s="107">
        <v>4</v>
      </c>
      <c r="O51" s="41" t="str">
        <f>IFERROR(VLOOKUP(N51,bbb!B447:Ordenmes,2,0),"")</f>
        <v>Abril</v>
      </c>
      <c r="P51" s="135"/>
      <c r="Q51" s="95"/>
      <c r="R51" s="136"/>
      <c r="S51" s="137"/>
      <c r="T51" s="138"/>
    </row>
    <row r="52" spans="1:20" s="4" customFormat="1" ht="13.5" x14ac:dyDescent="0.25">
      <c r="A52" s="34" t="s">
        <v>2085</v>
      </c>
      <c r="B52" s="34" t="str">
        <f t="shared" si="0"/>
        <v>Gerencia de Riesgo y Evaluación de las Prestaciones</v>
      </c>
      <c r="C52" s="35" t="s">
        <v>2201</v>
      </c>
      <c r="D52" s="36" t="str">
        <f t="shared" si="1"/>
        <v>Conducción de acciones de control técnico</v>
      </c>
      <c r="E52" s="93" t="s">
        <v>2972</v>
      </c>
      <c r="F52" s="93" t="s">
        <v>2973</v>
      </c>
      <c r="G52" s="213" t="s">
        <v>1685</v>
      </c>
      <c r="H52" s="140" t="s">
        <v>3009</v>
      </c>
      <c r="I52" s="82">
        <v>2</v>
      </c>
      <c r="J52" s="114"/>
      <c r="K52" s="104">
        <v>420</v>
      </c>
      <c r="L52" s="104">
        <f t="shared" si="7"/>
        <v>640</v>
      </c>
      <c r="M52" s="38">
        <f t="shared" si="6"/>
        <v>1060</v>
      </c>
      <c r="N52" s="107">
        <v>4</v>
      </c>
      <c r="O52" s="41" t="str">
        <f>IFERROR(VLOOKUP(N52,bbb!B448:Ordenmes,2,0),"")</f>
        <v>Abril</v>
      </c>
      <c r="P52" s="135"/>
      <c r="Q52" s="95"/>
      <c r="R52" s="136"/>
      <c r="S52" s="137"/>
      <c r="T52" s="138"/>
    </row>
    <row r="53" spans="1:20" s="4" customFormat="1" ht="13.5" x14ac:dyDescent="0.25">
      <c r="A53" s="34" t="s">
        <v>2085</v>
      </c>
      <c r="B53" s="34" t="str">
        <f t="shared" si="0"/>
        <v>Gerencia de Riesgo y Evaluación de las Prestaciones</v>
      </c>
      <c r="C53" s="35" t="s">
        <v>2201</v>
      </c>
      <c r="D53" s="36" t="str">
        <f t="shared" si="1"/>
        <v>Conducción de acciones de control técnico</v>
      </c>
      <c r="E53" s="93" t="s">
        <v>2972</v>
      </c>
      <c r="F53" s="93" t="s">
        <v>2973</v>
      </c>
      <c r="G53" s="213" t="s">
        <v>1685</v>
      </c>
      <c r="H53" s="83" t="s">
        <v>3010</v>
      </c>
      <c r="I53" s="82">
        <v>4</v>
      </c>
      <c r="J53" s="114"/>
      <c r="K53" s="104">
        <v>420</v>
      </c>
      <c r="L53" s="104">
        <f t="shared" si="7"/>
        <v>1280</v>
      </c>
      <c r="M53" s="38">
        <f t="shared" si="6"/>
        <v>1700</v>
      </c>
      <c r="N53" s="107">
        <v>4</v>
      </c>
      <c r="O53" s="41" t="str">
        <f>IFERROR(VLOOKUP(N53,bbb!B449:Ordenmes,2,0),"")</f>
        <v>Abril</v>
      </c>
      <c r="P53" s="135"/>
      <c r="Q53" s="95"/>
      <c r="R53" s="136"/>
      <c r="S53" s="137"/>
      <c r="T53" s="138"/>
    </row>
    <row r="54" spans="1:20" s="4" customFormat="1" ht="13.5" x14ac:dyDescent="0.25">
      <c r="A54" s="34" t="s">
        <v>2085</v>
      </c>
      <c r="B54" s="34" t="str">
        <f t="shared" si="0"/>
        <v>Gerencia de Riesgo y Evaluación de las Prestaciones</v>
      </c>
      <c r="C54" s="35" t="s">
        <v>2201</v>
      </c>
      <c r="D54" s="36" t="str">
        <f t="shared" si="1"/>
        <v>Conducción de acciones de control técnico</v>
      </c>
      <c r="E54" s="93" t="s">
        <v>2972</v>
      </c>
      <c r="F54" s="93" t="s">
        <v>2973</v>
      </c>
      <c r="G54" s="213" t="s">
        <v>1685</v>
      </c>
      <c r="H54" s="83" t="s">
        <v>3011</v>
      </c>
      <c r="I54" s="82">
        <v>4</v>
      </c>
      <c r="J54" s="114"/>
      <c r="K54" s="104">
        <v>420</v>
      </c>
      <c r="L54" s="104">
        <f t="shared" si="7"/>
        <v>1280</v>
      </c>
      <c r="M54" s="38">
        <f t="shared" si="6"/>
        <v>1700</v>
      </c>
      <c r="N54" s="107">
        <v>4</v>
      </c>
      <c r="O54" s="41" t="str">
        <f>IFERROR(VLOOKUP(N54,bbb!B450:Ordenmes,2,0),"")</f>
        <v>Abril</v>
      </c>
      <c r="P54" s="135"/>
      <c r="Q54" s="95"/>
      <c r="R54" s="136"/>
      <c r="S54" s="137"/>
      <c r="T54" s="138"/>
    </row>
    <row r="55" spans="1:20" s="4" customFormat="1" ht="13.5" x14ac:dyDescent="0.25">
      <c r="A55" s="34" t="s">
        <v>2085</v>
      </c>
      <c r="B55" s="34" t="str">
        <f t="shared" si="0"/>
        <v>Gerencia de Riesgo y Evaluación de las Prestaciones</v>
      </c>
      <c r="C55" s="35" t="s">
        <v>2201</v>
      </c>
      <c r="D55" s="36" t="str">
        <f t="shared" si="1"/>
        <v>Conducción de acciones de control técnico</v>
      </c>
      <c r="E55" s="93" t="s">
        <v>2972</v>
      </c>
      <c r="F55" s="93" t="s">
        <v>2973</v>
      </c>
      <c r="G55" s="213" t="s">
        <v>1685</v>
      </c>
      <c r="H55" s="83" t="s">
        <v>3012</v>
      </c>
      <c r="I55" s="82">
        <v>4</v>
      </c>
      <c r="J55" s="114"/>
      <c r="K55" s="104">
        <v>420</v>
      </c>
      <c r="L55" s="104">
        <f t="shared" si="7"/>
        <v>1280</v>
      </c>
      <c r="M55" s="38">
        <f t="shared" si="6"/>
        <v>1700</v>
      </c>
      <c r="N55" s="107">
        <v>4</v>
      </c>
      <c r="O55" s="41" t="str">
        <f>IFERROR(VLOOKUP(N55,bbb!B451:Ordenmes,2,0),"")</f>
        <v>Abril</v>
      </c>
      <c r="P55" s="135"/>
      <c r="Q55" s="95"/>
      <c r="R55" s="136"/>
      <c r="S55" s="137"/>
      <c r="T55" s="138"/>
    </row>
    <row r="56" spans="1:20" s="4" customFormat="1" ht="13.5" x14ac:dyDescent="0.25">
      <c r="A56" s="34" t="s">
        <v>2085</v>
      </c>
      <c r="B56" s="34" t="str">
        <f t="shared" si="0"/>
        <v>Gerencia de Riesgo y Evaluación de las Prestaciones</v>
      </c>
      <c r="C56" s="35" t="s">
        <v>2201</v>
      </c>
      <c r="D56" s="36" t="str">
        <f t="shared" si="1"/>
        <v>Conducción de acciones de control técnico</v>
      </c>
      <c r="E56" s="93" t="s">
        <v>2972</v>
      </c>
      <c r="F56" s="93" t="s">
        <v>2973</v>
      </c>
      <c r="G56" s="213" t="s">
        <v>1685</v>
      </c>
      <c r="H56" s="83" t="s">
        <v>3013</v>
      </c>
      <c r="I56" s="82">
        <v>3</v>
      </c>
      <c r="J56" s="113"/>
      <c r="K56" s="104">
        <v>420</v>
      </c>
      <c r="L56" s="104">
        <f t="shared" si="7"/>
        <v>960</v>
      </c>
      <c r="M56" s="38">
        <f t="shared" si="6"/>
        <v>1380</v>
      </c>
      <c r="N56" s="107">
        <v>4</v>
      </c>
      <c r="O56" s="41" t="str">
        <f>IFERROR(VLOOKUP(N56,bbb!B452:Ordenmes,2,0),"")</f>
        <v>Abril</v>
      </c>
      <c r="P56" s="135"/>
      <c r="Q56" s="95"/>
      <c r="R56" s="136"/>
      <c r="S56" s="137"/>
      <c r="T56" s="138"/>
    </row>
    <row r="57" spans="1:20" s="4" customFormat="1" ht="13.5" x14ac:dyDescent="0.25">
      <c r="A57" s="34" t="s">
        <v>2085</v>
      </c>
      <c r="B57" s="34" t="str">
        <f t="shared" si="0"/>
        <v>Gerencia de Riesgo y Evaluación de las Prestaciones</v>
      </c>
      <c r="C57" s="35" t="s">
        <v>2201</v>
      </c>
      <c r="D57" s="36" t="str">
        <f t="shared" si="1"/>
        <v>Conducción de acciones de control técnico</v>
      </c>
      <c r="E57" s="93" t="s">
        <v>2972</v>
      </c>
      <c r="F57" s="93" t="s">
        <v>2973</v>
      </c>
      <c r="G57" s="213" t="s">
        <v>1685</v>
      </c>
      <c r="H57" s="83" t="s">
        <v>3014</v>
      </c>
      <c r="I57" s="82">
        <v>3</v>
      </c>
      <c r="J57" s="113"/>
      <c r="K57" s="104">
        <v>420</v>
      </c>
      <c r="L57" s="104">
        <f t="shared" si="7"/>
        <v>960</v>
      </c>
      <c r="M57" s="38">
        <f t="shared" si="6"/>
        <v>1380</v>
      </c>
      <c r="N57" s="107">
        <v>4</v>
      </c>
      <c r="O57" s="41" t="str">
        <f>IFERROR(VLOOKUP(N57,bbb!B453:Ordenmes,2,0),"")</f>
        <v>Abril</v>
      </c>
      <c r="P57" s="135"/>
      <c r="Q57" s="95"/>
      <c r="R57" s="136"/>
      <c r="S57" s="137"/>
      <c r="T57" s="138"/>
    </row>
    <row r="58" spans="1:20" s="4" customFormat="1" ht="13.5" x14ac:dyDescent="0.25">
      <c r="A58" s="34" t="s">
        <v>2085</v>
      </c>
      <c r="B58" s="34" t="str">
        <f t="shared" si="0"/>
        <v>Gerencia de Riesgo y Evaluación de las Prestaciones</v>
      </c>
      <c r="C58" s="35" t="s">
        <v>2201</v>
      </c>
      <c r="D58" s="36" t="str">
        <f t="shared" si="1"/>
        <v>Conducción de acciones de control técnico</v>
      </c>
      <c r="E58" s="93" t="s">
        <v>2972</v>
      </c>
      <c r="F58" s="93" t="s">
        <v>2973</v>
      </c>
      <c r="G58" s="213" t="s">
        <v>1685</v>
      </c>
      <c r="H58" s="83" t="s">
        <v>3015</v>
      </c>
      <c r="I58" s="82">
        <v>3</v>
      </c>
      <c r="J58" s="113"/>
      <c r="K58" s="104">
        <v>420</v>
      </c>
      <c r="L58" s="104">
        <f t="shared" si="7"/>
        <v>960</v>
      </c>
      <c r="M58" s="38">
        <f t="shared" si="6"/>
        <v>1380</v>
      </c>
      <c r="N58" s="107">
        <v>4</v>
      </c>
      <c r="O58" s="41" t="str">
        <f>IFERROR(VLOOKUP(N58,bbb!B454:Ordenmes,2,0),"")</f>
        <v>Abril</v>
      </c>
      <c r="P58" s="135"/>
      <c r="Q58" s="95"/>
      <c r="R58" s="136"/>
      <c r="S58" s="137"/>
      <c r="T58" s="138"/>
    </row>
    <row r="59" spans="1:20" s="4" customFormat="1" ht="13.5" x14ac:dyDescent="0.25">
      <c r="A59" s="34" t="s">
        <v>2085</v>
      </c>
      <c r="B59" s="34" t="str">
        <f t="shared" si="0"/>
        <v>Gerencia de Riesgo y Evaluación de las Prestaciones</v>
      </c>
      <c r="C59" s="35" t="s">
        <v>2201</v>
      </c>
      <c r="D59" s="36" t="str">
        <f t="shared" si="1"/>
        <v>Conducción de acciones de control técnico</v>
      </c>
      <c r="E59" s="93" t="s">
        <v>2972</v>
      </c>
      <c r="F59" s="93" t="s">
        <v>2973</v>
      </c>
      <c r="G59" s="213" t="s">
        <v>1685</v>
      </c>
      <c r="H59" s="83" t="s">
        <v>2975</v>
      </c>
      <c r="I59" s="82">
        <v>3</v>
      </c>
      <c r="J59" s="113"/>
      <c r="K59" s="104">
        <v>420</v>
      </c>
      <c r="L59" s="104">
        <f t="shared" si="7"/>
        <v>960</v>
      </c>
      <c r="M59" s="38">
        <f t="shared" ref="M59:M112" si="8">+J59+K59+L59</f>
        <v>1380</v>
      </c>
      <c r="N59" s="107">
        <v>4</v>
      </c>
      <c r="O59" s="41" t="str">
        <f>IFERROR(VLOOKUP(N59,bbb!B455:Ordenmes,2,0),"")</f>
        <v>Abril</v>
      </c>
      <c r="P59" s="135"/>
      <c r="Q59" s="95"/>
      <c r="R59" s="136"/>
      <c r="S59" s="137"/>
      <c r="T59" s="138"/>
    </row>
    <row r="60" spans="1:20" s="4" customFormat="1" ht="13.5" x14ac:dyDescent="0.25">
      <c r="A60" s="34" t="s">
        <v>2085</v>
      </c>
      <c r="B60" s="34" t="str">
        <f t="shared" si="0"/>
        <v>Gerencia de Riesgo y Evaluación de las Prestaciones</v>
      </c>
      <c r="C60" s="35" t="s">
        <v>2201</v>
      </c>
      <c r="D60" s="36" t="str">
        <f t="shared" si="1"/>
        <v>Conducción de acciones de control técnico</v>
      </c>
      <c r="E60" s="93" t="s">
        <v>2972</v>
      </c>
      <c r="F60" s="93" t="s">
        <v>2973</v>
      </c>
      <c r="G60" s="213" t="s">
        <v>1685</v>
      </c>
      <c r="H60" s="83" t="s">
        <v>3016</v>
      </c>
      <c r="I60" s="82">
        <v>4</v>
      </c>
      <c r="J60" s="113">
        <v>80</v>
      </c>
      <c r="K60" s="104">
        <v>420</v>
      </c>
      <c r="L60" s="104">
        <f t="shared" si="7"/>
        <v>1280</v>
      </c>
      <c r="M60" s="38">
        <f t="shared" si="8"/>
        <v>1780</v>
      </c>
      <c r="N60" s="107">
        <v>4</v>
      </c>
      <c r="O60" s="41" t="str">
        <f>IFERROR(VLOOKUP(N60,bbb!B456:Ordenmes,2,0),"")</f>
        <v>Abril</v>
      </c>
      <c r="P60" s="135"/>
      <c r="Q60" s="95"/>
      <c r="R60" s="136"/>
      <c r="S60" s="137"/>
      <c r="T60" s="138"/>
    </row>
    <row r="61" spans="1:20" s="4" customFormat="1" ht="13.5" x14ac:dyDescent="0.25">
      <c r="A61" s="34" t="s">
        <v>2085</v>
      </c>
      <c r="B61" s="34" t="str">
        <f t="shared" si="0"/>
        <v>Gerencia de Riesgo y Evaluación de las Prestaciones</v>
      </c>
      <c r="C61" s="35" t="s">
        <v>2201</v>
      </c>
      <c r="D61" s="36" t="str">
        <f t="shared" si="1"/>
        <v>Conducción de acciones de control técnico</v>
      </c>
      <c r="E61" s="93" t="s">
        <v>2972</v>
      </c>
      <c r="F61" s="93" t="s">
        <v>2973</v>
      </c>
      <c r="G61" s="213" t="s">
        <v>1685</v>
      </c>
      <c r="H61" s="83" t="s">
        <v>3017</v>
      </c>
      <c r="I61" s="82">
        <v>4</v>
      </c>
      <c r="J61" s="113">
        <v>80</v>
      </c>
      <c r="K61" s="104">
        <v>420</v>
      </c>
      <c r="L61" s="104">
        <f t="shared" si="7"/>
        <v>1280</v>
      </c>
      <c r="M61" s="38">
        <f t="shared" si="8"/>
        <v>1780</v>
      </c>
      <c r="N61" s="107">
        <v>4</v>
      </c>
      <c r="O61" s="41" t="str">
        <f>IFERROR(VLOOKUP(N61,bbb!B457:Ordenmes,2,0),"")</f>
        <v>Abril</v>
      </c>
      <c r="P61" s="135"/>
      <c r="Q61" s="95"/>
      <c r="R61" s="136"/>
      <c r="S61" s="137"/>
      <c r="T61" s="138"/>
    </row>
    <row r="62" spans="1:20" s="4" customFormat="1" ht="13.5" x14ac:dyDescent="0.25">
      <c r="A62" s="34" t="s">
        <v>2085</v>
      </c>
      <c r="B62" s="34" t="str">
        <f t="shared" si="0"/>
        <v>Gerencia de Riesgo y Evaluación de las Prestaciones</v>
      </c>
      <c r="C62" s="35" t="s">
        <v>2201</v>
      </c>
      <c r="D62" s="36" t="str">
        <f t="shared" si="1"/>
        <v>Conducción de acciones de control técnico</v>
      </c>
      <c r="E62" s="93" t="s">
        <v>2972</v>
      </c>
      <c r="F62" s="93" t="s">
        <v>2973</v>
      </c>
      <c r="G62" s="213" t="s">
        <v>1685</v>
      </c>
      <c r="H62" s="83" t="s">
        <v>3018</v>
      </c>
      <c r="I62" s="82">
        <v>4</v>
      </c>
      <c r="J62" s="113">
        <v>80</v>
      </c>
      <c r="K62" s="104">
        <v>420</v>
      </c>
      <c r="L62" s="104">
        <f t="shared" si="7"/>
        <v>1280</v>
      </c>
      <c r="M62" s="38">
        <f t="shared" si="8"/>
        <v>1780</v>
      </c>
      <c r="N62" s="107">
        <v>4</v>
      </c>
      <c r="O62" s="41" t="str">
        <f>IFERROR(VLOOKUP(N62,bbb!B458:Ordenmes,2,0),"")</f>
        <v>Abril</v>
      </c>
      <c r="P62" s="135"/>
      <c r="Q62" s="95"/>
      <c r="R62" s="136"/>
      <c r="S62" s="137"/>
      <c r="T62" s="138"/>
    </row>
    <row r="63" spans="1:20" s="4" customFormat="1" ht="13.5" x14ac:dyDescent="0.25">
      <c r="A63" s="34" t="s">
        <v>2085</v>
      </c>
      <c r="B63" s="34" t="str">
        <f t="shared" si="0"/>
        <v>Gerencia de Riesgo y Evaluación de las Prestaciones</v>
      </c>
      <c r="C63" s="35" t="s">
        <v>2201</v>
      </c>
      <c r="D63" s="36" t="str">
        <f t="shared" si="1"/>
        <v>Conducción de acciones de control técnico</v>
      </c>
      <c r="E63" s="93" t="s">
        <v>2972</v>
      </c>
      <c r="F63" s="93" t="s">
        <v>2973</v>
      </c>
      <c r="G63" s="213" t="s">
        <v>1685</v>
      </c>
      <c r="H63" s="83" t="s">
        <v>3019</v>
      </c>
      <c r="I63" s="82">
        <v>3</v>
      </c>
      <c r="J63" s="113"/>
      <c r="K63" s="104">
        <v>420</v>
      </c>
      <c r="L63" s="104">
        <f t="shared" si="7"/>
        <v>960</v>
      </c>
      <c r="M63" s="38">
        <f t="shared" si="8"/>
        <v>1380</v>
      </c>
      <c r="N63" s="107">
        <v>4</v>
      </c>
      <c r="O63" s="41" t="str">
        <f>IFERROR(VLOOKUP(N63,bbb!B459:Ordenmes,2,0),"")</f>
        <v>Abril</v>
      </c>
      <c r="P63" s="135"/>
      <c r="Q63" s="95"/>
      <c r="R63" s="136"/>
      <c r="S63" s="137"/>
      <c r="T63" s="138"/>
    </row>
    <row r="64" spans="1:20" s="4" customFormat="1" ht="13.5" x14ac:dyDescent="0.25">
      <c r="A64" s="34" t="s">
        <v>2085</v>
      </c>
      <c r="B64" s="34" t="str">
        <f t="shared" si="0"/>
        <v>Gerencia de Riesgo y Evaluación de las Prestaciones</v>
      </c>
      <c r="C64" s="35" t="s">
        <v>2201</v>
      </c>
      <c r="D64" s="36" t="str">
        <f t="shared" si="1"/>
        <v>Conducción de acciones de control técnico</v>
      </c>
      <c r="E64" s="93" t="s">
        <v>2972</v>
      </c>
      <c r="F64" s="93" t="s">
        <v>2973</v>
      </c>
      <c r="G64" s="213" t="s">
        <v>1685</v>
      </c>
      <c r="H64" s="83" t="s">
        <v>3020</v>
      </c>
      <c r="I64" s="82">
        <v>3</v>
      </c>
      <c r="J64" s="113"/>
      <c r="K64" s="104">
        <v>420</v>
      </c>
      <c r="L64" s="104">
        <f t="shared" si="7"/>
        <v>960</v>
      </c>
      <c r="M64" s="38">
        <f t="shared" si="8"/>
        <v>1380</v>
      </c>
      <c r="N64" s="107">
        <v>4</v>
      </c>
      <c r="O64" s="41" t="str">
        <f>IFERROR(VLOOKUP(N64,bbb!B460:Ordenmes,2,0),"")</f>
        <v>Abril</v>
      </c>
      <c r="P64" s="135"/>
      <c r="Q64" s="95"/>
      <c r="R64" s="136"/>
      <c r="S64" s="137"/>
      <c r="T64" s="138"/>
    </row>
    <row r="65" spans="1:20" s="4" customFormat="1" ht="13.5" x14ac:dyDescent="0.25">
      <c r="A65" s="34" t="s">
        <v>2085</v>
      </c>
      <c r="B65" s="34" t="str">
        <f t="shared" si="0"/>
        <v>Gerencia de Riesgo y Evaluación de las Prestaciones</v>
      </c>
      <c r="C65" s="35" t="s">
        <v>2201</v>
      </c>
      <c r="D65" s="36" t="str">
        <f t="shared" si="1"/>
        <v>Conducción de acciones de control técnico</v>
      </c>
      <c r="E65" s="93" t="s">
        <v>2972</v>
      </c>
      <c r="F65" s="93" t="s">
        <v>2973</v>
      </c>
      <c r="G65" s="213" t="s">
        <v>1685</v>
      </c>
      <c r="H65" s="83" t="s">
        <v>3021</v>
      </c>
      <c r="I65" s="82">
        <v>3</v>
      </c>
      <c r="J65" s="113"/>
      <c r="K65" s="104">
        <v>420</v>
      </c>
      <c r="L65" s="104">
        <f t="shared" si="7"/>
        <v>960</v>
      </c>
      <c r="M65" s="38">
        <f t="shared" si="8"/>
        <v>1380</v>
      </c>
      <c r="N65" s="107">
        <v>4</v>
      </c>
      <c r="O65" s="41" t="str">
        <f>IFERROR(VLOOKUP(N65,bbb!B461:Ordenmes,2,0),"")</f>
        <v>Abril</v>
      </c>
      <c r="P65" s="135"/>
      <c r="Q65" s="95"/>
      <c r="R65" s="136"/>
      <c r="S65" s="137"/>
      <c r="T65" s="138"/>
    </row>
    <row r="66" spans="1:20" s="4" customFormat="1" ht="13.5" x14ac:dyDescent="0.25">
      <c r="A66" s="34" t="s">
        <v>2085</v>
      </c>
      <c r="B66" s="34" t="str">
        <f t="shared" si="0"/>
        <v>Gerencia de Riesgo y Evaluación de las Prestaciones</v>
      </c>
      <c r="C66" s="35" t="s">
        <v>2201</v>
      </c>
      <c r="D66" s="36" t="str">
        <f t="shared" si="1"/>
        <v>Conducción de acciones de control técnico</v>
      </c>
      <c r="E66" s="93" t="s">
        <v>2972</v>
      </c>
      <c r="F66" s="93" t="s">
        <v>2973</v>
      </c>
      <c r="G66" s="213" t="s">
        <v>1685</v>
      </c>
      <c r="H66" s="83" t="s">
        <v>3022</v>
      </c>
      <c r="I66" s="82">
        <v>3</v>
      </c>
      <c r="J66" s="113"/>
      <c r="K66" s="104">
        <v>420</v>
      </c>
      <c r="L66" s="104">
        <f t="shared" si="7"/>
        <v>960</v>
      </c>
      <c r="M66" s="38">
        <f t="shared" si="8"/>
        <v>1380</v>
      </c>
      <c r="N66" s="107">
        <v>4</v>
      </c>
      <c r="O66" s="41" t="str">
        <f>IFERROR(VLOOKUP(N66,bbb!B462:Ordenmes,2,0),"")</f>
        <v>Abril</v>
      </c>
      <c r="P66" s="135"/>
      <c r="Q66" s="95"/>
      <c r="R66" s="136"/>
      <c r="S66" s="137"/>
      <c r="T66" s="138"/>
    </row>
    <row r="67" spans="1:20" s="4" customFormat="1" ht="13.5" x14ac:dyDescent="0.25">
      <c r="A67" s="34" t="s">
        <v>2085</v>
      </c>
      <c r="B67" s="34" t="str">
        <f t="shared" si="0"/>
        <v>Gerencia de Riesgo y Evaluación de las Prestaciones</v>
      </c>
      <c r="C67" s="35" t="s">
        <v>2201</v>
      </c>
      <c r="D67" s="36" t="str">
        <f t="shared" si="1"/>
        <v>Conducción de acciones de control técnico</v>
      </c>
      <c r="E67" s="93" t="s">
        <v>2972</v>
      </c>
      <c r="F67" s="93" t="s">
        <v>2973</v>
      </c>
      <c r="G67" s="213" t="s">
        <v>1685</v>
      </c>
      <c r="H67" s="83" t="s">
        <v>2976</v>
      </c>
      <c r="I67" s="82">
        <v>3</v>
      </c>
      <c r="J67" s="113"/>
      <c r="K67" s="104">
        <v>420</v>
      </c>
      <c r="L67" s="104">
        <f t="shared" si="7"/>
        <v>960</v>
      </c>
      <c r="M67" s="38">
        <f t="shared" si="8"/>
        <v>1380</v>
      </c>
      <c r="N67" s="107">
        <v>4</v>
      </c>
      <c r="O67" s="41" t="str">
        <f>IFERROR(VLOOKUP(N67,bbb!B463:Ordenmes,2,0),"")</f>
        <v>Abril</v>
      </c>
      <c r="P67" s="135"/>
      <c r="Q67" s="95"/>
      <c r="R67" s="136"/>
      <c r="S67" s="137"/>
      <c r="T67" s="138"/>
    </row>
    <row r="68" spans="1:20" s="4" customFormat="1" ht="13.5" x14ac:dyDescent="0.25">
      <c r="A68" s="34" t="s">
        <v>2085</v>
      </c>
      <c r="B68" s="34" t="str">
        <f t="shared" ref="B68:B156" si="9">IFERROR(VLOOKUP(A68,IdCC,2,0),"")</f>
        <v>Gerencia de Riesgo y Evaluación de las Prestaciones</v>
      </c>
      <c r="C68" s="35" t="s">
        <v>2201</v>
      </c>
      <c r="D68" s="36" t="str">
        <f t="shared" ref="D68:D156" si="10">IFERROR(VLOOKUP(C68,IdAOE,2,0),"")</f>
        <v>Conducción de acciones de control técnico</v>
      </c>
      <c r="E68" s="93" t="s">
        <v>2972</v>
      </c>
      <c r="F68" s="93" t="s">
        <v>2973</v>
      </c>
      <c r="G68" s="213" t="s">
        <v>1685</v>
      </c>
      <c r="H68" s="116" t="s">
        <v>3023</v>
      </c>
      <c r="I68" s="82">
        <v>4</v>
      </c>
      <c r="J68" s="113"/>
      <c r="K68" s="104">
        <v>420</v>
      </c>
      <c r="L68" s="104">
        <f t="shared" si="7"/>
        <v>1280</v>
      </c>
      <c r="M68" s="38">
        <f t="shared" si="8"/>
        <v>1700</v>
      </c>
      <c r="N68" s="107">
        <v>4</v>
      </c>
      <c r="O68" s="41" t="str">
        <f>IFERROR(VLOOKUP(N68,bbb!B464:Ordenmes,2,0),"")</f>
        <v>Abril</v>
      </c>
      <c r="P68" s="135"/>
      <c r="Q68" s="95"/>
      <c r="R68" s="136"/>
      <c r="S68" s="137"/>
      <c r="T68" s="138"/>
    </row>
    <row r="69" spans="1:20" s="4" customFormat="1" ht="13.5" x14ac:dyDescent="0.25">
      <c r="A69" s="34" t="s">
        <v>2085</v>
      </c>
      <c r="B69" s="34" t="str">
        <f t="shared" si="9"/>
        <v>Gerencia de Riesgo y Evaluación de las Prestaciones</v>
      </c>
      <c r="C69" s="35" t="s">
        <v>2201</v>
      </c>
      <c r="D69" s="36" t="str">
        <f t="shared" si="10"/>
        <v>Conducción de acciones de control técnico</v>
      </c>
      <c r="E69" s="93" t="s">
        <v>2972</v>
      </c>
      <c r="F69" s="93" t="s">
        <v>2973</v>
      </c>
      <c r="G69" s="213" t="s">
        <v>1685</v>
      </c>
      <c r="H69" s="116" t="s">
        <v>3024</v>
      </c>
      <c r="I69" s="82">
        <v>4</v>
      </c>
      <c r="J69" s="113"/>
      <c r="K69" s="104">
        <v>420</v>
      </c>
      <c r="L69" s="104">
        <f t="shared" si="7"/>
        <v>1280</v>
      </c>
      <c r="M69" s="38">
        <f t="shared" si="8"/>
        <v>1700</v>
      </c>
      <c r="N69" s="107">
        <v>4</v>
      </c>
      <c r="O69" s="41" t="str">
        <f>IFERROR(VLOOKUP(N69,bbb!B465:Ordenmes,2,0),"")</f>
        <v>Abril</v>
      </c>
      <c r="P69" s="135"/>
      <c r="Q69" s="95"/>
      <c r="R69" s="136"/>
      <c r="S69" s="137"/>
      <c r="T69" s="138"/>
    </row>
    <row r="70" spans="1:20" s="4" customFormat="1" ht="13.5" x14ac:dyDescent="0.25">
      <c r="A70" s="34" t="s">
        <v>2085</v>
      </c>
      <c r="B70" s="34" t="str">
        <f t="shared" si="9"/>
        <v>Gerencia de Riesgo y Evaluación de las Prestaciones</v>
      </c>
      <c r="C70" s="35" t="s">
        <v>2201</v>
      </c>
      <c r="D70" s="36" t="str">
        <f t="shared" si="10"/>
        <v>Conducción de acciones de control técnico</v>
      </c>
      <c r="E70" s="93" t="s">
        <v>2972</v>
      </c>
      <c r="F70" s="93" t="s">
        <v>2973</v>
      </c>
      <c r="G70" s="213" t="s">
        <v>1685</v>
      </c>
      <c r="H70" s="36" t="s">
        <v>3025</v>
      </c>
      <c r="I70" s="82">
        <v>3</v>
      </c>
      <c r="J70" s="141"/>
      <c r="K70" s="104">
        <v>420</v>
      </c>
      <c r="L70" s="104">
        <f t="shared" si="7"/>
        <v>960</v>
      </c>
      <c r="M70" s="38">
        <f t="shared" si="8"/>
        <v>1380</v>
      </c>
      <c r="N70" s="107">
        <v>4</v>
      </c>
      <c r="O70" s="41" t="str">
        <f>IFERROR(VLOOKUP(N70,bbb!B466:Ordenmes,2,0),"")</f>
        <v>Abril</v>
      </c>
      <c r="P70" s="135"/>
      <c r="Q70" s="95"/>
      <c r="R70" s="136"/>
      <c r="S70" s="137"/>
      <c r="T70" s="138"/>
    </row>
    <row r="71" spans="1:20" s="4" customFormat="1" ht="13.5" x14ac:dyDescent="0.25">
      <c r="A71" s="34" t="s">
        <v>2085</v>
      </c>
      <c r="B71" s="34" t="str">
        <f t="shared" si="9"/>
        <v>Gerencia de Riesgo y Evaluación de las Prestaciones</v>
      </c>
      <c r="C71" s="35" t="s">
        <v>2201</v>
      </c>
      <c r="D71" s="36" t="str">
        <f t="shared" si="10"/>
        <v>Conducción de acciones de control técnico</v>
      </c>
      <c r="E71" s="93" t="s">
        <v>2972</v>
      </c>
      <c r="F71" s="93" t="s">
        <v>2973</v>
      </c>
      <c r="G71" s="213" t="s">
        <v>1685</v>
      </c>
      <c r="H71" s="83" t="s">
        <v>3026</v>
      </c>
      <c r="I71" s="82">
        <v>3</v>
      </c>
      <c r="J71" s="113">
        <v>240</v>
      </c>
      <c r="K71" s="104"/>
      <c r="L71" s="104">
        <f t="shared" si="7"/>
        <v>960</v>
      </c>
      <c r="M71" s="38">
        <f t="shared" si="8"/>
        <v>1200</v>
      </c>
      <c r="N71" s="107">
        <v>4</v>
      </c>
      <c r="O71" s="41" t="str">
        <f>IFERROR(VLOOKUP(N71,bbb!B467:Ordenmes,2,0),"")</f>
        <v>Abril</v>
      </c>
      <c r="P71" s="135"/>
      <c r="Q71" s="95"/>
      <c r="R71" s="136"/>
      <c r="S71" s="137"/>
      <c r="T71" s="138"/>
    </row>
    <row r="72" spans="1:20" s="4" customFormat="1" ht="13.5" x14ac:dyDescent="0.25">
      <c r="A72" s="34" t="s">
        <v>2085</v>
      </c>
      <c r="B72" s="34" t="str">
        <f t="shared" si="9"/>
        <v>Gerencia de Riesgo y Evaluación de las Prestaciones</v>
      </c>
      <c r="C72" s="35" t="s">
        <v>2201</v>
      </c>
      <c r="D72" s="36" t="str">
        <f t="shared" si="10"/>
        <v>Conducción de acciones de control técnico</v>
      </c>
      <c r="E72" s="93" t="s">
        <v>2972</v>
      </c>
      <c r="F72" s="93" t="s">
        <v>2973</v>
      </c>
      <c r="G72" s="213" t="s">
        <v>1685</v>
      </c>
      <c r="H72" s="83" t="s">
        <v>3027</v>
      </c>
      <c r="I72" s="82">
        <v>3</v>
      </c>
      <c r="J72" s="113">
        <v>240</v>
      </c>
      <c r="K72" s="104"/>
      <c r="L72" s="104">
        <f t="shared" si="7"/>
        <v>960</v>
      </c>
      <c r="M72" s="38">
        <f t="shared" si="8"/>
        <v>1200</v>
      </c>
      <c r="N72" s="107">
        <v>4</v>
      </c>
      <c r="O72" s="41" t="str">
        <f>IFERROR(VLOOKUP(N72,bbb!B468:Ordenmes,2,0),"")</f>
        <v>Abril</v>
      </c>
      <c r="P72" s="135"/>
      <c r="Q72" s="95"/>
      <c r="R72" s="136"/>
      <c r="S72" s="137"/>
      <c r="T72" s="138"/>
    </row>
    <row r="73" spans="1:20" s="4" customFormat="1" ht="13.5" x14ac:dyDescent="0.25">
      <c r="A73" s="34" t="s">
        <v>2085</v>
      </c>
      <c r="B73" s="34" t="str">
        <f t="shared" si="9"/>
        <v>Gerencia de Riesgo y Evaluación de las Prestaciones</v>
      </c>
      <c r="C73" s="35" t="s">
        <v>2201</v>
      </c>
      <c r="D73" s="36" t="str">
        <f t="shared" si="10"/>
        <v>Conducción de acciones de control técnico</v>
      </c>
      <c r="E73" s="93" t="s">
        <v>2972</v>
      </c>
      <c r="F73" s="93" t="s">
        <v>2973</v>
      </c>
      <c r="G73" s="213" t="s">
        <v>1685</v>
      </c>
      <c r="H73" s="83" t="s">
        <v>3028</v>
      </c>
      <c r="I73" s="82">
        <v>3</v>
      </c>
      <c r="J73" s="113">
        <v>240</v>
      </c>
      <c r="K73" s="104"/>
      <c r="L73" s="104">
        <f t="shared" si="7"/>
        <v>960</v>
      </c>
      <c r="M73" s="38">
        <f t="shared" si="8"/>
        <v>1200</v>
      </c>
      <c r="N73" s="107">
        <v>4</v>
      </c>
      <c r="O73" s="41" t="str">
        <f>IFERROR(VLOOKUP(N73,bbb!B469:Ordenmes,2,0),"")</f>
        <v>Abril</v>
      </c>
      <c r="P73" s="135"/>
      <c r="Q73" s="95"/>
      <c r="R73" s="136"/>
      <c r="S73" s="137"/>
      <c r="T73" s="138"/>
    </row>
    <row r="74" spans="1:20" s="4" customFormat="1" ht="13.5" x14ac:dyDescent="0.25">
      <c r="A74" s="34" t="s">
        <v>2085</v>
      </c>
      <c r="B74" s="34" t="str">
        <f t="shared" si="9"/>
        <v>Gerencia de Riesgo y Evaluación de las Prestaciones</v>
      </c>
      <c r="C74" s="35" t="s">
        <v>2201</v>
      </c>
      <c r="D74" s="36" t="str">
        <f t="shared" si="10"/>
        <v>Conducción de acciones de control técnico</v>
      </c>
      <c r="E74" s="93" t="s">
        <v>2972</v>
      </c>
      <c r="F74" s="93" t="s">
        <v>2973</v>
      </c>
      <c r="G74" s="213" t="s">
        <v>1685</v>
      </c>
      <c r="H74" s="93" t="s">
        <v>3029</v>
      </c>
      <c r="I74" s="82">
        <v>4</v>
      </c>
      <c r="J74" s="104"/>
      <c r="K74" s="104">
        <v>420</v>
      </c>
      <c r="L74" s="104">
        <f t="shared" si="7"/>
        <v>1280</v>
      </c>
      <c r="M74" s="38">
        <f t="shared" si="8"/>
        <v>1700</v>
      </c>
      <c r="N74" s="107">
        <v>4</v>
      </c>
      <c r="O74" s="41" t="str">
        <f>IFERROR(VLOOKUP(N74,bbb!B470:Ordenmes,2,0),"")</f>
        <v>Abril</v>
      </c>
      <c r="P74" s="135"/>
      <c r="Q74" s="95"/>
      <c r="R74" s="136"/>
      <c r="S74" s="137"/>
      <c r="T74" s="138"/>
    </row>
    <row r="75" spans="1:20" s="4" customFormat="1" ht="13.5" x14ac:dyDescent="0.25">
      <c r="A75" s="34" t="s">
        <v>2085</v>
      </c>
      <c r="B75" s="34" t="str">
        <f t="shared" ref="B75:B98" si="11">IFERROR(VLOOKUP(A75,IdCC,2,0),"")</f>
        <v>Gerencia de Riesgo y Evaluación de las Prestaciones</v>
      </c>
      <c r="C75" s="35" t="s">
        <v>2201</v>
      </c>
      <c r="D75" s="36" t="str">
        <f t="shared" ref="D75:D98" si="12">IFERROR(VLOOKUP(C75,IdAOE,2,0),"")</f>
        <v>Conducción de acciones de control técnico</v>
      </c>
      <c r="E75" s="93" t="s">
        <v>2972</v>
      </c>
      <c r="F75" s="93" t="s">
        <v>2973</v>
      </c>
      <c r="G75" s="214" t="s">
        <v>1685</v>
      </c>
      <c r="H75" s="215" t="s">
        <v>3015</v>
      </c>
      <c r="I75" s="216">
        <v>6</v>
      </c>
      <c r="J75" s="216"/>
      <c r="K75" s="217">
        <v>483.3</v>
      </c>
      <c r="L75" s="218">
        <f>I75*320</f>
        <v>1920</v>
      </c>
      <c r="M75" s="38">
        <f>J75+K75+L75</f>
        <v>2403.3000000000002</v>
      </c>
      <c r="N75" s="107">
        <v>5</v>
      </c>
      <c r="O75" s="215" t="s">
        <v>81</v>
      </c>
      <c r="P75" s="135"/>
      <c r="Q75" s="95"/>
      <c r="R75" s="136"/>
      <c r="S75" s="137"/>
      <c r="T75" s="138"/>
    </row>
    <row r="76" spans="1:20" s="4" customFormat="1" ht="13.5" x14ac:dyDescent="0.25">
      <c r="A76" s="34" t="s">
        <v>2085</v>
      </c>
      <c r="B76" s="34" t="str">
        <f t="shared" si="11"/>
        <v>Gerencia de Riesgo y Evaluación de las Prestaciones</v>
      </c>
      <c r="C76" s="35" t="s">
        <v>2201</v>
      </c>
      <c r="D76" s="36" t="str">
        <f t="shared" si="12"/>
        <v>Conducción de acciones de control técnico</v>
      </c>
      <c r="E76" s="93" t="s">
        <v>2972</v>
      </c>
      <c r="F76" s="93" t="s">
        <v>2973</v>
      </c>
      <c r="G76" s="214" t="s">
        <v>1685</v>
      </c>
      <c r="H76" s="215" t="s">
        <v>3092</v>
      </c>
      <c r="I76" s="216">
        <v>5</v>
      </c>
      <c r="J76" s="216"/>
      <c r="K76" s="217">
        <v>483.3</v>
      </c>
      <c r="L76" s="218">
        <f t="shared" ref="L76:L98" si="13">I76*320</f>
        <v>1600</v>
      </c>
      <c r="M76" s="38">
        <f t="shared" ref="M76:M98" si="14">J76+K76+L76</f>
        <v>2083.3000000000002</v>
      </c>
      <c r="N76" s="107">
        <v>5</v>
      </c>
      <c r="O76" s="215" t="s">
        <v>81</v>
      </c>
      <c r="P76" s="135"/>
      <c r="Q76" s="95"/>
      <c r="R76" s="136"/>
      <c r="S76" s="137"/>
      <c r="T76" s="138"/>
    </row>
    <row r="77" spans="1:20" s="4" customFormat="1" ht="13.5" x14ac:dyDescent="0.25">
      <c r="A77" s="34" t="s">
        <v>2085</v>
      </c>
      <c r="B77" s="34" t="str">
        <f t="shared" si="11"/>
        <v>Gerencia de Riesgo y Evaluación de las Prestaciones</v>
      </c>
      <c r="C77" s="35" t="s">
        <v>2201</v>
      </c>
      <c r="D77" s="36" t="str">
        <f t="shared" si="12"/>
        <v>Conducción de acciones de control técnico</v>
      </c>
      <c r="E77" s="93" t="s">
        <v>2972</v>
      </c>
      <c r="F77" s="93" t="s">
        <v>2973</v>
      </c>
      <c r="G77" s="214" t="s">
        <v>1685</v>
      </c>
      <c r="H77" s="215" t="s">
        <v>2999</v>
      </c>
      <c r="I77" s="216">
        <v>5</v>
      </c>
      <c r="J77" s="216"/>
      <c r="K77" s="217">
        <v>483.3</v>
      </c>
      <c r="L77" s="218">
        <f t="shared" si="13"/>
        <v>1600</v>
      </c>
      <c r="M77" s="38">
        <f t="shared" si="14"/>
        <v>2083.3000000000002</v>
      </c>
      <c r="N77" s="107">
        <v>5</v>
      </c>
      <c r="O77" s="215" t="s">
        <v>81</v>
      </c>
      <c r="P77" s="135"/>
      <c r="Q77" s="95"/>
      <c r="R77" s="136"/>
      <c r="S77" s="137"/>
      <c r="T77" s="138"/>
    </row>
    <row r="78" spans="1:20" s="4" customFormat="1" ht="13.5" x14ac:dyDescent="0.25">
      <c r="A78" s="34" t="s">
        <v>2085</v>
      </c>
      <c r="B78" s="34" t="str">
        <f t="shared" si="11"/>
        <v>Gerencia de Riesgo y Evaluación de las Prestaciones</v>
      </c>
      <c r="C78" s="35" t="s">
        <v>2201</v>
      </c>
      <c r="D78" s="36" t="str">
        <f t="shared" si="12"/>
        <v>Conducción de acciones de control técnico</v>
      </c>
      <c r="E78" s="93" t="s">
        <v>2972</v>
      </c>
      <c r="F78" s="93" t="s">
        <v>2973</v>
      </c>
      <c r="G78" s="214" t="s">
        <v>1685</v>
      </c>
      <c r="H78" s="215" t="s">
        <v>2975</v>
      </c>
      <c r="I78" s="216">
        <v>5</v>
      </c>
      <c r="J78" s="216"/>
      <c r="K78" s="217">
        <v>483.3</v>
      </c>
      <c r="L78" s="218">
        <f t="shared" si="13"/>
        <v>1600</v>
      </c>
      <c r="M78" s="38">
        <f t="shared" si="14"/>
        <v>2083.3000000000002</v>
      </c>
      <c r="N78" s="107">
        <v>5</v>
      </c>
      <c r="O78" s="215" t="s">
        <v>81</v>
      </c>
      <c r="P78" s="135"/>
      <c r="Q78" s="95"/>
      <c r="R78" s="136"/>
      <c r="S78" s="137"/>
      <c r="T78" s="138"/>
    </row>
    <row r="79" spans="1:20" s="4" customFormat="1" ht="13.5" x14ac:dyDescent="0.25">
      <c r="A79" s="34" t="s">
        <v>2085</v>
      </c>
      <c r="B79" s="34" t="str">
        <f t="shared" si="11"/>
        <v>Gerencia de Riesgo y Evaluación de las Prestaciones</v>
      </c>
      <c r="C79" s="35" t="s">
        <v>2201</v>
      </c>
      <c r="D79" s="36" t="str">
        <f t="shared" si="12"/>
        <v>Conducción de acciones de control técnico</v>
      </c>
      <c r="E79" s="93" t="s">
        <v>2972</v>
      </c>
      <c r="F79" s="93" t="s">
        <v>2973</v>
      </c>
      <c r="G79" s="214" t="s">
        <v>1685</v>
      </c>
      <c r="H79" s="215" t="s">
        <v>3027</v>
      </c>
      <c r="I79" s="216">
        <v>6</v>
      </c>
      <c r="J79" s="217">
        <v>240</v>
      </c>
      <c r="K79" s="217"/>
      <c r="L79" s="218">
        <f t="shared" si="13"/>
        <v>1920</v>
      </c>
      <c r="M79" s="38">
        <f t="shared" si="14"/>
        <v>2160</v>
      </c>
      <c r="N79" s="107">
        <v>5</v>
      </c>
      <c r="O79" s="215" t="s">
        <v>81</v>
      </c>
      <c r="P79" s="135"/>
      <c r="Q79" s="95"/>
      <c r="R79" s="136"/>
      <c r="S79" s="137"/>
      <c r="T79" s="138"/>
    </row>
    <row r="80" spans="1:20" s="4" customFormat="1" ht="13.5" x14ac:dyDescent="0.25">
      <c r="A80" s="34" t="s">
        <v>2085</v>
      </c>
      <c r="B80" s="34" t="str">
        <f t="shared" si="11"/>
        <v>Gerencia de Riesgo y Evaluación de las Prestaciones</v>
      </c>
      <c r="C80" s="35" t="s">
        <v>2201</v>
      </c>
      <c r="D80" s="36" t="str">
        <f t="shared" si="12"/>
        <v>Conducción de acciones de control técnico</v>
      </c>
      <c r="E80" s="93" t="s">
        <v>2972</v>
      </c>
      <c r="F80" s="93" t="s">
        <v>2973</v>
      </c>
      <c r="G80" s="214" t="s">
        <v>1685</v>
      </c>
      <c r="H80" s="215" t="s">
        <v>3003</v>
      </c>
      <c r="I80" s="216">
        <v>6</v>
      </c>
      <c r="J80" s="217"/>
      <c r="K80" s="217">
        <v>483.3</v>
      </c>
      <c r="L80" s="218">
        <f t="shared" si="13"/>
        <v>1920</v>
      </c>
      <c r="M80" s="38">
        <f t="shared" si="14"/>
        <v>2403.3000000000002</v>
      </c>
      <c r="N80" s="107">
        <v>5</v>
      </c>
      <c r="O80" s="215" t="s">
        <v>81</v>
      </c>
      <c r="P80" s="135"/>
      <c r="Q80" s="95"/>
      <c r="R80" s="136"/>
      <c r="S80" s="137"/>
      <c r="T80" s="138"/>
    </row>
    <row r="81" spans="1:20" s="4" customFormat="1" ht="13.5" x14ac:dyDescent="0.25">
      <c r="A81" s="34" t="s">
        <v>2085</v>
      </c>
      <c r="B81" s="34" t="str">
        <f t="shared" si="11"/>
        <v>Gerencia de Riesgo y Evaluación de las Prestaciones</v>
      </c>
      <c r="C81" s="35" t="s">
        <v>2201</v>
      </c>
      <c r="D81" s="36" t="str">
        <f t="shared" si="12"/>
        <v>Conducción de acciones de control técnico</v>
      </c>
      <c r="E81" s="93" t="s">
        <v>2972</v>
      </c>
      <c r="F81" s="93" t="s">
        <v>2973</v>
      </c>
      <c r="G81" s="214" t="s">
        <v>1685</v>
      </c>
      <c r="H81" s="215" t="s">
        <v>3022</v>
      </c>
      <c r="I81" s="216">
        <v>6</v>
      </c>
      <c r="J81" s="217"/>
      <c r="K81" s="217">
        <v>483.3</v>
      </c>
      <c r="L81" s="218">
        <f t="shared" si="13"/>
        <v>1920</v>
      </c>
      <c r="M81" s="38">
        <f t="shared" si="14"/>
        <v>2403.3000000000002</v>
      </c>
      <c r="N81" s="107">
        <v>6</v>
      </c>
      <c r="O81" s="215" t="s">
        <v>84</v>
      </c>
      <c r="P81" s="135"/>
      <c r="Q81" s="95"/>
      <c r="R81" s="136"/>
      <c r="S81" s="137"/>
      <c r="T81" s="138"/>
    </row>
    <row r="82" spans="1:20" s="4" customFormat="1" ht="13.5" x14ac:dyDescent="0.25">
      <c r="A82" s="34" t="s">
        <v>2085</v>
      </c>
      <c r="B82" s="34" t="str">
        <f t="shared" si="11"/>
        <v>Gerencia de Riesgo y Evaluación de las Prestaciones</v>
      </c>
      <c r="C82" s="35" t="s">
        <v>2201</v>
      </c>
      <c r="D82" s="36" t="str">
        <f t="shared" si="12"/>
        <v>Conducción de acciones de control técnico</v>
      </c>
      <c r="E82" s="93" t="s">
        <v>2972</v>
      </c>
      <c r="F82" s="93" t="s">
        <v>2973</v>
      </c>
      <c r="G82" s="214" t="s">
        <v>1685</v>
      </c>
      <c r="H82" s="215" t="s">
        <v>3000</v>
      </c>
      <c r="I82" s="216">
        <v>6</v>
      </c>
      <c r="J82" s="217"/>
      <c r="K82" s="217">
        <v>483.3</v>
      </c>
      <c r="L82" s="218">
        <f t="shared" si="13"/>
        <v>1920</v>
      </c>
      <c r="M82" s="38">
        <f t="shared" si="14"/>
        <v>2403.3000000000002</v>
      </c>
      <c r="N82" s="107">
        <v>6</v>
      </c>
      <c r="O82" s="215" t="s">
        <v>84</v>
      </c>
      <c r="P82" s="135"/>
      <c r="Q82" s="95"/>
      <c r="R82" s="136"/>
      <c r="S82" s="137"/>
      <c r="T82" s="138"/>
    </row>
    <row r="83" spans="1:20" s="4" customFormat="1" ht="13.5" x14ac:dyDescent="0.25">
      <c r="A83" s="34" t="s">
        <v>2085</v>
      </c>
      <c r="B83" s="34" t="str">
        <f t="shared" si="11"/>
        <v>Gerencia de Riesgo y Evaluación de las Prestaciones</v>
      </c>
      <c r="C83" s="35" t="s">
        <v>2201</v>
      </c>
      <c r="D83" s="36" t="str">
        <f t="shared" si="12"/>
        <v>Conducción de acciones de control técnico</v>
      </c>
      <c r="E83" s="93" t="s">
        <v>2972</v>
      </c>
      <c r="F83" s="93" t="s">
        <v>2973</v>
      </c>
      <c r="G83" s="214" t="s">
        <v>1685</v>
      </c>
      <c r="H83" s="215" t="s">
        <v>3008</v>
      </c>
      <c r="I83" s="216">
        <v>5</v>
      </c>
      <c r="J83" s="217"/>
      <c r="K83" s="217">
        <v>483.3</v>
      </c>
      <c r="L83" s="218">
        <f t="shared" si="13"/>
        <v>1600</v>
      </c>
      <c r="M83" s="38">
        <f t="shared" si="14"/>
        <v>2083.3000000000002</v>
      </c>
      <c r="N83" s="107">
        <v>6</v>
      </c>
      <c r="O83" s="215" t="s">
        <v>84</v>
      </c>
      <c r="P83" s="135"/>
      <c r="Q83" s="95"/>
      <c r="R83" s="136"/>
      <c r="S83" s="137"/>
      <c r="T83" s="138"/>
    </row>
    <row r="84" spans="1:20" s="4" customFormat="1" ht="13.5" x14ac:dyDescent="0.25">
      <c r="A84" s="34" t="s">
        <v>2085</v>
      </c>
      <c r="B84" s="34" t="str">
        <f t="shared" si="11"/>
        <v>Gerencia de Riesgo y Evaluación de las Prestaciones</v>
      </c>
      <c r="C84" s="35" t="s">
        <v>2201</v>
      </c>
      <c r="D84" s="36" t="str">
        <f t="shared" si="12"/>
        <v>Conducción de acciones de control técnico</v>
      </c>
      <c r="E84" s="93" t="s">
        <v>2972</v>
      </c>
      <c r="F84" s="93" t="s">
        <v>2973</v>
      </c>
      <c r="G84" s="214" t="s">
        <v>1685</v>
      </c>
      <c r="H84" s="215" t="s">
        <v>2976</v>
      </c>
      <c r="I84" s="216">
        <v>6</v>
      </c>
      <c r="J84" s="217"/>
      <c r="K84" s="217">
        <v>483.3</v>
      </c>
      <c r="L84" s="218">
        <f t="shared" si="13"/>
        <v>1920</v>
      </c>
      <c r="M84" s="38">
        <f t="shared" si="14"/>
        <v>2403.3000000000002</v>
      </c>
      <c r="N84" s="107">
        <v>6</v>
      </c>
      <c r="O84" s="215" t="s">
        <v>84</v>
      </c>
      <c r="P84" s="135"/>
      <c r="Q84" s="95"/>
      <c r="R84" s="136"/>
      <c r="S84" s="137"/>
      <c r="T84" s="138"/>
    </row>
    <row r="85" spans="1:20" s="4" customFormat="1" ht="13.5" x14ac:dyDescent="0.25">
      <c r="A85" s="34" t="s">
        <v>2085</v>
      </c>
      <c r="B85" s="34" t="str">
        <f t="shared" si="11"/>
        <v>Gerencia de Riesgo y Evaluación de las Prestaciones</v>
      </c>
      <c r="C85" s="35" t="s">
        <v>2201</v>
      </c>
      <c r="D85" s="36" t="str">
        <f t="shared" si="12"/>
        <v>Conducción de acciones de control técnico</v>
      </c>
      <c r="E85" s="93" t="s">
        <v>2972</v>
      </c>
      <c r="F85" s="93" t="s">
        <v>2973</v>
      </c>
      <c r="G85" s="214" t="s">
        <v>1685</v>
      </c>
      <c r="H85" s="215" t="s">
        <v>3093</v>
      </c>
      <c r="I85" s="216">
        <v>6</v>
      </c>
      <c r="J85" s="217">
        <v>240</v>
      </c>
      <c r="K85" s="217"/>
      <c r="L85" s="218">
        <f t="shared" si="13"/>
        <v>1920</v>
      </c>
      <c r="M85" s="38">
        <f t="shared" si="14"/>
        <v>2160</v>
      </c>
      <c r="N85" s="107">
        <v>6</v>
      </c>
      <c r="O85" s="215" t="s">
        <v>84</v>
      </c>
      <c r="P85" s="135"/>
      <c r="Q85" s="95"/>
      <c r="R85" s="136"/>
      <c r="S85" s="137"/>
      <c r="T85" s="138"/>
    </row>
    <row r="86" spans="1:20" s="4" customFormat="1" ht="13.5" x14ac:dyDescent="0.25">
      <c r="A86" s="34" t="s">
        <v>2085</v>
      </c>
      <c r="B86" s="34" t="str">
        <f t="shared" si="11"/>
        <v>Gerencia de Riesgo y Evaluación de las Prestaciones</v>
      </c>
      <c r="C86" s="35" t="s">
        <v>2201</v>
      </c>
      <c r="D86" s="36" t="str">
        <f t="shared" si="12"/>
        <v>Conducción de acciones de control técnico</v>
      </c>
      <c r="E86" s="93" t="s">
        <v>2972</v>
      </c>
      <c r="F86" s="93" t="s">
        <v>2973</v>
      </c>
      <c r="G86" s="214" t="s">
        <v>1685</v>
      </c>
      <c r="H86" s="215" t="s">
        <v>3018</v>
      </c>
      <c r="I86" s="216">
        <v>6</v>
      </c>
      <c r="J86" s="217">
        <v>80</v>
      </c>
      <c r="K86" s="217">
        <v>483.3</v>
      </c>
      <c r="L86" s="218">
        <f t="shared" si="13"/>
        <v>1920</v>
      </c>
      <c r="M86" s="38">
        <f t="shared" si="14"/>
        <v>2483.3000000000002</v>
      </c>
      <c r="N86" s="107">
        <v>6</v>
      </c>
      <c r="O86" s="215" t="s">
        <v>84</v>
      </c>
      <c r="P86" s="135"/>
      <c r="Q86" s="95"/>
      <c r="R86" s="136"/>
      <c r="S86" s="137"/>
      <c r="T86" s="138"/>
    </row>
    <row r="87" spans="1:20" s="4" customFormat="1" ht="13.5" x14ac:dyDescent="0.25">
      <c r="A87" s="34" t="s">
        <v>2085</v>
      </c>
      <c r="B87" s="34" t="str">
        <f t="shared" si="11"/>
        <v>Gerencia de Riesgo y Evaluación de las Prestaciones</v>
      </c>
      <c r="C87" s="35" t="s">
        <v>2201</v>
      </c>
      <c r="D87" s="36" t="str">
        <f t="shared" si="12"/>
        <v>Conducción de acciones de control técnico</v>
      </c>
      <c r="E87" s="93" t="s">
        <v>2972</v>
      </c>
      <c r="F87" s="93" t="s">
        <v>2973</v>
      </c>
      <c r="G87" s="214" t="s">
        <v>1685</v>
      </c>
      <c r="H87" s="215" t="s">
        <v>2993</v>
      </c>
      <c r="I87" s="216">
        <v>6</v>
      </c>
      <c r="J87" s="217">
        <v>240</v>
      </c>
      <c r="K87" s="217"/>
      <c r="L87" s="218">
        <f t="shared" si="13"/>
        <v>1920</v>
      </c>
      <c r="M87" s="38">
        <f t="shared" si="14"/>
        <v>2160</v>
      </c>
      <c r="N87" s="107">
        <v>7</v>
      </c>
      <c r="O87" s="215" t="s">
        <v>88</v>
      </c>
      <c r="P87" s="135"/>
      <c r="Q87" s="95"/>
      <c r="R87" s="136"/>
      <c r="S87" s="137"/>
      <c r="T87" s="138"/>
    </row>
    <row r="88" spans="1:20" s="4" customFormat="1" ht="13.5" x14ac:dyDescent="0.25">
      <c r="A88" s="34" t="s">
        <v>2085</v>
      </c>
      <c r="B88" s="34" t="str">
        <f t="shared" si="11"/>
        <v>Gerencia de Riesgo y Evaluación de las Prestaciones</v>
      </c>
      <c r="C88" s="35" t="s">
        <v>2201</v>
      </c>
      <c r="D88" s="36" t="str">
        <f t="shared" si="12"/>
        <v>Conducción de acciones de control técnico</v>
      </c>
      <c r="E88" s="93" t="s">
        <v>2972</v>
      </c>
      <c r="F88" s="93" t="s">
        <v>2973</v>
      </c>
      <c r="G88" s="214" t="s">
        <v>1685</v>
      </c>
      <c r="H88" s="215" t="s">
        <v>2994</v>
      </c>
      <c r="I88" s="216">
        <v>6</v>
      </c>
      <c r="J88" s="217">
        <v>240</v>
      </c>
      <c r="K88" s="217"/>
      <c r="L88" s="218">
        <f t="shared" si="13"/>
        <v>1920</v>
      </c>
      <c r="M88" s="38">
        <f t="shared" si="14"/>
        <v>2160</v>
      </c>
      <c r="N88" s="107">
        <v>7</v>
      </c>
      <c r="O88" s="215" t="s">
        <v>88</v>
      </c>
      <c r="P88" s="135"/>
      <c r="Q88" s="95"/>
      <c r="R88" s="136"/>
      <c r="S88" s="137"/>
      <c r="T88" s="138"/>
    </row>
    <row r="89" spans="1:20" s="4" customFormat="1" ht="13.5" x14ac:dyDescent="0.25">
      <c r="A89" s="34" t="s">
        <v>2085</v>
      </c>
      <c r="B89" s="34" t="str">
        <f t="shared" si="11"/>
        <v>Gerencia de Riesgo y Evaluación de las Prestaciones</v>
      </c>
      <c r="C89" s="35" t="s">
        <v>2201</v>
      </c>
      <c r="D89" s="36" t="str">
        <f t="shared" si="12"/>
        <v>Conducción de acciones de control técnico</v>
      </c>
      <c r="E89" s="93" t="s">
        <v>2972</v>
      </c>
      <c r="F89" s="93" t="s">
        <v>2973</v>
      </c>
      <c r="G89" s="214" t="s">
        <v>1685</v>
      </c>
      <c r="H89" s="215" t="s">
        <v>3028</v>
      </c>
      <c r="I89" s="216">
        <v>6</v>
      </c>
      <c r="J89" s="217">
        <v>240</v>
      </c>
      <c r="K89" s="217"/>
      <c r="L89" s="218">
        <f t="shared" si="13"/>
        <v>1920</v>
      </c>
      <c r="M89" s="38">
        <f t="shared" si="14"/>
        <v>2160</v>
      </c>
      <c r="N89" s="107">
        <v>7</v>
      </c>
      <c r="O89" s="215" t="s">
        <v>88</v>
      </c>
      <c r="P89" s="135"/>
      <c r="Q89" s="95"/>
      <c r="R89" s="136"/>
      <c r="S89" s="137"/>
      <c r="T89" s="138"/>
    </row>
    <row r="90" spans="1:20" s="4" customFormat="1" ht="13.5" x14ac:dyDescent="0.25">
      <c r="A90" s="34" t="s">
        <v>2085</v>
      </c>
      <c r="B90" s="34" t="str">
        <f t="shared" si="11"/>
        <v>Gerencia de Riesgo y Evaluación de las Prestaciones</v>
      </c>
      <c r="C90" s="35" t="s">
        <v>2201</v>
      </c>
      <c r="D90" s="36" t="str">
        <f t="shared" si="12"/>
        <v>Conducción de acciones de control técnico</v>
      </c>
      <c r="E90" s="93" t="s">
        <v>2972</v>
      </c>
      <c r="F90" s="93" t="s">
        <v>2973</v>
      </c>
      <c r="G90" s="214" t="s">
        <v>1685</v>
      </c>
      <c r="H90" s="215" t="s">
        <v>3010</v>
      </c>
      <c r="I90" s="216">
        <v>6</v>
      </c>
      <c r="J90" s="217"/>
      <c r="K90" s="217">
        <v>483.3</v>
      </c>
      <c r="L90" s="218">
        <f t="shared" si="13"/>
        <v>1920</v>
      </c>
      <c r="M90" s="38">
        <f t="shared" si="14"/>
        <v>2403.3000000000002</v>
      </c>
      <c r="N90" s="107">
        <v>7</v>
      </c>
      <c r="O90" s="215" t="s">
        <v>88</v>
      </c>
      <c r="P90" s="135"/>
      <c r="Q90" s="95"/>
      <c r="R90" s="136"/>
      <c r="S90" s="137"/>
      <c r="T90" s="138"/>
    </row>
    <row r="91" spans="1:20" s="4" customFormat="1" ht="13.5" x14ac:dyDescent="0.25">
      <c r="A91" s="34" t="s">
        <v>2085</v>
      </c>
      <c r="B91" s="34" t="str">
        <f t="shared" si="11"/>
        <v>Gerencia de Riesgo y Evaluación de las Prestaciones</v>
      </c>
      <c r="C91" s="35" t="s">
        <v>2201</v>
      </c>
      <c r="D91" s="36" t="str">
        <f t="shared" si="12"/>
        <v>Conducción de acciones de control técnico</v>
      </c>
      <c r="E91" s="93" t="s">
        <v>2972</v>
      </c>
      <c r="F91" s="93" t="s">
        <v>2973</v>
      </c>
      <c r="G91" s="214" t="s">
        <v>1685</v>
      </c>
      <c r="H91" s="215" t="s">
        <v>3007</v>
      </c>
      <c r="I91" s="216">
        <v>6</v>
      </c>
      <c r="J91" s="217"/>
      <c r="K91" s="217">
        <v>483.3</v>
      </c>
      <c r="L91" s="218">
        <f t="shared" si="13"/>
        <v>1920</v>
      </c>
      <c r="M91" s="38">
        <f t="shared" si="14"/>
        <v>2403.3000000000002</v>
      </c>
      <c r="N91" s="107">
        <v>7</v>
      </c>
      <c r="O91" s="215" t="s">
        <v>88</v>
      </c>
      <c r="P91" s="135"/>
      <c r="Q91" s="95"/>
      <c r="R91" s="136"/>
      <c r="S91" s="137"/>
      <c r="T91" s="138"/>
    </row>
    <row r="92" spans="1:20" s="4" customFormat="1" ht="13.5" x14ac:dyDescent="0.25">
      <c r="A92" s="34" t="s">
        <v>2085</v>
      </c>
      <c r="B92" s="34" t="str">
        <f t="shared" si="11"/>
        <v>Gerencia de Riesgo y Evaluación de las Prestaciones</v>
      </c>
      <c r="C92" s="35" t="s">
        <v>2201</v>
      </c>
      <c r="D92" s="36" t="str">
        <f t="shared" si="12"/>
        <v>Conducción de acciones de control técnico</v>
      </c>
      <c r="E92" s="93" t="s">
        <v>2972</v>
      </c>
      <c r="F92" s="93" t="s">
        <v>2973</v>
      </c>
      <c r="G92" s="214" t="s">
        <v>1685</v>
      </c>
      <c r="H92" s="215" t="s">
        <v>2974</v>
      </c>
      <c r="I92" s="216">
        <v>7</v>
      </c>
      <c r="J92" s="217">
        <v>420</v>
      </c>
      <c r="K92" s="217"/>
      <c r="L92" s="218">
        <f t="shared" si="13"/>
        <v>2240</v>
      </c>
      <c r="M92" s="38">
        <f t="shared" si="14"/>
        <v>2660</v>
      </c>
      <c r="N92" s="107">
        <v>7</v>
      </c>
      <c r="O92" s="215" t="s">
        <v>88</v>
      </c>
      <c r="P92" s="135"/>
      <c r="Q92" s="95"/>
      <c r="R92" s="136"/>
      <c r="S92" s="137"/>
      <c r="T92" s="138"/>
    </row>
    <row r="93" spans="1:20" s="4" customFormat="1" ht="13.5" x14ac:dyDescent="0.25">
      <c r="A93" s="34" t="s">
        <v>2085</v>
      </c>
      <c r="B93" s="34" t="str">
        <f t="shared" si="11"/>
        <v>Gerencia de Riesgo y Evaluación de las Prestaciones</v>
      </c>
      <c r="C93" s="35" t="s">
        <v>2201</v>
      </c>
      <c r="D93" s="36" t="str">
        <f t="shared" si="12"/>
        <v>Conducción de acciones de control técnico</v>
      </c>
      <c r="E93" s="93" t="s">
        <v>2972</v>
      </c>
      <c r="F93" s="93" t="s">
        <v>2973</v>
      </c>
      <c r="G93" s="214" t="s">
        <v>1685</v>
      </c>
      <c r="H93" s="215" t="s">
        <v>3021</v>
      </c>
      <c r="I93" s="216">
        <v>6</v>
      </c>
      <c r="J93" s="217"/>
      <c r="K93" s="217">
        <v>483.3</v>
      </c>
      <c r="L93" s="218">
        <f t="shared" si="13"/>
        <v>1920</v>
      </c>
      <c r="M93" s="38">
        <f t="shared" si="14"/>
        <v>2403.3000000000002</v>
      </c>
      <c r="N93" s="107">
        <v>8</v>
      </c>
      <c r="O93" s="215" t="s">
        <v>92</v>
      </c>
      <c r="P93" s="135"/>
      <c r="Q93" s="95"/>
      <c r="R93" s="136"/>
      <c r="S93" s="137"/>
      <c r="T93" s="138"/>
    </row>
    <row r="94" spans="1:20" s="4" customFormat="1" ht="13.5" x14ac:dyDescent="0.25">
      <c r="A94" s="34" t="s">
        <v>2085</v>
      </c>
      <c r="B94" s="34" t="str">
        <f t="shared" si="11"/>
        <v>Gerencia de Riesgo y Evaluación de las Prestaciones</v>
      </c>
      <c r="C94" s="35" t="s">
        <v>2201</v>
      </c>
      <c r="D94" s="36" t="str">
        <f t="shared" si="12"/>
        <v>Conducción de acciones de control técnico</v>
      </c>
      <c r="E94" s="93" t="s">
        <v>2972</v>
      </c>
      <c r="F94" s="93" t="s">
        <v>2973</v>
      </c>
      <c r="G94" s="214" t="s">
        <v>1685</v>
      </c>
      <c r="H94" s="215" t="s">
        <v>3002</v>
      </c>
      <c r="I94" s="216">
        <v>5</v>
      </c>
      <c r="J94" s="217"/>
      <c r="K94" s="217">
        <v>483.3</v>
      </c>
      <c r="L94" s="218">
        <f t="shared" si="13"/>
        <v>1600</v>
      </c>
      <c r="M94" s="38">
        <f t="shared" si="14"/>
        <v>2083.3000000000002</v>
      </c>
      <c r="N94" s="107">
        <v>8</v>
      </c>
      <c r="O94" s="215" t="s">
        <v>92</v>
      </c>
      <c r="P94" s="135"/>
      <c r="Q94" s="95"/>
      <c r="R94" s="136"/>
      <c r="S94" s="137"/>
      <c r="T94" s="138"/>
    </row>
    <row r="95" spans="1:20" s="4" customFormat="1" ht="13.5" x14ac:dyDescent="0.25">
      <c r="A95" s="34" t="s">
        <v>2085</v>
      </c>
      <c r="B95" s="34" t="str">
        <f t="shared" si="11"/>
        <v>Gerencia de Riesgo y Evaluación de las Prestaciones</v>
      </c>
      <c r="C95" s="35" t="s">
        <v>2201</v>
      </c>
      <c r="D95" s="36" t="str">
        <f t="shared" si="12"/>
        <v>Conducción de acciones de control técnico</v>
      </c>
      <c r="E95" s="93" t="s">
        <v>2972</v>
      </c>
      <c r="F95" s="93" t="s">
        <v>2973</v>
      </c>
      <c r="G95" s="214" t="s">
        <v>1685</v>
      </c>
      <c r="H95" s="215" t="s">
        <v>2998</v>
      </c>
      <c r="I95" s="216">
        <v>6</v>
      </c>
      <c r="J95" s="217">
        <v>80</v>
      </c>
      <c r="K95" s="217">
        <v>483.3</v>
      </c>
      <c r="L95" s="218">
        <f t="shared" si="13"/>
        <v>1920</v>
      </c>
      <c r="M95" s="38">
        <f t="shared" si="14"/>
        <v>2483.3000000000002</v>
      </c>
      <c r="N95" s="107">
        <v>8</v>
      </c>
      <c r="O95" s="215" t="s">
        <v>92</v>
      </c>
      <c r="P95" s="135"/>
      <c r="Q95" s="95"/>
      <c r="R95" s="136"/>
      <c r="S95" s="137"/>
      <c r="T95" s="138"/>
    </row>
    <row r="96" spans="1:20" s="4" customFormat="1" ht="13.5" x14ac:dyDescent="0.25">
      <c r="A96" s="34" t="s">
        <v>2085</v>
      </c>
      <c r="B96" s="34" t="str">
        <f t="shared" si="11"/>
        <v>Gerencia de Riesgo y Evaluación de las Prestaciones</v>
      </c>
      <c r="C96" s="35" t="s">
        <v>2201</v>
      </c>
      <c r="D96" s="36" t="str">
        <f t="shared" si="12"/>
        <v>Conducción de acciones de control técnico</v>
      </c>
      <c r="E96" s="93" t="s">
        <v>2972</v>
      </c>
      <c r="F96" s="93" t="s">
        <v>2973</v>
      </c>
      <c r="G96" s="214" t="s">
        <v>1685</v>
      </c>
      <c r="H96" s="215" t="s">
        <v>2996</v>
      </c>
      <c r="I96" s="216">
        <v>6</v>
      </c>
      <c r="J96" s="217"/>
      <c r="K96" s="217">
        <v>483.3</v>
      </c>
      <c r="L96" s="218">
        <f t="shared" si="13"/>
        <v>1920</v>
      </c>
      <c r="M96" s="38">
        <f t="shared" si="14"/>
        <v>2403.3000000000002</v>
      </c>
      <c r="N96" s="107">
        <v>8</v>
      </c>
      <c r="O96" s="215" t="s">
        <v>92</v>
      </c>
      <c r="P96" s="135"/>
      <c r="Q96" s="95"/>
      <c r="R96" s="136"/>
      <c r="S96" s="137"/>
      <c r="T96" s="138"/>
    </row>
    <row r="97" spans="1:20" s="4" customFormat="1" ht="13.5" x14ac:dyDescent="0.25">
      <c r="A97" s="34" t="s">
        <v>2085</v>
      </c>
      <c r="B97" s="34" t="str">
        <f t="shared" si="11"/>
        <v>Gerencia de Riesgo y Evaluación de las Prestaciones</v>
      </c>
      <c r="C97" s="35" t="s">
        <v>2201</v>
      </c>
      <c r="D97" s="36" t="str">
        <f t="shared" si="12"/>
        <v>Conducción de acciones de control técnico</v>
      </c>
      <c r="E97" s="93" t="s">
        <v>2972</v>
      </c>
      <c r="F97" s="93" t="s">
        <v>2973</v>
      </c>
      <c r="G97" s="214" t="s">
        <v>1685</v>
      </c>
      <c r="H97" s="215" t="s">
        <v>3017</v>
      </c>
      <c r="I97" s="216">
        <v>6</v>
      </c>
      <c r="J97" s="217">
        <v>80</v>
      </c>
      <c r="K97" s="217">
        <v>483.3</v>
      </c>
      <c r="L97" s="218">
        <f t="shared" si="13"/>
        <v>1920</v>
      </c>
      <c r="M97" s="38">
        <f t="shared" si="14"/>
        <v>2483.3000000000002</v>
      </c>
      <c r="N97" s="107">
        <v>8</v>
      </c>
      <c r="O97" s="215" t="s">
        <v>92</v>
      </c>
      <c r="P97" s="135"/>
      <c r="Q97" s="95"/>
      <c r="R97" s="136"/>
      <c r="S97" s="137"/>
      <c r="T97" s="138"/>
    </row>
    <row r="98" spans="1:20" s="4" customFormat="1" ht="13.5" x14ac:dyDescent="0.25">
      <c r="A98" s="34" t="s">
        <v>2085</v>
      </c>
      <c r="B98" s="34" t="str">
        <f t="shared" si="11"/>
        <v>Gerencia de Riesgo y Evaluación de las Prestaciones</v>
      </c>
      <c r="C98" s="35" t="s">
        <v>2201</v>
      </c>
      <c r="D98" s="36" t="str">
        <f t="shared" si="12"/>
        <v>Conducción de acciones de control técnico</v>
      </c>
      <c r="E98" s="93" t="s">
        <v>2972</v>
      </c>
      <c r="F98" s="93" t="s">
        <v>2973</v>
      </c>
      <c r="G98" s="214" t="s">
        <v>1685</v>
      </c>
      <c r="H98" s="215" t="s">
        <v>3006</v>
      </c>
      <c r="I98" s="216">
        <v>6</v>
      </c>
      <c r="J98" s="217"/>
      <c r="K98" s="217">
        <v>483.3</v>
      </c>
      <c r="L98" s="218">
        <f t="shared" si="13"/>
        <v>1920</v>
      </c>
      <c r="M98" s="38">
        <f t="shared" si="14"/>
        <v>2403.3000000000002</v>
      </c>
      <c r="N98" s="107">
        <v>8</v>
      </c>
      <c r="O98" s="215" t="s">
        <v>92</v>
      </c>
      <c r="P98" s="135"/>
      <c r="Q98" s="95"/>
      <c r="R98" s="136"/>
      <c r="S98" s="137"/>
      <c r="T98" s="138"/>
    </row>
    <row r="99" spans="1:20" s="4" customFormat="1" ht="15" customHeight="1" x14ac:dyDescent="0.2">
      <c r="A99" s="34" t="s">
        <v>2085</v>
      </c>
      <c r="B99" s="34" t="str">
        <f t="shared" si="9"/>
        <v>Gerencia de Riesgo y Evaluación de las Prestaciones</v>
      </c>
      <c r="C99" s="35" t="s">
        <v>2201</v>
      </c>
      <c r="D99" s="36" t="str">
        <f t="shared" si="10"/>
        <v>Conducción de acciones de control técnico</v>
      </c>
      <c r="E99" s="36" t="s">
        <v>2372</v>
      </c>
      <c r="F99" s="86" t="s">
        <v>2796</v>
      </c>
      <c r="G99" s="139" t="s">
        <v>85</v>
      </c>
      <c r="H99" s="86" t="s">
        <v>2803</v>
      </c>
      <c r="I99" s="85">
        <v>3</v>
      </c>
      <c r="J99" s="85"/>
      <c r="K99" s="85">
        <v>720</v>
      </c>
      <c r="L99" s="38">
        <v>960</v>
      </c>
      <c r="M99" s="38">
        <f t="shared" si="8"/>
        <v>1680</v>
      </c>
      <c r="N99" s="39">
        <v>5</v>
      </c>
      <c r="O99" s="41" t="str">
        <f>IFERROR(VLOOKUP(N99,bbb!B426:Ordenmes,2,0),"")</f>
        <v>Mayo</v>
      </c>
      <c r="P99" s="135"/>
      <c r="Q99" s="95"/>
      <c r="R99" s="136"/>
      <c r="S99" s="137"/>
      <c r="T99" s="138"/>
    </row>
    <row r="100" spans="1:20" s="4" customFormat="1" ht="15" customHeight="1" x14ac:dyDescent="0.2">
      <c r="A100" s="34" t="s">
        <v>2085</v>
      </c>
      <c r="B100" s="34" t="str">
        <f t="shared" si="9"/>
        <v>Gerencia de Riesgo y Evaluación de las Prestaciones</v>
      </c>
      <c r="C100" s="35" t="s">
        <v>2201</v>
      </c>
      <c r="D100" s="36" t="str">
        <f t="shared" si="10"/>
        <v>Conducción de acciones de control técnico</v>
      </c>
      <c r="E100" s="36" t="s">
        <v>2372</v>
      </c>
      <c r="F100" s="86" t="s">
        <v>2796</v>
      </c>
      <c r="G100" s="139" t="s">
        <v>229</v>
      </c>
      <c r="H100" s="86" t="s">
        <v>2804</v>
      </c>
      <c r="I100" s="85">
        <v>3</v>
      </c>
      <c r="J100" s="85"/>
      <c r="K100" s="85">
        <v>720</v>
      </c>
      <c r="L100" s="38">
        <v>960</v>
      </c>
      <c r="M100" s="38">
        <f t="shared" si="8"/>
        <v>1680</v>
      </c>
      <c r="N100" s="39">
        <v>5</v>
      </c>
      <c r="O100" s="41" t="str">
        <f>IFERROR(VLOOKUP(N100,bbb!B427:Ordenmes,2,0),"")</f>
        <v>Mayo</v>
      </c>
      <c r="P100" s="135"/>
      <c r="Q100" s="95"/>
      <c r="R100" s="136"/>
      <c r="S100" s="137"/>
      <c r="T100" s="138"/>
    </row>
    <row r="101" spans="1:20" s="4" customFormat="1" ht="15" customHeight="1" x14ac:dyDescent="0.2">
      <c r="A101" s="34" t="s">
        <v>2085</v>
      </c>
      <c r="B101" s="34" t="str">
        <f t="shared" si="9"/>
        <v>Gerencia de Riesgo y Evaluación de las Prestaciones</v>
      </c>
      <c r="C101" s="35" t="s">
        <v>2201</v>
      </c>
      <c r="D101" s="36" t="str">
        <f t="shared" si="10"/>
        <v>Conducción de acciones de control técnico</v>
      </c>
      <c r="E101" s="36" t="s">
        <v>2201</v>
      </c>
      <c r="F101" s="86" t="s">
        <v>2796</v>
      </c>
      <c r="G101" s="139" t="s">
        <v>90</v>
      </c>
      <c r="H101" s="86" t="s">
        <v>2805</v>
      </c>
      <c r="I101" s="85">
        <v>6</v>
      </c>
      <c r="J101" s="85"/>
      <c r="K101" s="85">
        <v>1440</v>
      </c>
      <c r="L101" s="38">
        <v>1920</v>
      </c>
      <c r="M101" s="38">
        <f t="shared" si="8"/>
        <v>3360</v>
      </c>
      <c r="N101" s="39">
        <v>6</v>
      </c>
      <c r="O101" s="41" t="str">
        <f>IFERROR(VLOOKUP(N101,bbb!B432:Ordenmes,2,0),"")</f>
        <v>Junio</v>
      </c>
      <c r="P101" s="135"/>
      <c r="Q101" s="95"/>
      <c r="R101" s="136"/>
      <c r="S101" s="137"/>
      <c r="T101" s="138"/>
    </row>
    <row r="102" spans="1:20" s="4" customFormat="1" ht="15" customHeight="1" x14ac:dyDescent="0.2">
      <c r="A102" s="34" t="s">
        <v>2085</v>
      </c>
      <c r="B102" s="34" t="str">
        <f t="shared" ref="B102" si="15">IFERROR(VLOOKUP(A102,IdCC,2,0),"")</f>
        <v>Gerencia de Riesgo y Evaluación de las Prestaciones</v>
      </c>
      <c r="C102" s="35" t="s">
        <v>2201</v>
      </c>
      <c r="D102" s="36" t="str">
        <f t="shared" ref="D102" si="16">IFERROR(VLOOKUP(C102,IdAOE,2,0),"")</f>
        <v>Conducción de acciones de control técnico</v>
      </c>
      <c r="E102" s="36" t="s">
        <v>2201</v>
      </c>
      <c r="F102" s="86" t="s">
        <v>2796</v>
      </c>
      <c r="G102" s="139" t="s">
        <v>93</v>
      </c>
      <c r="H102" s="86" t="s">
        <v>2806</v>
      </c>
      <c r="I102" s="85">
        <v>5</v>
      </c>
      <c r="J102" s="85"/>
      <c r="K102" s="85">
        <v>720</v>
      </c>
      <c r="L102" s="38">
        <v>1600</v>
      </c>
      <c r="M102" s="38">
        <f t="shared" si="8"/>
        <v>2320</v>
      </c>
      <c r="N102" s="39">
        <v>6</v>
      </c>
      <c r="O102" s="41" t="str">
        <f>IFERROR(VLOOKUP(N102,bbb!B433:Ordenmes,2,0),"")</f>
        <v>Junio</v>
      </c>
      <c r="P102" s="135"/>
      <c r="Q102" s="95"/>
      <c r="R102" s="136"/>
      <c r="S102" s="137"/>
      <c r="T102" s="138"/>
    </row>
    <row r="103" spans="1:20" s="4" customFormat="1" ht="15" customHeight="1" x14ac:dyDescent="0.2">
      <c r="A103" s="34" t="s">
        <v>2085</v>
      </c>
      <c r="B103" s="34" t="str">
        <f t="shared" si="9"/>
        <v>Gerencia de Riesgo y Evaluación de las Prestaciones</v>
      </c>
      <c r="C103" s="35" t="s">
        <v>2201</v>
      </c>
      <c r="D103" s="36" t="str">
        <f t="shared" si="10"/>
        <v>Conducción de acciones de control técnico</v>
      </c>
      <c r="E103" s="36" t="s">
        <v>2201</v>
      </c>
      <c r="F103" s="86" t="s">
        <v>2796</v>
      </c>
      <c r="G103" s="139" t="s">
        <v>76</v>
      </c>
      <c r="H103" s="86" t="s">
        <v>3097</v>
      </c>
      <c r="I103" s="85">
        <v>1</v>
      </c>
      <c r="J103" s="85"/>
      <c r="K103" s="85">
        <v>720</v>
      </c>
      <c r="L103" s="38">
        <v>320</v>
      </c>
      <c r="M103" s="38">
        <f t="shared" si="8"/>
        <v>1040</v>
      </c>
      <c r="N103" s="39">
        <v>5</v>
      </c>
      <c r="O103" s="41" t="str">
        <f>IFERROR(VLOOKUP(N103,bbb!B433:Ordenmes,2,0),"")</f>
        <v>Mayo</v>
      </c>
      <c r="P103" s="135"/>
      <c r="Q103" s="95"/>
      <c r="R103" s="136"/>
      <c r="S103" s="137"/>
      <c r="T103" s="138"/>
    </row>
    <row r="104" spans="1:20" s="4" customFormat="1" ht="15" customHeight="1" x14ac:dyDescent="0.2">
      <c r="A104" s="34" t="s">
        <v>2085</v>
      </c>
      <c r="B104" s="34" t="str">
        <f t="shared" si="9"/>
        <v>Gerencia de Riesgo y Evaluación de las Prestaciones</v>
      </c>
      <c r="C104" s="35" t="s">
        <v>2201</v>
      </c>
      <c r="D104" s="36" t="str">
        <f t="shared" si="10"/>
        <v>Conducción de acciones de control técnico</v>
      </c>
      <c r="E104" s="36" t="s">
        <v>2201</v>
      </c>
      <c r="F104" s="86" t="s">
        <v>2796</v>
      </c>
      <c r="G104" s="139" t="s">
        <v>97</v>
      </c>
      <c r="H104" s="86" t="s">
        <v>2807</v>
      </c>
      <c r="I104" s="85">
        <v>6</v>
      </c>
      <c r="J104" s="85"/>
      <c r="K104" s="85">
        <v>1440</v>
      </c>
      <c r="L104" s="38">
        <v>1920</v>
      </c>
      <c r="M104" s="38">
        <f t="shared" si="8"/>
        <v>3360</v>
      </c>
      <c r="N104" s="39">
        <v>7</v>
      </c>
      <c r="O104" s="41" t="str">
        <f>IFERROR(VLOOKUP(N104,bbb!B434:Ordenmes,2,0),"")</f>
        <v>Julio</v>
      </c>
      <c r="P104" s="135"/>
      <c r="Q104" s="95"/>
      <c r="R104" s="136"/>
      <c r="S104" s="137"/>
      <c r="T104" s="138"/>
    </row>
    <row r="105" spans="1:20" s="4" customFormat="1" ht="15" customHeight="1" x14ac:dyDescent="0.2">
      <c r="A105" s="34" t="s">
        <v>2085</v>
      </c>
      <c r="B105" s="34" t="str">
        <f t="shared" si="9"/>
        <v>Gerencia de Riesgo y Evaluación de las Prestaciones</v>
      </c>
      <c r="C105" s="35" t="s">
        <v>2201</v>
      </c>
      <c r="D105" s="36" t="str">
        <f t="shared" si="10"/>
        <v>Conducción de acciones de control técnico</v>
      </c>
      <c r="E105" s="36" t="s">
        <v>2201</v>
      </c>
      <c r="F105" s="86" t="s">
        <v>2796</v>
      </c>
      <c r="G105" s="139" t="s">
        <v>2797</v>
      </c>
      <c r="H105" s="86" t="s">
        <v>2804</v>
      </c>
      <c r="I105" s="85">
        <v>3</v>
      </c>
      <c r="J105" s="85">
        <v>65</v>
      </c>
      <c r="K105" s="85">
        <v>720</v>
      </c>
      <c r="L105" s="38">
        <v>960</v>
      </c>
      <c r="M105" s="38">
        <f t="shared" si="8"/>
        <v>1745</v>
      </c>
      <c r="N105" s="39">
        <v>8</v>
      </c>
      <c r="O105" s="41" t="str">
        <f>IFERROR(VLOOKUP(N105,bbb!B436:Ordenmes,2,0),"")</f>
        <v>Agosto</v>
      </c>
      <c r="P105" s="135"/>
      <c r="Q105" s="95"/>
      <c r="R105" s="136"/>
      <c r="S105" s="137"/>
      <c r="T105" s="138"/>
    </row>
    <row r="106" spans="1:20" s="4" customFormat="1" ht="15" customHeight="1" x14ac:dyDescent="0.2">
      <c r="A106" s="34" t="s">
        <v>2085</v>
      </c>
      <c r="B106" s="34" t="str">
        <f t="shared" si="9"/>
        <v>Gerencia de Riesgo y Evaluación de las Prestaciones</v>
      </c>
      <c r="C106" s="35" t="s">
        <v>2201</v>
      </c>
      <c r="D106" s="36" t="str">
        <f t="shared" si="10"/>
        <v>Conducción de acciones de control técnico</v>
      </c>
      <c r="E106" s="36" t="s">
        <v>2201</v>
      </c>
      <c r="F106" s="86" t="s">
        <v>2796</v>
      </c>
      <c r="G106" s="139" t="s">
        <v>89</v>
      </c>
      <c r="H106" s="86" t="s">
        <v>2803</v>
      </c>
      <c r="I106" s="85">
        <v>3</v>
      </c>
      <c r="J106" s="85"/>
      <c r="K106" s="85">
        <v>720</v>
      </c>
      <c r="L106" s="38">
        <v>960</v>
      </c>
      <c r="M106" s="38">
        <f t="shared" si="8"/>
        <v>1680</v>
      </c>
      <c r="N106" s="39">
        <v>8</v>
      </c>
      <c r="O106" s="41" t="str">
        <f>IFERROR(VLOOKUP(N106,bbb!B437:Ordenmes,2,0),"")</f>
        <v>Agosto</v>
      </c>
      <c r="P106" s="135"/>
      <c r="Q106" s="95"/>
      <c r="R106" s="136"/>
      <c r="S106" s="137"/>
      <c r="T106" s="138"/>
    </row>
    <row r="107" spans="1:20" s="4" customFormat="1" ht="15" customHeight="1" x14ac:dyDescent="0.2">
      <c r="A107" s="34" t="s">
        <v>2085</v>
      </c>
      <c r="B107" s="34" t="str">
        <f t="shared" si="9"/>
        <v>Gerencia de Riesgo y Evaluación de las Prestaciones</v>
      </c>
      <c r="C107" s="35" t="s">
        <v>2201</v>
      </c>
      <c r="D107" s="36" t="str">
        <f t="shared" si="10"/>
        <v>Conducción de acciones de control técnico</v>
      </c>
      <c r="E107" s="36" t="s">
        <v>2201</v>
      </c>
      <c r="F107" s="86" t="s">
        <v>2796</v>
      </c>
      <c r="G107" s="139" t="s">
        <v>94</v>
      </c>
      <c r="H107" s="86" t="s">
        <v>2799</v>
      </c>
      <c r="I107" s="85">
        <v>3</v>
      </c>
      <c r="J107" s="85"/>
      <c r="K107" s="85">
        <v>720</v>
      </c>
      <c r="L107" s="38">
        <v>960</v>
      </c>
      <c r="M107" s="38">
        <f t="shared" si="8"/>
        <v>1680</v>
      </c>
      <c r="N107" s="39">
        <v>9</v>
      </c>
      <c r="O107" s="41" t="str">
        <f>IFERROR(VLOOKUP(N107,bbb!B438:Ordenmes,2,0),"")</f>
        <v>Setiembre</v>
      </c>
      <c r="P107" s="135"/>
      <c r="Q107" s="95"/>
      <c r="R107" s="136"/>
      <c r="S107" s="137"/>
      <c r="T107" s="138"/>
    </row>
    <row r="108" spans="1:20" s="4" customFormat="1" ht="15" customHeight="1" x14ac:dyDescent="0.2">
      <c r="A108" s="34" t="s">
        <v>2085</v>
      </c>
      <c r="B108" s="34" t="str">
        <f t="shared" si="9"/>
        <v>Gerencia de Riesgo y Evaluación de las Prestaciones</v>
      </c>
      <c r="C108" s="35" t="s">
        <v>2201</v>
      </c>
      <c r="D108" s="36" t="str">
        <f t="shared" si="10"/>
        <v>Conducción de acciones de control técnico</v>
      </c>
      <c r="E108" s="36" t="s">
        <v>2201</v>
      </c>
      <c r="F108" s="86" t="s">
        <v>2796</v>
      </c>
      <c r="G108" s="139" t="s">
        <v>2798</v>
      </c>
      <c r="H108" s="86" t="s">
        <v>2808</v>
      </c>
      <c r="I108" s="85">
        <v>3</v>
      </c>
      <c r="J108" s="85"/>
      <c r="K108" s="85"/>
      <c r="L108" s="38">
        <v>960</v>
      </c>
      <c r="M108" s="38">
        <f t="shared" si="8"/>
        <v>960</v>
      </c>
      <c r="N108" s="39">
        <v>9</v>
      </c>
      <c r="O108" s="41" t="str">
        <f>IFERROR(VLOOKUP(N108,bbb!B439:Ordenmes,2,0),"")</f>
        <v>Setiembre</v>
      </c>
      <c r="P108" s="135"/>
      <c r="Q108" s="95"/>
      <c r="R108" s="136"/>
      <c r="S108" s="137"/>
      <c r="T108" s="138"/>
    </row>
    <row r="109" spans="1:20" s="4" customFormat="1" ht="15" customHeight="1" x14ac:dyDescent="0.2">
      <c r="A109" s="34" t="s">
        <v>2085</v>
      </c>
      <c r="B109" s="34" t="str">
        <f t="shared" si="9"/>
        <v>Gerencia de Riesgo y Evaluación de las Prestaciones</v>
      </c>
      <c r="C109" s="35" t="s">
        <v>2201</v>
      </c>
      <c r="D109" s="36" t="str">
        <f t="shared" si="10"/>
        <v>Conducción de acciones de control técnico</v>
      </c>
      <c r="E109" s="36" t="s">
        <v>2201</v>
      </c>
      <c r="F109" s="86" t="s">
        <v>2796</v>
      </c>
      <c r="G109" s="139" t="s">
        <v>76</v>
      </c>
      <c r="H109" s="86" t="s">
        <v>2800</v>
      </c>
      <c r="I109" s="85">
        <v>3</v>
      </c>
      <c r="J109" s="85"/>
      <c r="K109" s="85">
        <v>720</v>
      </c>
      <c r="L109" s="38">
        <v>960</v>
      </c>
      <c r="M109" s="38">
        <f t="shared" si="8"/>
        <v>1680</v>
      </c>
      <c r="N109" s="39">
        <v>10</v>
      </c>
      <c r="O109" s="41" t="str">
        <f>IFERROR(VLOOKUP(N109,bbb!B440:Ordenmes,2,0),"")</f>
        <v>Octubre</v>
      </c>
      <c r="P109" s="135"/>
      <c r="Q109" s="95"/>
      <c r="R109" s="136"/>
      <c r="S109" s="137"/>
      <c r="T109" s="138"/>
    </row>
    <row r="110" spans="1:20" s="4" customFormat="1" ht="15" customHeight="1" x14ac:dyDescent="0.2">
      <c r="A110" s="34" t="s">
        <v>2085</v>
      </c>
      <c r="B110" s="34" t="str">
        <f t="shared" si="9"/>
        <v>Gerencia de Riesgo y Evaluación de las Prestaciones</v>
      </c>
      <c r="C110" s="35" t="s">
        <v>2201</v>
      </c>
      <c r="D110" s="36" t="str">
        <f t="shared" si="10"/>
        <v>Conducción de acciones de control técnico</v>
      </c>
      <c r="E110" s="36" t="s">
        <v>2201</v>
      </c>
      <c r="F110" s="86" t="s">
        <v>2796</v>
      </c>
      <c r="G110" s="139" t="s">
        <v>78</v>
      </c>
      <c r="H110" s="86" t="s">
        <v>2809</v>
      </c>
      <c r="I110" s="85">
        <v>6</v>
      </c>
      <c r="J110" s="85"/>
      <c r="K110" s="85">
        <v>1440</v>
      </c>
      <c r="L110" s="38">
        <v>1920</v>
      </c>
      <c r="M110" s="38">
        <f t="shared" si="8"/>
        <v>3360</v>
      </c>
      <c r="N110" s="39">
        <v>11</v>
      </c>
      <c r="O110" s="41" t="str">
        <f>IFERROR(VLOOKUP(N110,bbb!B442:Ordenmes,2,0),"")</f>
        <v>Noviembre</v>
      </c>
      <c r="P110" s="135"/>
      <c r="Q110" s="95"/>
      <c r="R110" s="136"/>
      <c r="S110" s="137"/>
      <c r="T110" s="138"/>
    </row>
    <row r="111" spans="1:20" s="4" customFormat="1" ht="15" customHeight="1" x14ac:dyDescent="0.2">
      <c r="A111" s="34" t="s">
        <v>2085</v>
      </c>
      <c r="B111" s="34" t="str">
        <f t="shared" si="9"/>
        <v>Gerencia de Riesgo y Evaluación de las Prestaciones</v>
      </c>
      <c r="C111" s="35" t="s">
        <v>2201</v>
      </c>
      <c r="D111" s="36" t="str">
        <f t="shared" si="10"/>
        <v>Conducción de acciones de control técnico</v>
      </c>
      <c r="E111" s="36" t="s">
        <v>2201</v>
      </c>
      <c r="F111" s="86" t="s">
        <v>2796</v>
      </c>
      <c r="G111" s="139" t="s">
        <v>102</v>
      </c>
      <c r="H111" s="86" t="s">
        <v>2810</v>
      </c>
      <c r="I111" s="85">
        <v>3</v>
      </c>
      <c r="J111" s="85"/>
      <c r="K111" s="85">
        <v>720</v>
      </c>
      <c r="L111" s="38">
        <v>960</v>
      </c>
      <c r="M111" s="38">
        <f t="shared" si="8"/>
        <v>1680</v>
      </c>
      <c r="N111" s="39">
        <v>11</v>
      </c>
      <c r="O111" s="41" t="str">
        <f>IFERROR(VLOOKUP(N111,bbb!B443:Ordenmes,2,0),"")</f>
        <v>Noviembre</v>
      </c>
      <c r="P111" s="135"/>
      <c r="Q111" s="95"/>
      <c r="R111" s="136"/>
      <c r="S111" s="137"/>
      <c r="T111" s="138"/>
    </row>
    <row r="112" spans="1:20" s="4" customFormat="1" ht="15" customHeight="1" x14ac:dyDescent="0.2">
      <c r="A112" s="34" t="s">
        <v>2085</v>
      </c>
      <c r="B112" s="34" t="str">
        <f t="shared" si="9"/>
        <v>Gerencia de Riesgo y Evaluación de las Prestaciones</v>
      </c>
      <c r="C112" s="35" t="s">
        <v>2201</v>
      </c>
      <c r="D112" s="36" t="str">
        <f t="shared" si="10"/>
        <v>Conducción de acciones de control técnico</v>
      </c>
      <c r="E112" s="36" t="s">
        <v>2201</v>
      </c>
      <c r="F112" s="86" t="s">
        <v>2796</v>
      </c>
      <c r="G112" s="139" t="s">
        <v>90</v>
      </c>
      <c r="H112" s="86" t="s">
        <v>2800</v>
      </c>
      <c r="I112" s="85">
        <v>3</v>
      </c>
      <c r="J112" s="85"/>
      <c r="K112" s="85">
        <v>720</v>
      </c>
      <c r="L112" s="38">
        <v>960</v>
      </c>
      <c r="M112" s="38">
        <f t="shared" si="8"/>
        <v>1680</v>
      </c>
      <c r="N112" s="39">
        <v>11</v>
      </c>
      <c r="O112" s="41" t="str">
        <f>IFERROR(VLOOKUP(N112,bbb!B444:Ordenmes,2,0),"")</f>
        <v>Noviembre</v>
      </c>
      <c r="P112" s="135"/>
      <c r="Q112" s="95"/>
      <c r="R112" s="136"/>
      <c r="S112" s="137"/>
      <c r="T112" s="138"/>
    </row>
    <row r="113" spans="1:20" s="4" customFormat="1" ht="13.5" x14ac:dyDescent="0.25">
      <c r="A113" s="34" t="s">
        <v>16</v>
      </c>
      <c r="B113" s="34" t="str">
        <f t="shared" si="9"/>
        <v>Gerencia de Negocios y Financiamiento</v>
      </c>
      <c r="C113" s="35" t="s">
        <v>17</v>
      </c>
      <c r="D113" s="36" t="str">
        <f t="shared" si="10"/>
        <v>Administrar los Fondos de Aseguramiento en Salud</v>
      </c>
      <c r="E113" s="36" t="s">
        <v>18</v>
      </c>
      <c r="F113" s="36" t="str">
        <f t="shared" ref="F113:F176" si="17">IFERROR(VLOOKUP(E113,IdTarea,2,0),"")</f>
        <v xml:space="preserve">Capacitación y asistencia técnica </v>
      </c>
      <c r="G113" s="36" t="s">
        <v>53</v>
      </c>
      <c r="H113" s="83" t="s">
        <v>26</v>
      </c>
      <c r="I113" s="85">
        <v>1</v>
      </c>
      <c r="J113" s="126">
        <v>150</v>
      </c>
      <c r="K113" s="93">
        <v>0</v>
      </c>
      <c r="L113" s="38">
        <v>320</v>
      </c>
      <c r="M113" s="38">
        <f t="shared" ref="M113:M144" si="18">SUM(J113:L113)</f>
        <v>470</v>
      </c>
      <c r="N113" s="39">
        <v>1</v>
      </c>
      <c r="O113" s="41" t="str">
        <f>IFERROR(VLOOKUP(N113,bbb!B3685:Ordenmes,2,0),"")</f>
        <v>Enero</v>
      </c>
      <c r="P113" s="142">
        <v>1</v>
      </c>
      <c r="Q113" s="111" t="s">
        <v>70</v>
      </c>
      <c r="R113" s="136"/>
      <c r="S113" s="137" t="s">
        <v>2821</v>
      </c>
      <c r="T113" s="138">
        <v>0</v>
      </c>
    </row>
    <row r="114" spans="1:20" s="4" customFormat="1" ht="13.5" x14ac:dyDescent="0.25">
      <c r="A114" s="34" t="s">
        <v>16</v>
      </c>
      <c r="B114" s="34" t="str">
        <f t="shared" si="9"/>
        <v>Gerencia de Negocios y Financiamiento</v>
      </c>
      <c r="C114" s="35" t="s">
        <v>17</v>
      </c>
      <c r="D114" s="36" t="str">
        <f t="shared" si="10"/>
        <v>Administrar los Fondos de Aseguramiento en Salud</v>
      </c>
      <c r="E114" s="36" t="s">
        <v>18</v>
      </c>
      <c r="F114" s="36" t="str">
        <f t="shared" si="17"/>
        <v xml:space="preserve">Capacitación y asistencia técnica </v>
      </c>
      <c r="G114" s="36" t="s">
        <v>53</v>
      </c>
      <c r="H114" s="83" t="s">
        <v>2730</v>
      </c>
      <c r="I114" s="85">
        <v>1</v>
      </c>
      <c r="J114" s="126">
        <v>150</v>
      </c>
      <c r="K114" s="93">
        <v>0</v>
      </c>
      <c r="L114" s="38">
        <v>320</v>
      </c>
      <c r="M114" s="38">
        <f t="shared" si="18"/>
        <v>470</v>
      </c>
      <c r="N114" s="39">
        <v>1</v>
      </c>
      <c r="O114" s="41" t="str">
        <f>IFERROR(VLOOKUP(N114,bbb!B3686:Ordenmes,2,0),"")</f>
        <v>Enero</v>
      </c>
      <c r="P114" s="142">
        <v>3</v>
      </c>
      <c r="Q114" s="111" t="s">
        <v>73</v>
      </c>
      <c r="R114" s="136"/>
      <c r="S114" s="100" t="s">
        <v>2821</v>
      </c>
      <c r="T114" s="98">
        <v>0</v>
      </c>
    </row>
    <row r="115" spans="1:20" s="4" customFormat="1" ht="13.5" x14ac:dyDescent="0.25">
      <c r="A115" s="34" t="s">
        <v>16</v>
      </c>
      <c r="B115" s="34" t="str">
        <f t="shared" si="9"/>
        <v>Gerencia de Negocios y Financiamiento</v>
      </c>
      <c r="C115" s="35" t="s">
        <v>17</v>
      </c>
      <c r="D115" s="36" t="str">
        <f t="shared" si="10"/>
        <v>Administrar los Fondos de Aseguramiento en Salud</v>
      </c>
      <c r="E115" s="36" t="s">
        <v>18</v>
      </c>
      <c r="F115" s="36" t="str">
        <f t="shared" si="17"/>
        <v xml:space="preserve">Capacitación y asistencia técnica </v>
      </c>
      <c r="G115" s="92" t="s">
        <v>19</v>
      </c>
      <c r="H115" s="100" t="s">
        <v>40</v>
      </c>
      <c r="I115" s="117">
        <v>5</v>
      </c>
      <c r="J115" s="126">
        <v>0</v>
      </c>
      <c r="K115" s="93">
        <v>940</v>
      </c>
      <c r="L115" s="126">
        <f t="shared" ref="L115:L146" si="19">320*I115</f>
        <v>1600</v>
      </c>
      <c r="M115" s="38">
        <f t="shared" si="18"/>
        <v>2540</v>
      </c>
      <c r="N115" s="39">
        <v>2</v>
      </c>
      <c r="O115" s="41" t="str">
        <f>IFERROR(VLOOKUP(N115,bbb!B425:Ordenmes,2,0),"")</f>
        <v>Febrero</v>
      </c>
      <c r="P115" s="142">
        <v>3</v>
      </c>
      <c r="Q115" s="111" t="s">
        <v>73</v>
      </c>
      <c r="R115" s="136"/>
      <c r="S115" s="100" t="s">
        <v>2821</v>
      </c>
      <c r="T115" s="98"/>
    </row>
    <row r="116" spans="1:20" s="4" customFormat="1" ht="13.5" x14ac:dyDescent="0.25">
      <c r="A116" s="34" t="s">
        <v>16</v>
      </c>
      <c r="B116" s="34" t="str">
        <f t="shared" si="9"/>
        <v>Gerencia de Negocios y Financiamiento</v>
      </c>
      <c r="C116" s="35" t="s">
        <v>17</v>
      </c>
      <c r="D116" s="36" t="str">
        <f t="shared" si="10"/>
        <v>Administrar los Fondos de Aseguramiento en Salud</v>
      </c>
      <c r="E116" s="36" t="s">
        <v>18</v>
      </c>
      <c r="F116" s="36" t="str">
        <f t="shared" si="17"/>
        <v xml:space="preserve">Capacitación y asistencia técnica </v>
      </c>
      <c r="G116" s="92" t="s">
        <v>19</v>
      </c>
      <c r="H116" s="100" t="s">
        <v>2857</v>
      </c>
      <c r="I116" s="117">
        <v>5</v>
      </c>
      <c r="J116" s="126">
        <v>0</v>
      </c>
      <c r="K116" s="93">
        <v>930</v>
      </c>
      <c r="L116" s="126">
        <f t="shared" si="19"/>
        <v>1600</v>
      </c>
      <c r="M116" s="38">
        <f t="shared" si="18"/>
        <v>2530</v>
      </c>
      <c r="N116" s="39">
        <v>2</v>
      </c>
      <c r="O116" s="41" t="str">
        <f>IFERROR(VLOOKUP(N116,bbb!B426:Ordenmes,2,0),"")</f>
        <v>Febrero</v>
      </c>
      <c r="P116" s="142">
        <v>4</v>
      </c>
      <c r="Q116" s="111" t="s">
        <v>77</v>
      </c>
      <c r="R116" s="136"/>
      <c r="S116" s="100" t="s">
        <v>2821</v>
      </c>
      <c r="T116" s="98"/>
    </row>
    <row r="117" spans="1:20" s="4" customFormat="1" ht="13.5" x14ac:dyDescent="0.25">
      <c r="A117" s="34" t="s">
        <v>16</v>
      </c>
      <c r="B117" s="34" t="str">
        <f t="shared" si="9"/>
        <v>Gerencia de Negocios y Financiamiento</v>
      </c>
      <c r="C117" s="35" t="s">
        <v>17</v>
      </c>
      <c r="D117" s="36" t="str">
        <f t="shared" si="10"/>
        <v>Administrar los Fondos de Aseguramiento en Salud</v>
      </c>
      <c r="E117" s="36" t="s">
        <v>18</v>
      </c>
      <c r="F117" s="36" t="str">
        <f t="shared" si="17"/>
        <v xml:space="preserve">Capacitación y asistencia técnica </v>
      </c>
      <c r="G117" s="92" t="s">
        <v>19</v>
      </c>
      <c r="H117" s="100" t="s">
        <v>30</v>
      </c>
      <c r="I117" s="117">
        <v>5</v>
      </c>
      <c r="J117" s="126">
        <v>0</v>
      </c>
      <c r="K117" s="93">
        <v>930</v>
      </c>
      <c r="L117" s="126">
        <f t="shared" si="19"/>
        <v>1600</v>
      </c>
      <c r="M117" s="38">
        <f t="shared" si="18"/>
        <v>2530</v>
      </c>
      <c r="N117" s="39">
        <v>2</v>
      </c>
      <c r="O117" s="41" t="str">
        <f>IFERROR(VLOOKUP(N117,bbb!B427:Ordenmes,2,0),"")</f>
        <v>Febrero</v>
      </c>
      <c r="P117" s="142">
        <v>4</v>
      </c>
      <c r="Q117" s="111" t="s">
        <v>77</v>
      </c>
      <c r="R117" s="136"/>
      <c r="S117" s="100" t="s">
        <v>2821</v>
      </c>
      <c r="T117" s="98"/>
    </row>
    <row r="118" spans="1:20" s="4" customFormat="1" ht="13.5" x14ac:dyDescent="0.25">
      <c r="A118" s="34" t="s">
        <v>16</v>
      </c>
      <c r="B118" s="34" t="str">
        <f t="shared" si="9"/>
        <v>Gerencia de Negocios y Financiamiento</v>
      </c>
      <c r="C118" s="35" t="s">
        <v>17</v>
      </c>
      <c r="D118" s="36" t="str">
        <f t="shared" si="10"/>
        <v>Administrar los Fondos de Aseguramiento en Salud</v>
      </c>
      <c r="E118" s="36" t="s">
        <v>18</v>
      </c>
      <c r="F118" s="36" t="str">
        <f t="shared" si="17"/>
        <v xml:space="preserve">Capacitación y asistencia técnica </v>
      </c>
      <c r="G118" s="92" t="s">
        <v>25</v>
      </c>
      <c r="H118" s="100" t="s">
        <v>38</v>
      </c>
      <c r="I118" s="117">
        <v>4</v>
      </c>
      <c r="J118" s="126">
        <v>0</v>
      </c>
      <c r="K118" s="93">
        <v>770</v>
      </c>
      <c r="L118" s="126">
        <f t="shared" si="19"/>
        <v>1280</v>
      </c>
      <c r="M118" s="38">
        <f t="shared" si="18"/>
        <v>2050</v>
      </c>
      <c r="N118" s="39">
        <v>2</v>
      </c>
      <c r="O118" s="41" t="str">
        <f>IFERROR(VLOOKUP(N118,bbb!B428:Ordenmes,2,0),"")</f>
        <v>Febrero</v>
      </c>
      <c r="P118" s="142">
        <v>5</v>
      </c>
      <c r="Q118" s="111" t="s">
        <v>81</v>
      </c>
      <c r="R118" s="136"/>
      <c r="S118" s="100" t="s">
        <v>2821</v>
      </c>
      <c r="T118" s="98"/>
    </row>
    <row r="119" spans="1:20" s="4" customFormat="1" ht="13.5" x14ac:dyDescent="0.25">
      <c r="A119" s="34" t="s">
        <v>16</v>
      </c>
      <c r="B119" s="34" t="str">
        <f t="shared" si="9"/>
        <v>Gerencia de Negocios y Financiamiento</v>
      </c>
      <c r="C119" s="35" t="s">
        <v>17</v>
      </c>
      <c r="D119" s="36" t="str">
        <f t="shared" si="10"/>
        <v>Administrar los Fondos de Aseguramiento en Salud</v>
      </c>
      <c r="E119" s="36" t="s">
        <v>18</v>
      </c>
      <c r="F119" s="36" t="str">
        <f t="shared" si="17"/>
        <v xml:space="preserve">Capacitación y asistencia técnica </v>
      </c>
      <c r="G119" s="92" t="s">
        <v>25</v>
      </c>
      <c r="H119" s="100" t="s">
        <v>32</v>
      </c>
      <c r="I119" s="117">
        <v>4</v>
      </c>
      <c r="J119" s="126">
        <v>0</v>
      </c>
      <c r="K119" s="93">
        <v>775</v>
      </c>
      <c r="L119" s="126">
        <f t="shared" si="19"/>
        <v>1280</v>
      </c>
      <c r="M119" s="38">
        <f t="shared" si="18"/>
        <v>2055</v>
      </c>
      <c r="N119" s="39">
        <v>2</v>
      </c>
      <c r="O119" s="41" t="str">
        <f>IFERROR(VLOOKUP(N119,bbb!B429:Ordenmes,2,0),"")</f>
        <v>Febrero</v>
      </c>
      <c r="P119" s="142">
        <v>5</v>
      </c>
      <c r="Q119" s="111" t="s">
        <v>81</v>
      </c>
      <c r="R119" s="136"/>
      <c r="S119" s="100" t="s">
        <v>2821</v>
      </c>
      <c r="T119" s="98"/>
    </row>
    <row r="120" spans="1:20" s="4" customFormat="1" ht="13.5" x14ac:dyDescent="0.25">
      <c r="A120" s="34" t="s">
        <v>16</v>
      </c>
      <c r="B120" s="34" t="str">
        <f t="shared" si="9"/>
        <v>Gerencia de Negocios y Financiamiento</v>
      </c>
      <c r="C120" s="35" t="s">
        <v>17</v>
      </c>
      <c r="D120" s="36" t="str">
        <f t="shared" si="10"/>
        <v>Administrar los Fondos de Aseguramiento en Salud</v>
      </c>
      <c r="E120" s="36" t="s">
        <v>18</v>
      </c>
      <c r="F120" s="36" t="str">
        <f t="shared" si="17"/>
        <v xml:space="preserve">Capacitación y asistencia técnica </v>
      </c>
      <c r="G120" s="92" t="s">
        <v>25</v>
      </c>
      <c r="H120" s="100" t="s">
        <v>22</v>
      </c>
      <c r="I120" s="117">
        <v>4</v>
      </c>
      <c r="J120" s="126">
        <v>0</v>
      </c>
      <c r="K120" s="93">
        <v>775</v>
      </c>
      <c r="L120" s="126">
        <f t="shared" si="19"/>
        <v>1280</v>
      </c>
      <c r="M120" s="38">
        <f t="shared" si="18"/>
        <v>2055</v>
      </c>
      <c r="N120" s="39">
        <v>2</v>
      </c>
      <c r="O120" s="41" t="str">
        <f>IFERROR(VLOOKUP(N120,bbb!B430:Ordenmes,2,0),"")</f>
        <v>Febrero</v>
      </c>
      <c r="P120" s="142">
        <v>6</v>
      </c>
      <c r="Q120" s="111" t="s">
        <v>84</v>
      </c>
      <c r="R120" s="136"/>
      <c r="S120" s="100" t="s">
        <v>2821</v>
      </c>
      <c r="T120" s="98"/>
    </row>
    <row r="121" spans="1:20" s="4" customFormat="1" ht="13.5" x14ac:dyDescent="0.25">
      <c r="A121" s="34" t="s">
        <v>16</v>
      </c>
      <c r="B121" s="34" t="str">
        <f t="shared" si="9"/>
        <v>Gerencia de Negocios y Financiamiento</v>
      </c>
      <c r="C121" s="35" t="s">
        <v>17</v>
      </c>
      <c r="D121" s="36" t="str">
        <f t="shared" si="10"/>
        <v>Administrar los Fondos de Aseguramiento en Salud</v>
      </c>
      <c r="E121" s="36" t="s">
        <v>18</v>
      </c>
      <c r="F121" s="36" t="str">
        <f t="shared" si="17"/>
        <v xml:space="preserve">Capacitación y asistencia técnica </v>
      </c>
      <c r="G121" s="92" t="s">
        <v>2731</v>
      </c>
      <c r="H121" s="92" t="s">
        <v>38</v>
      </c>
      <c r="I121" s="117">
        <v>5</v>
      </c>
      <c r="J121" s="126">
        <v>100</v>
      </c>
      <c r="K121" s="93">
        <v>880</v>
      </c>
      <c r="L121" s="126">
        <f t="shared" si="19"/>
        <v>1600</v>
      </c>
      <c r="M121" s="38">
        <f t="shared" si="18"/>
        <v>2580</v>
      </c>
      <c r="N121" s="39">
        <v>2</v>
      </c>
      <c r="O121" s="41" t="str">
        <f>IFERROR(VLOOKUP(N121,bbb!B431:Ordenmes,2,0),"")</f>
        <v>Febrero</v>
      </c>
      <c r="P121" s="142">
        <v>6</v>
      </c>
      <c r="Q121" s="111" t="s">
        <v>84</v>
      </c>
      <c r="R121" s="136"/>
      <c r="S121" s="100" t="s">
        <v>2821</v>
      </c>
      <c r="T121" s="98"/>
    </row>
    <row r="122" spans="1:20" s="4" customFormat="1" ht="13.5" x14ac:dyDescent="0.25">
      <c r="A122" s="34" t="s">
        <v>16</v>
      </c>
      <c r="B122" s="34" t="str">
        <f t="shared" si="9"/>
        <v>Gerencia de Negocios y Financiamiento</v>
      </c>
      <c r="C122" s="35" t="s">
        <v>17</v>
      </c>
      <c r="D122" s="36" t="str">
        <f t="shared" si="10"/>
        <v>Administrar los Fondos de Aseguramiento en Salud</v>
      </c>
      <c r="E122" s="36" t="s">
        <v>18</v>
      </c>
      <c r="F122" s="36" t="str">
        <f t="shared" si="17"/>
        <v xml:space="preserve">Capacitación y asistencia técnica </v>
      </c>
      <c r="G122" s="92" t="s">
        <v>2731</v>
      </c>
      <c r="H122" s="92" t="s">
        <v>27</v>
      </c>
      <c r="I122" s="117">
        <v>5</v>
      </c>
      <c r="J122" s="126">
        <v>100</v>
      </c>
      <c r="K122" s="93">
        <v>880</v>
      </c>
      <c r="L122" s="126">
        <f t="shared" si="19"/>
        <v>1600</v>
      </c>
      <c r="M122" s="38">
        <f t="shared" si="18"/>
        <v>2580</v>
      </c>
      <c r="N122" s="39">
        <v>2</v>
      </c>
      <c r="O122" s="41" t="str">
        <f>IFERROR(VLOOKUP(N122,bbb!B432:Ordenmes,2,0),"")</f>
        <v>Febrero</v>
      </c>
      <c r="P122" s="142">
        <v>7</v>
      </c>
      <c r="Q122" s="111" t="s">
        <v>88</v>
      </c>
      <c r="R122" s="136"/>
      <c r="S122" s="100" t="s">
        <v>2821</v>
      </c>
      <c r="T122" s="98"/>
    </row>
    <row r="123" spans="1:20" s="4" customFormat="1" ht="13.5" x14ac:dyDescent="0.25">
      <c r="A123" s="34" t="s">
        <v>16</v>
      </c>
      <c r="B123" s="34" t="str">
        <f t="shared" si="9"/>
        <v>Gerencia de Negocios y Financiamiento</v>
      </c>
      <c r="C123" s="35" t="s">
        <v>17</v>
      </c>
      <c r="D123" s="36" t="str">
        <f t="shared" si="10"/>
        <v>Administrar los Fondos de Aseguramiento en Salud</v>
      </c>
      <c r="E123" s="36" t="s">
        <v>18</v>
      </c>
      <c r="F123" s="36" t="str">
        <f t="shared" si="17"/>
        <v xml:space="preserve">Capacitación y asistencia técnica </v>
      </c>
      <c r="G123" s="92" t="s">
        <v>2731</v>
      </c>
      <c r="H123" s="92" t="s">
        <v>23</v>
      </c>
      <c r="I123" s="117">
        <v>5</v>
      </c>
      <c r="J123" s="126">
        <v>100</v>
      </c>
      <c r="K123" s="93">
        <v>880</v>
      </c>
      <c r="L123" s="126">
        <f t="shared" si="19"/>
        <v>1600</v>
      </c>
      <c r="M123" s="38">
        <f t="shared" si="18"/>
        <v>2580</v>
      </c>
      <c r="N123" s="39">
        <v>2</v>
      </c>
      <c r="O123" s="41" t="str">
        <f>IFERROR(VLOOKUP(N123,bbb!B433:Ordenmes,2,0),"")</f>
        <v>Febrero</v>
      </c>
      <c r="P123" s="142">
        <v>7</v>
      </c>
      <c r="Q123" s="111" t="s">
        <v>88</v>
      </c>
      <c r="R123" s="136"/>
      <c r="S123" s="100" t="s">
        <v>2821</v>
      </c>
      <c r="T123" s="98"/>
    </row>
    <row r="124" spans="1:20" s="4" customFormat="1" ht="13.5" x14ac:dyDescent="0.25">
      <c r="A124" s="34" t="s">
        <v>16</v>
      </c>
      <c r="B124" s="34" t="str">
        <f t="shared" si="9"/>
        <v>Gerencia de Negocios y Financiamiento</v>
      </c>
      <c r="C124" s="35" t="s">
        <v>17</v>
      </c>
      <c r="D124" s="36" t="str">
        <f t="shared" si="10"/>
        <v>Administrar los Fondos de Aseguramiento en Salud</v>
      </c>
      <c r="E124" s="36" t="s">
        <v>18</v>
      </c>
      <c r="F124" s="36" t="str">
        <f t="shared" si="17"/>
        <v xml:space="preserve">Capacitación y asistencia técnica </v>
      </c>
      <c r="G124" s="92" t="s">
        <v>2732</v>
      </c>
      <c r="H124" s="100" t="s">
        <v>26</v>
      </c>
      <c r="I124" s="117">
        <v>5</v>
      </c>
      <c r="J124" s="126">
        <v>200</v>
      </c>
      <c r="K124" s="93">
        <v>800</v>
      </c>
      <c r="L124" s="126">
        <f t="shared" si="19"/>
        <v>1600</v>
      </c>
      <c r="M124" s="38">
        <f t="shared" si="18"/>
        <v>2600</v>
      </c>
      <c r="N124" s="39">
        <v>2</v>
      </c>
      <c r="O124" s="41" t="str">
        <f>IFERROR(VLOOKUP(N124,bbb!B434:Ordenmes,2,0),"")</f>
        <v>Febrero</v>
      </c>
      <c r="P124" s="142">
        <v>8</v>
      </c>
      <c r="Q124" s="111" t="s">
        <v>92</v>
      </c>
      <c r="R124" s="136"/>
      <c r="S124" s="100" t="s">
        <v>2821</v>
      </c>
      <c r="T124" s="98"/>
    </row>
    <row r="125" spans="1:20" s="4" customFormat="1" ht="13.5" x14ac:dyDescent="0.25">
      <c r="A125" s="34" t="s">
        <v>16</v>
      </c>
      <c r="B125" s="34" t="str">
        <f t="shared" si="9"/>
        <v>Gerencia de Negocios y Financiamiento</v>
      </c>
      <c r="C125" s="35" t="s">
        <v>17</v>
      </c>
      <c r="D125" s="36" t="str">
        <f t="shared" si="10"/>
        <v>Administrar los Fondos de Aseguramiento en Salud</v>
      </c>
      <c r="E125" s="36" t="s">
        <v>18</v>
      </c>
      <c r="F125" s="36" t="str">
        <f t="shared" si="17"/>
        <v xml:space="preserve">Capacitación y asistencia técnica </v>
      </c>
      <c r="G125" s="92" t="s">
        <v>2732</v>
      </c>
      <c r="H125" s="100" t="s">
        <v>30</v>
      </c>
      <c r="I125" s="117">
        <v>5</v>
      </c>
      <c r="J125" s="126">
        <v>200</v>
      </c>
      <c r="K125" s="93">
        <v>800</v>
      </c>
      <c r="L125" s="126">
        <f t="shared" si="19"/>
        <v>1600</v>
      </c>
      <c r="M125" s="38">
        <f t="shared" si="18"/>
        <v>2600</v>
      </c>
      <c r="N125" s="39">
        <v>2</v>
      </c>
      <c r="O125" s="41" t="str">
        <f>IFERROR(VLOOKUP(N125,bbb!B435:Ordenmes,2,0),"")</f>
        <v>Febrero</v>
      </c>
      <c r="P125" s="142">
        <v>8</v>
      </c>
      <c r="Q125" s="111" t="s">
        <v>92</v>
      </c>
      <c r="R125" s="136"/>
      <c r="S125" s="100" t="s">
        <v>2821</v>
      </c>
      <c r="T125" s="98"/>
    </row>
    <row r="126" spans="1:20" s="4" customFormat="1" ht="13.5" x14ac:dyDescent="0.25">
      <c r="A126" s="34" t="s">
        <v>16</v>
      </c>
      <c r="B126" s="34" t="str">
        <f t="shared" si="9"/>
        <v>Gerencia de Negocios y Financiamiento</v>
      </c>
      <c r="C126" s="35" t="s">
        <v>17</v>
      </c>
      <c r="D126" s="36" t="str">
        <f t="shared" si="10"/>
        <v>Administrar los Fondos de Aseguramiento en Salud</v>
      </c>
      <c r="E126" s="36" t="s">
        <v>18</v>
      </c>
      <c r="F126" s="36" t="str">
        <f t="shared" si="17"/>
        <v xml:space="preserve">Capacitación y asistencia técnica </v>
      </c>
      <c r="G126" s="92" t="s">
        <v>2732</v>
      </c>
      <c r="H126" s="100" t="s">
        <v>28</v>
      </c>
      <c r="I126" s="117">
        <v>5</v>
      </c>
      <c r="J126" s="126">
        <v>200</v>
      </c>
      <c r="K126" s="93">
        <v>800</v>
      </c>
      <c r="L126" s="126">
        <f t="shared" si="19"/>
        <v>1600</v>
      </c>
      <c r="M126" s="38">
        <f t="shared" si="18"/>
        <v>2600</v>
      </c>
      <c r="N126" s="39">
        <v>2</v>
      </c>
      <c r="O126" s="41" t="str">
        <f>IFERROR(VLOOKUP(N126,bbb!B436:Ordenmes,2,0),"")</f>
        <v>Febrero</v>
      </c>
      <c r="P126" s="142">
        <v>9</v>
      </c>
      <c r="Q126" s="111" t="s">
        <v>96</v>
      </c>
      <c r="R126" s="136"/>
      <c r="S126" s="100" t="s">
        <v>2821</v>
      </c>
      <c r="T126" s="98"/>
    </row>
    <row r="127" spans="1:20" s="4" customFormat="1" ht="13.5" x14ac:dyDescent="0.25">
      <c r="A127" s="34" t="s">
        <v>16</v>
      </c>
      <c r="B127" s="34" t="str">
        <f t="shared" si="9"/>
        <v>Gerencia de Negocios y Financiamiento</v>
      </c>
      <c r="C127" s="35" t="s">
        <v>17</v>
      </c>
      <c r="D127" s="36" t="str">
        <f t="shared" si="10"/>
        <v>Administrar los Fondos de Aseguramiento en Salud</v>
      </c>
      <c r="E127" s="36" t="s">
        <v>18</v>
      </c>
      <c r="F127" s="36" t="str">
        <f t="shared" si="17"/>
        <v xml:space="preserve">Capacitación y asistencia técnica </v>
      </c>
      <c r="G127" s="92" t="s">
        <v>31</v>
      </c>
      <c r="H127" s="100" t="s">
        <v>2858</v>
      </c>
      <c r="I127" s="117">
        <v>5</v>
      </c>
      <c r="J127" s="126">
        <v>0</v>
      </c>
      <c r="K127" s="93">
        <v>800</v>
      </c>
      <c r="L127" s="126">
        <f t="shared" si="19"/>
        <v>1600</v>
      </c>
      <c r="M127" s="38">
        <f t="shared" si="18"/>
        <v>2400</v>
      </c>
      <c r="N127" s="39">
        <v>2</v>
      </c>
      <c r="O127" s="41" t="str">
        <f>IFERROR(VLOOKUP(N127,bbb!B437:Ordenmes,2,0),"")</f>
        <v>Febrero</v>
      </c>
      <c r="P127" s="142">
        <v>9</v>
      </c>
      <c r="Q127" s="111" t="s">
        <v>96</v>
      </c>
      <c r="R127" s="136"/>
      <c r="S127" s="100" t="s">
        <v>2821</v>
      </c>
      <c r="T127" s="98"/>
    </row>
    <row r="128" spans="1:20" s="4" customFormat="1" ht="13.5" x14ac:dyDescent="0.25">
      <c r="A128" s="34" t="s">
        <v>16</v>
      </c>
      <c r="B128" s="34" t="str">
        <f t="shared" si="9"/>
        <v>Gerencia de Negocios y Financiamiento</v>
      </c>
      <c r="C128" s="35" t="s">
        <v>17</v>
      </c>
      <c r="D128" s="36" t="str">
        <f t="shared" si="10"/>
        <v>Administrar los Fondos de Aseguramiento en Salud</v>
      </c>
      <c r="E128" s="36" t="s">
        <v>18</v>
      </c>
      <c r="F128" s="36" t="str">
        <f t="shared" si="17"/>
        <v xml:space="preserve">Capacitación y asistencia técnica </v>
      </c>
      <c r="G128" s="92" t="s">
        <v>31</v>
      </c>
      <c r="H128" s="100" t="s">
        <v>32</v>
      </c>
      <c r="I128" s="117">
        <v>5</v>
      </c>
      <c r="J128" s="126">
        <v>0</v>
      </c>
      <c r="K128" s="93">
        <v>800</v>
      </c>
      <c r="L128" s="126">
        <f t="shared" si="19"/>
        <v>1600</v>
      </c>
      <c r="M128" s="38">
        <f t="shared" si="18"/>
        <v>2400</v>
      </c>
      <c r="N128" s="39">
        <v>2</v>
      </c>
      <c r="O128" s="41" t="str">
        <f>IFERROR(VLOOKUP(N128,bbb!B438:Ordenmes,2,0),"")</f>
        <v>Febrero</v>
      </c>
      <c r="P128" s="142">
        <v>10</v>
      </c>
      <c r="Q128" s="111" t="s">
        <v>99</v>
      </c>
      <c r="R128" s="136"/>
      <c r="S128" s="100" t="s">
        <v>2821</v>
      </c>
      <c r="T128" s="98"/>
    </row>
    <row r="129" spans="1:20" s="4" customFormat="1" ht="13.5" x14ac:dyDescent="0.25">
      <c r="A129" s="34" t="s">
        <v>16</v>
      </c>
      <c r="B129" s="34" t="str">
        <f t="shared" si="9"/>
        <v>Gerencia de Negocios y Financiamiento</v>
      </c>
      <c r="C129" s="35" t="s">
        <v>17</v>
      </c>
      <c r="D129" s="36" t="str">
        <f t="shared" si="10"/>
        <v>Administrar los Fondos de Aseguramiento en Salud</v>
      </c>
      <c r="E129" s="36" t="s">
        <v>18</v>
      </c>
      <c r="F129" s="36" t="str">
        <f t="shared" si="17"/>
        <v xml:space="preserve">Capacitación y asistencia técnica </v>
      </c>
      <c r="G129" s="92" t="s">
        <v>31</v>
      </c>
      <c r="H129" s="100" t="s">
        <v>46</v>
      </c>
      <c r="I129" s="117">
        <v>5</v>
      </c>
      <c r="J129" s="126">
        <v>0</v>
      </c>
      <c r="K129" s="93">
        <v>800</v>
      </c>
      <c r="L129" s="126">
        <f t="shared" si="19"/>
        <v>1600</v>
      </c>
      <c r="M129" s="38">
        <f t="shared" si="18"/>
        <v>2400</v>
      </c>
      <c r="N129" s="39">
        <v>2</v>
      </c>
      <c r="O129" s="41" t="str">
        <f>IFERROR(VLOOKUP(N129,bbb!B439:Ordenmes,2,0),"")</f>
        <v>Febrero</v>
      </c>
      <c r="P129" s="142">
        <v>10</v>
      </c>
      <c r="Q129" s="111" t="s">
        <v>99</v>
      </c>
      <c r="R129" s="136"/>
      <c r="S129" s="100" t="s">
        <v>2821</v>
      </c>
      <c r="T129" s="98"/>
    </row>
    <row r="130" spans="1:20" s="4" customFormat="1" ht="13.5" x14ac:dyDescent="0.25">
      <c r="A130" s="34" t="s">
        <v>16</v>
      </c>
      <c r="B130" s="34" t="str">
        <f t="shared" si="9"/>
        <v>Gerencia de Negocios y Financiamiento</v>
      </c>
      <c r="C130" s="35" t="s">
        <v>17</v>
      </c>
      <c r="D130" s="36" t="str">
        <f t="shared" si="10"/>
        <v>Administrar los Fondos de Aseguramiento en Salud</v>
      </c>
      <c r="E130" s="36" t="s">
        <v>18</v>
      </c>
      <c r="F130" s="36" t="str">
        <f t="shared" si="17"/>
        <v xml:space="preserve">Capacitación y asistencia técnica </v>
      </c>
      <c r="G130" s="99" t="s">
        <v>34</v>
      </c>
      <c r="H130" s="100" t="s">
        <v>38</v>
      </c>
      <c r="I130" s="117">
        <v>3</v>
      </c>
      <c r="J130" s="93">
        <v>0</v>
      </c>
      <c r="K130" s="93">
        <v>700</v>
      </c>
      <c r="L130" s="93">
        <f t="shared" si="19"/>
        <v>960</v>
      </c>
      <c r="M130" s="38">
        <f t="shared" si="18"/>
        <v>1660</v>
      </c>
      <c r="N130" s="39">
        <v>3</v>
      </c>
      <c r="O130" s="41" t="str">
        <f>IFERROR(VLOOKUP(N130,bbb!B429:Ordenmes,2,0),"")</f>
        <v>Marzo</v>
      </c>
      <c r="P130" s="142">
        <v>10</v>
      </c>
      <c r="Q130" s="111" t="s">
        <v>99</v>
      </c>
      <c r="R130" s="136"/>
      <c r="S130" s="100" t="s">
        <v>2970</v>
      </c>
      <c r="T130" s="98"/>
    </row>
    <row r="131" spans="1:20" s="4" customFormat="1" ht="13.5" x14ac:dyDescent="0.25">
      <c r="A131" s="34" t="s">
        <v>16</v>
      </c>
      <c r="B131" s="34" t="str">
        <f t="shared" si="9"/>
        <v>Gerencia de Negocios y Financiamiento</v>
      </c>
      <c r="C131" s="35" t="s">
        <v>17</v>
      </c>
      <c r="D131" s="36" t="str">
        <f t="shared" si="10"/>
        <v>Administrar los Fondos de Aseguramiento en Salud</v>
      </c>
      <c r="E131" s="36" t="s">
        <v>18</v>
      </c>
      <c r="F131" s="36" t="str">
        <f t="shared" si="17"/>
        <v xml:space="preserve">Capacitación y asistencia técnica </v>
      </c>
      <c r="G131" s="92" t="s">
        <v>34</v>
      </c>
      <c r="H131" s="100" t="s">
        <v>28</v>
      </c>
      <c r="I131" s="117">
        <v>3</v>
      </c>
      <c r="J131" s="93">
        <v>0</v>
      </c>
      <c r="K131" s="93">
        <v>700</v>
      </c>
      <c r="L131" s="93">
        <f t="shared" si="19"/>
        <v>960</v>
      </c>
      <c r="M131" s="38">
        <f t="shared" si="18"/>
        <v>1660</v>
      </c>
      <c r="N131" s="39">
        <v>3</v>
      </c>
      <c r="O131" s="41" t="str">
        <f>IFERROR(VLOOKUP(N131,bbb!B430:Ordenmes,2,0),"")</f>
        <v>Marzo</v>
      </c>
      <c r="P131" s="142">
        <v>11</v>
      </c>
      <c r="Q131" s="111" t="s">
        <v>103</v>
      </c>
      <c r="R131" s="136"/>
      <c r="S131" s="100" t="s">
        <v>2970</v>
      </c>
      <c r="T131" s="98"/>
    </row>
    <row r="132" spans="1:20" s="4" customFormat="1" ht="13.5" x14ac:dyDescent="0.25">
      <c r="A132" s="34" t="s">
        <v>16</v>
      </c>
      <c r="B132" s="34" t="str">
        <f t="shared" si="9"/>
        <v>Gerencia de Negocios y Financiamiento</v>
      </c>
      <c r="C132" s="35" t="s">
        <v>17</v>
      </c>
      <c r="D132" s="36" t="str">
        <f t="shared" si="10"/>
        <v>Administrar los Fondos de Aseguramiento en Salud</v>
      </c>
      <c r="E132" s="36" t="s">
        <v>18</v>
      </c>
      <c r="F132" s="36" t="str">
        <f t="shared" si="17"/>
        <v xml:space="preserve">Capacitación y asistencia técnica </v>
      </c>
      <c r="G132" s="92" t="s">
        <v>34</v>
      </c>
      <c r="H132" s="100" t="s">
        <v>33</v>
      </c>
      <c r="I132" s="117">
        <v>3</v>
      </c>
      <c r="J132" s="93">
        <v>0</v>
      </c>
      <c r="K132" s="93">
        <v>700</v>
      </c>
      <c r="L132" s="93">
        <f t="shared" si="19"/>
        <v>960</v>
      </c>
      <c r="M132" s="38">
        <f t="shared" si="18"/>
        <v>1660</v>
      </c>
      <c r="N132" s="39">
        <v>3</v>
      </c>
      <c r="O132" s="41" t="str">
        <f>IFERROR(VLOOKUP(N132,bbb!B431:Ordenmes,2,0),"")</f>
        <v>Marzo</v>
      </c>
      <c r="P132" s="142">
        <v>11</v>
      </c>
      <c r="Q132" s="111" t="s">
        <v>103</v>
      </c>
      <c r="R132" s="136"/>
      <c r="S132" s="100" t="s">
        <v>2970</v>
      </c>
      <c r="T132" s="98"/>
    </row>
    <row r="133" spans="1:20" s="4" customFormat="1" ht="13.5" x14ac:dyDescent="0.25">
      <c r="A133" s="34" t="s">
        <v>16</v>
      </c>
      <c r="B133" s="34" t="str">
        <f t="shared" si="9"/>
        <v>Gerencia de Negocios y Financiamiento</v>
      </c>
      <c r="C133" s="35" t="s">
        <v>17</v>
      </c>
      <c r="D133" s="36" t="str">
        <f t="shared" si="10"/>
        <v>Administrar los Fondos de Aseguramiento en Salud</v>
      </c>
      <c r="E133" s="36" t="s">
        <v>18</v>
      </c>
      <c r="F133" s="36" t="str">
        <f t="shared" si="17"/>
        <v xml:space="preserve">Capacitación y asistencia técnica </v>
      </c>
      <c r="G133" s="92" t="s">
        <v>47</v>
      </c>
      <c r="H133" s="126" t="s">
        <v>23</v>
      </c>
      <c r="I133" s="143">
        <v>4</v>
      </c>
      <c r="J133" s="126">
        <v>0</v>
      </c>
      <c r="K133" s="126">
        <v>660</v>
      </c>
      <c r="L133" s="126">
        <f t="shared" si="19"/>
        <v>1280</v>
      </c>
      <c r="M133" s="38">
        <f t="shared" si="18"/>
        <v>1940</v>
      </c>
      <c r="N133" s="39">
        <v>3</v>
      </c>
      <c r="O133" s="41" t="str">
        <f>IFERROR(VLOOKUP(N133,bbb!B432:Ordenmes,2,0),"")</f>
        <v>Marzo</v>
      </c>
      <c r="P133" s="142">
        <v>12</v>
      </c>
      <c r="Q133" s="111" t="s">
        <v>106</v>
      </c>
      <c r="R133" s="136"/>
      <c r="S133" s="100" t="s">
        <v>2970</v>
      </c>
      <c r="T133" s="98"/>
    </row>
    <row r="134" spans="1:20" s="4" customFormat="1" ht="13.5" x14ac:dyDescent="0.25">
      <c r="A134" s="34" t="s">
        <v>16</v>
      </c>
      <c r="B134" s="34" t="str">
        <f t="shared" si="9"/>
        <v>Gerencia de Negocios y Financiamiento</v>
      </c>
      <c r="C134" s="35" t="s">
        <v>17</v>
      </c>
      <c r="D134" s="36" t="str">
        <f t="shared" si="10"/>
        <v>Administrar los Fondos de Aseguramiento en Salud</v>
      </c>
      <c r="E134" s="36" t="s">
        <v>18</v>
      </c>
      <c r="F134" s="36" t="str">
        <f t="shared" si="17"/>
        <v xml:space="preserve">Capacitación y asistencia técnica </v>
      </c>
      <c r="G134" s="92" t="s">
        <v>47</v>
      </c>
      <c r="H134" s="126" t="s">
        <v>2859</v>
      </c>
      <c r="I134" s="143">
        <v>4</v>
      </c>
      <c r="J134" s="126">
        <v>0</v>
      </c>
      <c r="K134" s="126">
        <v>660</v>
      </c>
      <c r="L134" s="126">
        <f t="shared" si="19"/>
        <v>1280</v>
      </c>
      <c r="M134" s="38">
        <f t="shared" si="18"/>
        <v>1940</v>
      </c>
      <c r="N134" s="39">
        <v>3</v>
      </c>
      <c r="O134" s="41" t="str">
        <f>IFERROR(VLOOKUP(N134,bbb!B433:Ordenmes,2,0),"")</f>
        <v>Marzo</v>
      </c>
      <c r="P134" s="142">
        <v>3</v>
      </c>
      <c r="Q134" s="111" t="s">
        <v>131</v>
      </c>
      <c r="R134" s="95"/>
      <c r="S134" s="100" t="s">
        <v>2970</v>
      </c>
      <c r="T134" s="98"/>
    </row>
    <row r="135" spans="1:20" s="4" customFormat="1" ht="13.5" x14ac:dyDescent="0.25">
      <c r="A135" s="34" t="s">
        <v>16</v>
      </c>
      <c r="B135" s="34" t="str">
        <f t="shared" si="9"/>
        <v>Gerencia de Negocios y Financiamiento</v>
      </c>
      <c r="C135" s="35" t="s">
        <v>17</v>
      </c>
      <c r="D135" s="36" t="str">
        <f t="shared" si="10"/>
        <v>Administrar los Fondos de Aseguramiento en Salud</v>
      </c>
      <c r="E135" s="36" t="s">
        <v>18</v>
      </c>
      <c r="F135" s="36" t="str">
        <f t="shared" si="17"/>
        <v xml:space="preserve">Capacitación y asistencia técnica </v>
      </c>
      <c r="G135" s="92" t="s">
        <v>47</v>
      </c>
      <c r="H135" s="126" t="s">
        <v>2860</v>
      </c>
      <c r="I135" s="143">
        <v>4</v>
      </c>
      <c r="J135" s="126">
        <v>0</v>
      </c>
      <c r="K135" s="126">
        <v>660</v>
      </c>
      <c r="L135" s="126">
        <f t="shared" si="19"/>
        <v>1280</v>
      </c>
      <c r="M135" s="38">
        <f t="shared" si="18"/>
        <v>1940</v>
      </c>
      <c r="N135" s="39">
        <v>3</v>
      </c>
      <c r="O135" s="41" t="str">
        <f>IFERROR(VLOOKUP(N135,bbb!B434:Ordenmes,2,0),"")</f>
        <v>Marzo</v>
      </c>
      <c r="P135" s="142">
        <v>4</v>
      </c>
      <c r="Q135" s="111" t="s">
        <v>137</v>
      </c>
      <c r="R135" s="95"/>
      <c r="S135" s="100" t="s">
        <v>2970</v>
      </c>
      <c r="T135" s="98"/>
    </row>
    <row r="136" spans="1:20" s="4" customFormat="1" ht="13.5" x14ac:dyDescent="0.25">
      <c r="A136" s="34" t="s">
        <v>16</v>
      </c>
      <c r="B136" s="34" t="str">
        <f t="shared" si="9"/>
        <v>Gerencia de Negocios y Financiamiento</v>
      </c>
      <c r="C136" s="35" t="s">
        <v>17</v>
      </c>
      <c r="D136" s="36" t="str">
        <f t="shared" si="10"/>
        <v>Administrar los Fondos de Aseguramiento en Salud</v>
      </c>
      <c r="E136" s="36" t="s">
        <v>18</v>
      </c>
      <c r="F136" s="36" t="str">
        <f t="shared" si="17"/>
        <v xml:space="preserve">Capacitación y asistencia técnica </v>
      </c>
      <c r="G136" s="92" t="s">
        <v>41</v>
      </c>
      <c r="H136" s="100" t="s">
        <v>2858</v>
      </c>
      <c r="I136" s="117">
        <v>3</v>
      </c>
      <c r="J136" s="93">
        <v>0</v>
      </c>
      <c r="K136" s="93">
        <v>626</v>
      </c>
      <c r="L136" s="93">
        <f t="shared" si="19"/>
        <v>960</v>
      </c>
      <c r="M136" s="38">
        <f t="shared" si="18"/>
        <v>1586</v>
      </c>
      <c r="N136" s="39">
        <v>3</v>
      </c>
      <c r="O136" s="41" t="str">
        <f>IFERROR(VLOOKUP(N136,bbb!B435:Ordenmes,2,0),"")</f>
        <v>Marzo</v>
      </c>
      <c r="P136" s="142">
        <v>5</v>
      </c>
      <c r="Q136" s="111" t="s">
        <v>158</v>
      </c>
      <c r="R136" s="95"/>
      <c r="S136" s="100" t="s">
        <v>2970</v>
      </c>
      <c r="T136" s="98"/>
    </row>
    <row r="137" spans="1:20" s="4" customFormat="1" ht="13.5" x14ac:dyDescent="0.25">
      <c r="A137" s="34" t="s">
        <v>16</v>
      </c>
      <c r="B137" s="34" t="str">
        <f t="shared" si="9"/>
        <v>Gerencia de Negocios y Financiamiento</v>
      </c>
      <c r="C137" s="35" t="s">
        <v>17</v>
      </c>
      <c r="D137" s="36" t="str">
        <f t="shared" si="10"/>
        <v>Administrar los Fondos de Aseguramiento en Salud</v>
      </c>
      <c r="E137" s="36" t="s">
        <v>18</v>
      </c>
      <c r="F137" s="36" t="str">
        <f t="shared" si="17"/>
        <v xml:space="preserve">Capacitación y asistencia técnica </v>
      </c>
      <c r="G137" s="92" t="s">
        <v>41</v>
      </c>
      <c r="H137" s="100" t="s">
        <v>32</v>
      </c>
      <c r="I137" s="117">
        <v>3</v>
      </c>
      <c r="J137" s="93">
        <v>0</v>
      </c>
      <c r="K137" s="93">
        <v>626</v>
      </c>
      <c r="L137" s="93">
        <f t="shared" si="19"/>
        <v>960</v>
      </c>
      <c r="M137" s="38">
        <f t="shared" si="18"/>
        <v>1586</v>
      </c>
      <c r="N137" s="39">
        <v>3</v>
      </c>
      <c r="O137" s="41" t="str">
        <f>IFERROR(VLOOKUP(N137,bbb!B436:Ordenmes,2,0),"")</f>
        <v>Marzo</v>
      </c>
      <c r="P137" s="142">
        <v>6</v>
      </c>
      <c r="Q137" s="111" t="s">
        <v>142</v>
      </c>
      <c r="R137" s="95"/>
      <c r="S137" s="100" t="s">
        <v>2970</v>
      </c>
      <c r="T137" s="98"/>
    </row>
    <row r="138" spans="1:20" s="4" customFormat="1" ht="13.5" x14ac:dyDescent="0.25">
      <c r="A138" s="34" t="s">
        <v>16</v>
      </c>
      <c r="B138" s="34" t="str">
        <f t="shared" si="9"/>
        <v>Gerencia de Negocios y Financiamiento</v>
      </c>
      <c r="C138" s="35" t="s">
        <v>17</v>
      </c>
      <c r="D138" s="36" t="str">
        <f t="shared" si="10"/>
        <v>Administrar los Fondos de Aseguramiento en Salud</v>
      </c>
      <c r="E138" s="36" t="s">
        <v>18</v>
      </c>
      <c r="F138" s="36" t="str">
        <f t="shared" si="17"/>
        <v xml:space="preserve">Capacitación y asistencia técnica </v>
      </c>
      <c r="G138" s="92" t="s">
        <v>41</v>
      </c>
      <c r="H138" s="100" t="s">
        <v>48</v>
      </c>
      <c r="I138" s="117">
        <v>3</v>
      </c>
      <c r="J138" s="93">
        <v>0</v>
      </c>
      <c r="K138" s="93">
        <v>626</v>
      </c>
      <c r="L138" s="93">
        <f t="shared" si="19"/>
        <v>960</v>
      </c>
      <c r="M138" s="38">
        <f t="shared" si="18"/>
        <v>1586</v>
      </c>
      <c r="N138" s="39">
        <v>3</v>
      </c>
      <c r="O138" s="41" t="str">
        <f>IFERROR(VLOOKUP(N138,bbb!B437:Ordenmes,2,0),"")</f>
        <v>Marzo</v>
      </c>
      <c r="P138" s="142">
        <v>7</v>
      </c>
      <c r="Q138" s="111" t="s">
        <v>156</v>
      </c>
      <c r="R138" s="95"/>
      <c r="S138" s="100" t="s">
        <v>2970</v>
      </c>
      <c r="T138" s="98"/>
    </row>
    <row r="139" spans="1:20" s="4" customFormat="1" ht="13.5" x14ac:dyDescent="0.25">
      <c r="A139" s="34" t="s">
        <v>16</v>
      </c>
      <c r="B139" s="34" t="str">
        <f t="shared" si="9"/>
        <v>Gerencia de Negocios y Financiamiento</v>
      </c>
      <c r="C139" s="35" t="s">
        <v>17</v>
      </c>
      <c r="D139" s="36" t="str">
        <f t="shared" si="10"/>
        <v>Administrar los Fondos de Aseguramiento en Salud</v>
      </c>
      <c r="E139" s="36" t="s">
        <v>18</v>
      </c>
      <c r="F139" s="36" t="str">
        <f t="shared" si="17"/>
        <v xml:space="preserve">Capacitación y asistencia técnica </v>
      </c>
      <c r="G139" s="92" t="s">
        <v>42</v>
      </c>
      <c r="H139" s="100" t="s">
        <v>2860</v>
      </c>
      <c r="I139" s="117">
        <v>5</v>
      </c>
      <c r="J139" s="93">
        <v>200</v>
      </c>
      <c r="K139" s="93">
        <v>0</v>
      </c>
      <c r="L139" s="93">
        <f t="shared" si="19"/>
        <v>1600</v>
      </c>
      <c r="M139" s="38">
        <f t="shared" si="18"/>
        <v>1800</v>
      </c>
      <c r="N139" s="39">
        <v>3</v>
      </c>
      <c r="O139" s="41" t="str">
        <f>IFERROR(VLOOKUP(N139,bbb!B438:Ordenmes,2,0),"")</f>
        <v>Marzo</v>
      </c>
      <c r="P139" s="142">
        <v>8</v>
      </c>
      <c r="Q139" s="111" t="s">
        <v>145</v>
      </c>
      <c r="R139" s="95"/>
      <c r="S139" s="100" t="s">
        <v>2970</v>
      </c>
      <c r="T139" s="98"/>
    </row>
    <row r="140" spans="1:20" s="4" customFormat="1" ht="13.5" x14ac:dyDescent="0.25">
      <c r="A140" s="34" t="s">
        <v>16</v>
      </c>
      <c r="B140" s="34" t="str">
        <f t="shared" si="9"/>
        <v>Gerencia de Negocios y Financiamiento</v>
      </c>
      <c r="C140" s="35" t="s">
        <v>17</v>
      </c>
      <c r="D140" s="36" t="str">
        <f t="shared" si="10"/>
        <v>Administrar los Fondos de Aseguramiento en Salud</v>
      </c>
      <c r="E140" s="36" t="s">
        <v>18</v>
      </c>
      <c r="F140" s="36" t="str">
        <f t="shared" si="17"/>
        <v xml:space="preserve">Capacitación y asistencia técnica </v>
      </c>
      <c r="G140" s="92" t="s">
        <v>42</v>
      </c>
      <c r="H140" s="100" t="s">
        <v>2857</v>
      </c>
      <c r="I140" s="117">
        <v>5</v>
      </c>
      <c r="J140" s="93">
        <v>200</v>
      </c>
      <c r="K140" s="93">
        <v>0</v>
      </c>
      <c r="L140" s="93">
        <f t="shared" si="19"/>
        <v>1600</v>
      </c>
      <c r="M140" s="38">
        <f t="shared" si="18"/>
        <v>1800</v>
      </c>
      <c r="N140" s="39">
        <v>3</v>
      </c>
      <c r="O140" s="41" t="str">
        <f>IFERROR(VLOOKUP(N140,bbb!B439:Ordenmes,2,0),"")</f>
        <v>Marzo</v>
      </c>
      <c r="P140" s="142">
        <v>9</v>
      </c>
      <c r="Q140" s="111" t="s">
        <v>161</v>
      </c>
      <c r="R140" s="95"/>
      <c r="S140" s="100" t="s">
        <v>2970</v>
      </c>
      <c r="T140" s="98"/>
    </row>
    <row r="141" spans="1:20" s="4" customFormat="1" ht="13.5" x14ac:dyDescent="0.25">
      <c r="A141" s="34" t="s">
        <v>16</v>
      </c>
      <c r="B141" s="34" t="str">
        <f t="shared" si="9"/>
        <v>Gerencia de Negocios y Financiamiento</v>
      </c>
      <c r="C141" s="35" t="s">
        <v>17</v>
      </c>
      <c r="D141" s="36" t="str">
        <f t="shared" si="10"/>
        <v>Administrar los Fondos de Aseguramiento en Salud</v>
      </c>
      <c r="E141" s="36" t="s">
        <v>18</v>
      </c>
      <c r="F141" s="36" t="str">
        <f t="shared" si="17"/>
        <v xml:space="preserve">Capacitación y asistencia técnica </v>
      </c>
      <c r="G141" s="92" t="s">
        <v>42</v>
      </c>
      <c r="H141" s="100" t="s">
        <v>38</v>
      </c>
      <c r="I141" s="117">
        <v>5</v>
      </c>
      <c r="J141" s="93">
        <v>200</v>
      </c>
      <c r="K141" s="93">
        <v>0</v>
      </c>
      <c r="L141" s="93">
        <f t="shared" si="19"/>
        <v>1600</v>
      </c>
      <c r="M141" s="38">
        <f t="shared" si="18"/>
        <v>1800</v>
      </c>
      <c r="N141" s="39">
        <v>3</v>
      </c>
      <c r="O141" s="41" t="str">
        <f>IFERROR(VLOOKUP(N141,bbb!B440:Ordenmes,2,0),"")</f>
        <v>Marzo</v>
      </c>
      <c r="P141" s="142">
        <v>10</v>
      </c>
      <c r="Q141" s="111" t="s">
        <v>150</v>
      </c>
      <c r="R141" s="95"/>
      <c r="S141" s="100" t="s">
        <v>2970</v>
      </c>
      <c r="T141" s="98"/>
    </row>
    <row r="142" spans="1:20" s="4" customFormat="1" ht="13.5" x14ac:dyDescent="0.25">
      <c r="A142" s="34" t="s">
        <v>16</v>
      </c>
      <c r="B142" s="34" t="str">
        <f t="shared" si="9"/>
        <v>Gerencia de Negocios y Financiamiento</v>
      </c>
      <c r="C142" s="35" t="s">
        <v>17</v>
      </c>
      <c r="D142" s="36" t="str">
        <f t="shared" si="10"/>
        <v>Administrar los Fondos de Aseguramiento en Salud</v>
      </c>
      <c r="E142" s="36" t="s">
        <v>18</v>
      </c>
      <c r="F142" s="36" t="str">
        <f t="shared" si="17"/>
        <v xml:space="preserve">Capacitación y asistencia técnica </v>
      </c>
      <c r="G142" s="92" t="s">
        <v>39</v>
      </c>
      <c r="H142" s="126" t="s">
        <v>40</v>
      </c>
      <c r="I142" s="117">
        <v>3</v>
      </c>
      <c r="J142" s="93">
        <v>0</v>
      </c>
      <c r="K142" s="93">
        <v>700</v>
      </c>
      <c r="L142" s="93">
        <f t="shared" si="19"/>
        <v>960</v>
      </c>
      <c r="M142" s="79">
        <f t="shared" si="18"/>
        <v>1660</v>
      </c>
      <c r="N142" s="107">
        <v>4</v>
      </c>
      <c r="O142" s="41" t="str">
        <f>IFERROR(VLOOKUP(N142,bbb!B471:Ordenmes,2,0),"")</f>
        <v>Abril</v>
      </c>
      <c r="P142" s="142">
        <v>3</v>
      </c>
      <c r="Q142" s="111" t="s">
        <v>131</v>
      </c>
      <c r="R142" s="95"/>
      <c r="S142" s="100"/>
      <c r="T142" s="98"/>
    </row>
    <row r="143" spans="1:20" s="4" customFormat="1" ht="13.5" x14ac:dyDescent="0.25">
      <c r="A143" s="34" t="s">
        <v>16</v>
      </c>
      <c r="B143" s="34" t="str">
        <f t="shared" si="9"/>
        <v>Gerencia de Negocios y Financiamiento</v>
      </c>
      <c r="C143" s="35" t="s">
        <v>17</v>
      </c>
      <c r="D143" s="36" t="str">
        <f t="shared" si="10"/>
        <v>Administrar los Fondos de Aseguramiento en Salud</v>
      </c>
      <c r="E143" s="36" t="s">
        <v>18</v>
      </c>
      <c r="F143" s="36" t="str">
        <f t="shared" si="17"/>
        <v xml:space="preserve">Capacitación y asistencia técnica </v>
      </c>
      <c r="G143" s="92" t="s">
        <v>39</v>
      </c>
      <c r="H143" s="126" t="s">
        <v>23</v>
      </c>
      <c r="I143" s="117">
        <v>3</v>
      </c>
      <c r="J143" s="93">
        <v>0</v>
      </c>
      <c r="K143" s="93">
        <v>700</v>
      </c>
      <c r="L143" s="93">
        <f t="shared" si="19"/>
        <v>960</v>
      </c>
      <c r="M143" s="79">
        <f t="shared" si="18"/>
        <v>1660</v>
      </c>
      <c r="N143" s="107">
        <v>4</v>
      </c>
      <c r="O143" s="41" t="str">
        <f>IFERROR(VLOOKUP(N143,bbb!B472:Ordenmes,2,0),"")</f>
        <v>Abril</v>
      </c>
      <c r="P143" s="142">
        <v>3</v>
      </c>
      <c r="Q143" s="111" t="s">
        <v>131</v>
      </c>
      <c r="R143" s="95"/>
      <c r="S143" s="100"/>
      <c r="T143" s="98"/>
    </row>
    <row r="144" spans="1:20" s="4" customFormat="1" ht="13.5" x14ac:dyDescent="0.25">
      <c r="A144" s="34" t="s">
        <v>16</v>
      </c>
      <c r="B144" s="34" t="str">
        <f t="shared" si="9"/>
        <v>Gerencia de Negocios y Financiamiento</v>
      </c>
      <c r="C144" s="35" t="s">
        <v>17</v>
      </c>
      <c r="D144" s="36" t="str">
        <f t="shared" si="10"/>
        <v>Administrar los Fondos de Aseguramiento en Salud</v>
      </c>
      <c r="E144" s="36" t="s">
        <v>18</v>
      </c>
      <c r="F144" s="36" t="str">
        <f t="shared" si="17"/>
        <v xml:space="preserve">Capacitación y asistencia técnica </v>
      </c>
      <c r="G144" s="92" t="s">
        <v>39</v>
      </c>
      <c r="H144" s="126" t="s">
        <v>46</v>
      </c>
      <c r="I144" s="117">
        <v>3</v>
      </c>
      <c r="J144" s="93">
        <v>0</v>
      </c>
      <c r="K144" s="93">
        <v>700</v>
      </c>
      <c r="L144" s="93">
        <f t="shared" si="19"/>
        <v>960</v>
      </c>
      <c r="M144" s="38">
        <f t="shared" si="18"/>
        <v>1660</v>
      </c>
      <c r="N144" s="107">
        <v>4</v>
      </c>
      <c r="O144" s="41" t="str">
        <f>IFERROR(VLOOKUP(N144,bbb!B473:Ordenmes,2,0),"")</f>
        <v>Abril</v>
      </c>
      <c r="P144" s="142">
        <v>4</v>
      </c>
      <c r="Q144" s="111" t="s">
        <v>137</v>
      </c>
      <c r="R144" s="95"/>
      <c r="S144" s="100"/>
      <c r="T144" s="98"/>
    </row>
    <row r="145" spans="1:20" s="4" customFormat="1" ht="13.5" x14ac:dyDescent="0.25">
      <c r="A145" s="34" t="s">
        <v>16</v>
      </c>
      <c r="B145" s="34" t="str">
        <f t="shared" si="9"/>
        <v>Gerencia de Negocios y Financiamiento</v>
      </c>
      <c r="C145" s="35" t="s">
        <v>17</v>
      </c>
      <c r="D145" s="36" t="str">
        <f t="shared" si="10"/>
        <v>Administrar los Fondos de Aseguramiento en Salud</v>
      </c>
      <c r="E145" s="36" t="s">
        <v>18</v>
      </c>
      <c r="F145" s="36" t="str">
        <f t="shared" si="17"/>
        <v xml:space="preserve">Capacitación y asistencia técnica </v>
      </c>
      <c r="G145" s="92" t="s">
        <v>53</v>
      </c>
      <c r="H145" s="100" t="s">
        <v>26</v>
      </c>
      <c r="I145" s="117">
        <v>4</v>
      </c>
      <c r="J145" s="93">
        <v>300</v>
      </c>
      <c r="K145" s="93">
        <v>0</v>
      </c>
      <c r="L145" s="93">
        <f t="shared" si="19"/>
        <v>1280</v>
      </c>
      <c r="M145" s="38">
        <f t="shared" ref="M145:M176" si="20">SUM(J145:L145)</f>
        <v>1580</v>
      </c>
      <c r="N145" s="107">
        <v>4</v>
      </c>
      <c r="O145" s="41" t="str">
        <f>IFERROR(VLOOKUP(N145,bbb!B474:Ordenmes,2,0),"")</f>
        <v>Abril</v>
      </c>
      <c r="P145" s="142">
        <v>3</v>
      </c>
      <c r="Q145" s="111" t="s">
        <v>131</v>
      </c>
      <c r="R145" s="95"/>
      <c r="S145" s="100"/>
      <c r="T145" s="98"/>
    </row>
    <row r="146" spans="1:20" s="4" customFormat="1" ht="13.5" x14ac:dyDescent="0.25">
      <c r="A146" s="34" t="s">
        <v>16</v>
      </c>
      <c r="B146" s="34" t="str">
        <f t="shared" si="9"/>
        <v>Gerencia de Negocios y Financiamiento</v>
      </c>
      <c r="C146" s="35" t="s">
        <v>17</v>
      </c>
      <c r="D146" s="36" t="str">
        <f t="shared" si="10"/>
        <v>Administrar los Fondos de Aseguramiento en Salud</v>
      </c>
      <c r="E146" s="36" t="s">
        <v>18</v>
      </c>
      <c r="F146" s="36" t="str">
        <f t="shared" si="17"/>
        <v xml:space="preserve">Capacitación y asistencia técnica </v>
      </c>
      <c r="G146" s="92" t="s">
        <v>53</v>
      </c>
      <c r="H146" s="100" t="s">
        <v>32</v>
      </c>
      <c r="I146" s="117">
        <v>4</v>
      </c>
      <c r="J146" s="93">
        <v>300</v>
      </c>
      <c r="K146" s="93">
        <v>0</v>
      </c>
      <c r="L146" s="93">
        <f t="shared" si="19"/>
        <v>1280</v>
      </c>
      <c r="M146" s="38">
        <f t="shared" si="20"/>
        <v>1580</v>
      </c>
      <c r="N146" s="107">
        <v>4</v>
      </c>
      <c r="O146" s="41" t="str">
        <f>IFERROR(VLOOKUP(N146,bbb!B475:Ordenmes,2,0),"")</f>
        <v>Abril</v>
      </c>
      <c r="P146" s="142">
        <v>3</v>
      </c>
      <c r="Q146" s="111" t="s">
        <v>131</v>
      </c>
      <c r="R146" s="95"/>
      <c r="S146" s="100"/>
      <c r="T146" s="98"/>
    </row>
    <row r="147" spans="1:20" s="4" customFormat="1" ht="13.5" x14ac:dyDescent="0.25">
      <c r="A147" s="34" t="s">
        <v>16</v>
      </c>
      <c r="B147" s="34" t="str">
        <f t="shared" si="9"/>
        <v>Gerencia de Negocios y Financiamiento</v>
      </c>
      <c r="C147" s="35" t="s">
        <v>17</v>
      </c>
      <c r="D147" s="36" t="str">
        <f t="shared" si="10"/>
        <v>Administrar los Fondos de Aseguramiento en Salud</v>
      </c>
      <c r="E147" s="36" t="s">
        <v>18</v>
      </c>
      <c r="F147" s="36" t="str">
        <f t="shared" si="17"/>
        <v xml:space="preserve">Capacitación y asistencia técnica </v>
      </c>
      <c r="G147" s="92" t="s">
        <v>53</v>
      </c>
      <c r="H147" s="100" t="s">
        <v>22</v>
      </c>
      <c r="I147" s="117">
        <v>4</v>
      </c>
      <c r="J147" s="93">
        <v>300</v>
      </c>
      <c r="K147" s="93">
        <v>0</v>
      </c>
      <c r="L147" s="93">
        <f t="shared" ref="L147:L210" si="21">320*I147</f>
        <v>1280</v>
      </c>
      <c r="M147" s="38">
        <f t="shared" si="20"/>
        <v>1580</v>
      </c>
      <c r="N147" s="107">
        <v>4</v>
      </c>
      <c r="O147" s="41" t="str">
        <f>IFERROR(VLOOKUP(N147,bbb!B476:Ordenmes,2,0),"")</f>
        <v>Abril</v>
      </c>
      <c r="P147" s="142">
        <v>4</v>
      </c>
      <c r="Q147" s="111" t="s">
        <v>137</v>
      </c>
      <c r="R147" s="95"/>
      <c r="S147" s="100"/>
      <c r="T147" s="98"/>
    </row>
    <row r="148" spans="1:20" s="4" customFormat="1" ht="13.5" x14ac:dyDescent="0.25">
      <c r="A148" s="34" t="s">
        <v>16</v>
      </c>
      <c r="B148" s="34" t="str">
        <f t="shared" si="9"/>
        <v>Gerencia de Negocios y Financiamiento</v>
      </c>
      <c r="C148" s="35" t="s">
        <v>17</v>
      </c>
      <c r="D148" s="36" t="str">
        <f t="shared" si="10"/>
        <v>Administrar los Fondos de Aseguramiento en Salud</v>
      </c>
      <c r="E148" s="36" t="s">
        <v>18</v>
      </c>
      <c r="F148" s="36" t="str">
        <f t="shared" si="17"/>
        <v xml:space="preserve">Capacitación y asistencia técnica </v>
      </c>
      <c r="G148" s="92" t="s">
        <v>54</v>
      </c>
      <c r="H148" s="93" t="s">
        <v>2860</v>
      </c>
      <c r="I148" s="117">
        <v>4</v>
      </c>
      <c r="J148" s="93">
        <v>125</v>
      </c>
      <c r="K148" s="93">
        <v>0</v>
      </c>
      <c r="L148" s="93">
        <f t="shared" si="21"/>
        <v>1280</v>
      </c>
      <c r="M148" s="38">
        <f t="shared" si="20"/>
        <v>1405</v>
      </c>
      <c r="N148" s="107">
        <v>4</v>
      </c>
      <c r="O148" s="41" t="str">
        <f>IFERROR(VLOOKUP(N148,bbb!B477:Ordenmes,2,0),"")</f>
        <v>Abril</v>
      </c>
      <c r="P148" s="142">
        <v>5</v>
      </c>
      <c r="Q148" s="111" t="s">
        <v>158</v>
      </c>
      <c r="R148" s="95"/>
      <c r="S148" s="100"/>
      <c r="T148" s="98"/>
    </row>
    <row r="149" spans="1:20" s="4" customFormat="1" ht="13.5" x14ac:dyDescent="0.25">
      <c r="A149" s="34" t="s">
        <v>16</v>
      </c>
      <c r="B149" s="34" t="str">
        <f t="shared" si="9"/>
        <v>Gerencia de Negocios y Financiamiento</v>
      </c>
      <c r="C149" s="35" t="s">
        <v>17</v>
      </c>
      <c r="D149" s="36" t="str">
        <f t="shared" si="10"/>
        <v>Administrar los Fondos de Aseguramiento en Salud</v>
      </c>
      <c r="E149" s="36" t="s">
        <v>18</v>
      </c>
      <c r="F149" s="36" t="str">
        <f t="shared" si="17"/>
        <v xml:space="preserve">Capacitación y asistencia técnica </v>
      </c>
      <c r="G149" s="92" t="s">
        <v>54</v>
      </c>
      <c r="H149" s="93" t="s">
        <v>23</v>
      </c>
      <c r="I149" s="117">
        <v>4</v>
      </c>
      <c r="J149" s="93">
        <v>125</v>
      </c>
      <c r="K149" s="93">
        <v>0</v>
      </c>
      <c r="L149" s="93">
        <f t="shared" si="21"/>
        <v>1280</v>
      </c>
      <c r="M149" s="38">
        <f t="shared" si="20"/>
        <v>1405</v>
      </c>
      <c r="N149" s="107">
        <v>4</v>
      </c>
      <c r="O149" s="41" t="str">
        <f>IFERROR(VLOOKUP(N149,bbb!B478:Ordenmes,2,0),"")</f>
        <v>Abril</v>
      </c>
      <c r="P149" s="142">
        <v>5</v>
      </c>
      <c r="Q149" s="111" t="s">
        <v>158</v>
      </c>
      <c r="R149" s="95"/>
      <c r="S149" s="100"/>
      <c r="T149" s="98"/>
    </row>
    <row r="150" spans="1:20" s="4" customFormat="1" ht="13.5" x14ac:dyDescent="0.25">
      <c r="A150" s="34" t="s">
        <v>16</v>
      </c>
      <c r="B150" s="34" t="str">
        <f t="shared" si="9"/>
        <v>Gerencia de Negocios y Financiamiento</v>
      </c>
      <c r="C150" s="35" t="s">
        <v>17</v>
      </c>
      <c r="D150" s="36" t="str">
        <f t="shared" si="10"/>
        <v>Administrar los Fondos de Aseguramiento en Salud</v>
      </c>
      <c r="E150" s="36" t="s">
        <v>18</v>
      </c>
      <c r="F150" s="36" t="str">
        <f t="shared" si="17"/>
        <v xml:space="preserve">Capacitación y asistencia técnica </v>
      </c>
      <c r="G150" s="92" t="s">
        <v>54</v>
      </c>
      <c r="H150" s="93" t="s">
        <v>2857</v>
      </c>
      <c r="I150" s="117">
        <v>4</v>
      </c>
      <c r="J150" s="93">
        <v>125</v>
      </c>
      <c r="K150" s="93">
        <v>0</v>
      </c>
      <c r="L150" s="93">
        <f t="shared" si="21"/>
        <v>1280</v>
      </c>
      <c r="M150" s="38">
        <f t="shared" si="20"/>
        <v>1405</v>
      </c>
      <c r="N150" s="107">
        <v>4</v>
      </c>
      <c r="O150" s="41" t="str">
        <f>IFERROR(VLOOKUP(N150,bbb!B479:Ordenmes,2,0),"")</f>
        <v>Abril</v>
      </c>
      <c r="P150" s="142">
        <v>6</v>
      </c>
      <c r="Q150" s="111" t="s">
        <v>142</v>
      </c>
      <c r="R150" s="95"/>
      <c r="S150" s="100"/>
      <c r="T150" s="98"/>
    </row>
    <row r="151" spans="1:20" s="4" customFormat="1" ht="13.5" x14ac:dyDescent="0.25">
      <c r="A151" s="34" t="s">
        <v>16</v>
      </c>
      <c r="B151" s="34" t="str">
        <f t="shared" si="9"/>
        <v>Gerencia de Negocios y Financiamiento</v>
      </c>
      <c r="C151" s="35" t="s">
        <v>17</v>
      </c>
      <c r="D151" s="36" t="str">
        <f t="shared" si="10"/>
        <v>Administrar los Fondos de Aseguramiento en Salud</v>
      </c>
      <c r="E151" s="36" t="s">
        <v>18</v>
      </c>
      <c r="F151" s="36" t="str">
        <f t="shared" si="17"/>
        <v xml:space="preserve">Capacitación y asistencia técnica </v>
      </c>
      <c r="G151" s="92" t="s">
        <v>58</v>
      </c>
      <c r="H151" s="93" t="s">
        <v>38</v>
      </c>
      <c r="I151" s="117">
        <v>3</v>
      </c>
      <c r="J151" s="93">
        <v>0</v>
      </c>
      <c r="K151" s="93">
        <v>720</v>
      </c>
      <c r="L151" s="93">
        <f t="shared" si="21"/>
        <v>960</v>
      </c>
      <c r="M151" s="38">
        <f t="shared" si="20"/>
        <v>1680</v>
      </c>
      <c r="N151" s="107">
        <v>4</v>
      </c>
      <c r="O151" s="41" t="str">
        <f>IFERROR(VLOOKUP(N151,bbb!B480:Ordenmes,2,0),"")</f>
        <v>Abril</v>
      </c>
      <c r="P151" s="142">
        <v>4</v>
      </c>
      <c r="Q151" s="111" t="s">
        <v>137</v>
      </c>
      <c r="R151" s="95"/>
      <c r="S151" s="100"/>
      <c r="T151" s="98"/>
    </row>
    <row r="152" spans="1:20" s="4" customFormat="1" ht="13.5" x14ac:dyDescent="0.25">
      <c r="A152" s="34" t="s">
        <v>16</v>
      </c>
      <c r="B152" s="34" t="str">
        <f t="shared" si="9"/>
        <v>Gerencia de Negocios y Financiamiento</v>
      </c>
      <c r="C152" s="35" t="s">
        <v>17</v>
      </c>
      <c r="D152" s="36" t="str">
        <f t="shared" si="10"/>
        <v>Administrar los Fondos de Aseguramiento en Salud</v>
      </c>
      <c r="E152" s="36" t="s">
        <v>18</v>
      </c>
      <c r="F152" s="36" t="str">
        <f t="shared" si="17"/>
        <v xml:space="preserve">Capacitación y asistencia técnica </v>
      </c>
      <c r="G152" s="92" t="s">
        <v>58</v>
      </c>
      <c r="H152" s="93" t="s">
        <v>2859</v>
      </c>
      <c r="I152" s="117">
        <v>3</v>
      </c>
      <c r="J152" s="93">
        <v>0</v>
      </c>
      <c r="K152" s="93">
        <v>720</v>
      </c>
      <c r="L152" s="93">
        <f t="shared" si="21"/>
        <v>960</v>
      </c>
      <c r="M152" s="38">
        <f t="shared" si="20"/>
        <v>1680</v>
      </c>
      <c r="N152" s="107">
        <v>4</v>
      </c>
      <c r="O152" s="41" t="str">
        <f>IFERROR(VLOOKUP(N152,bbb!B481:Ordenmes,2,0),"")</f>
        <v>Abril</v>
      </c>
      <c r="P152" s="142">
        <v>4</v>
      </c>
      <c r="Q152" s="111" t="s">
        <v>137</v>
      </c>
      <c r="R152" s="95"/>
      <c r="S152" s="100"/>
      <c r="T152" s="98"/>
    </row>
    <row r="153" spans="1:20" s="4" customFormat="1" ht="13.5" x14ac:dyDescent="0.25">
      <c r="A153" s="34" t="s">
        <v>16</v>
      </c>
      <c r="B153" s="34" t="str">
        <f t="shared" si="9"/>
        <v>Gerencia de Negocios y Financiamiento</v>
      </c>
      <c r="C153" s="35" t="s">
        <v>17</v>
      </c>
      <c r="D153" s="36" t="str">
        <f t="shared" si="10"/>
        <v>Administrar los Fondos de Aseguramiento en Salud</v>
      </c>
      <c r="E153" s="36" t="s">
        <v>18</v>
      </c>
      <c r="F153" s="36" t="str">
        <f t="shared" si="17"/>
        <v xml:space="preserve">Capacitación y asistencia técnica </v>
      </c>
      <c r="G153" s="92" t="s">
        <v>58</v>
      </c>
      <c r="H153" s="93" t="s">
        <v>27</v>
      </c>
      <c r="I153" s="117">
        <v>3</v>
      </c>
      <c r="J153" s="93">
        <v>0</v>
      </c>
      <c r="K153" s="93">
        <v>720</v>
      </c>
      <c r="L153" s="93">
        <f t="shared" si="21"/>
        <v>960</v>
      </c>
      <c r="M153" s="38">
        <f t="shared" si="20"/>
        <v>1680</v>
      </c>
      <c r="N153" s="107">
        <v>4</v>
      </c>
      <c r="O153" s="41" t="str">
        <f>IFERROR(VLOOKUP(N153,bbb!B482:Ordenmes,2,0),"")</f>
        <v>Abril</v>
      </c>
      <c r="P153" s="142">
        <v>5</v>
      </c>
      <c r="Q153" s="111" t="s">
        <v>158</v>
      </c>
      <c r="R153" s="95"/>
      <c r="S153" s="100"/>
      <c r="T153" s="98"/>
    </row>
    <row r="154" spans="1:20" s="4" customFormat="1" ht="13.5" x14ac:dyDescent="0.25">
      <c r="A154" s="34" t="s">
        <v>16</v>
      </c>
      <c r="B154" s="34" t="str">
        <f t="shared" si="9"/>
        <v>Gerencia de Negocios y Financiamiento</v>
      </c>
      <c r="C154" s="35" t="s">
        <v>17</v>
      </c>
      <c r="D154" s="36" t="str">
        <f t="shared" si="10"/>
        <v>Administrar los Fondos de Aseguramiento en Salud</v>
      </c>
      <c r="E154" s="36" t="s">
        <v>18</v>
      </c>
      <c r="F154" s="36" t="str">
        <f t="shared" si="17"/>
        <v xml:space="preserve">Capacitación y asistencia técnica </v>
      </c>
      <c r="G154" s="92" t="s">
        <v>59</v>
      </c>
      <c r="H154" s="93" t="s">
        <v>2858</v>
      </c>
      <c r="I154" s="117">
        <v>4</v>
      </c>
      <c r="J154" s="93">
        <v>0</v>
      </c>
      <c r="K154" s="93">
        <v>670</v>
      </c>
      <c r="L154" s="93">
        <f t="shared" si="21"/>
        <v>1280</v>
      </c>
      <c r="M154" s="38">
        <f t="shared" si="20"/>
        <v>1950</v>
      </c>
      <c r="N154" s="107">
        <v>4</v>
      </c>
      <c r="O154" s="41" t="str">
        <f>IFERROR(VLOOKUP(N154,bbb!B483:Ordenmes,2,0),"")</f>
        <v>Abril</v>
      </c>
      <c r="P154" s="142">
        <v>7</v>
      </c>
      <c r="Q154" s="111" t="s">
        <v>156</v>
      </c>
      <c r="R154" s="95"/>
      <c r="S154" s="100"/>
      <c r="T154" s="98"/>
    </row>
    <row r="155" spans="1:20" s="4" customFormat="1" ht="15" customHeight="1" x14ac:dyDescent="0.25">
      <c r="A155" s="34" t="s">
        <v>16</v>
      </c>
      <c r="B155" s="34" t="str">
        <f t="shared" si="9"/>
        <v>Gerencia de Negocios y Financiamiento</v>
      </c>
      <c r="C155" s="35" t="s">
        <v>17</v>
      </c>
      <c r="D155" s="36" t="str">
        <f t="shared" si="10"/>
        <v>Administrar los Fondos de Aseguramiento en Salud</v>
      </c>
      <c r="E155" s="36" t="s">
        <v>18</v>
      </c>
      <c r="F155" s="36" t="str">
        <f t="shared" si="17"/>
        <v xml:space="preserve">Capacitación y asistencia técnica </v>
      </c>
      <c r="G155" s="92" t="s">
        <v>59</v>
      </c>
      <c r="H155" s="100" t="s">
        <v>32</v>
      </c>
      <c r="I155" s="117">
        <v>4</v>
      </c>
      <c r="J155" s="93">
        <v>0</v>
      </c>
      <c r="K155" s="93">
        <v>670</v>
      </c>
      <c r="L155" s="93">
        <f t="shared" si="21"/>
        <v>1280</v>
      </c>
      <c r="M155" s="38">
        <f t="shared" si="20"/>
        <v>1950</v>
      </c>
      <c r="N155" s="107">
        <v>4</v>
      </c>
      <c r="O155" s="41" t="str">
        <f>IFERROR(VLOOKUP(N155,bbb!B484:Ordenmes,2,0),"")</f>
        <v>Abril</v>
      </c>
      <c r="P155" s="142">
        <v>8</v>
      </c>
      <c r="Q155" s="111" t="s">
        <v>145</v>
      </c>
      <c r="R155" s="95"/>
      <c r="S155" s="100"/>
      <c r="T155" s="98"/>
    </row>
    <row r="156" spans="1:20" s="4" customFormat="1" ht="15" customHeight="1" x14ac:dyDescent="0.25">
      <c r="A156" s="34" t="s">
        <v>16</v>
      </c>
      <c r="B156" s="34" t="str">
        <f t="shared" si="9"/>
        <v>Gerencia de Negocios y Financiamiento</v>
      </c>
      <c r="C156" s="35" t="s">
        <v>17</v>
      </c>
      <c r="D156" s="36" t="str">
        <f t="shared" si="10"/>
        <v>Administrar los Fondos de Aseguramiento en Salud</v>
      </c>
      <c r="E156" s="36" t="s">
        <v>18</v>
      </c>
      <c r="F156" s="36" t="str">
        <f t="shared" si="17"/>
        <v xml:space="preserve">Capacitación y asistencia técnica </v>
      </c>
      <c r="G156" s="92" t="s">
        <v>59</v>
      </c>
      <c r="H156" s="93" t="s">
        <v>30</v>
      </c>
      <c r="I156" s="117">
        <v>4</v>
      </c>
      <c r="J156" s="93">
        <v>0</v>
      </c>
      <c r="K156" s="93">
        <v>670</v>
      </c>
      <c r="L156" s="93">
        <f t="shared" si="21"/>
        <v>1280</v>
      </c>
      <c r="M156" s="38">
        <f t="shared" si="20"/>
        <v>1950</v>
      </c>
      <c r="N156" s="107">
        <v>4</v>
      </c>
      <c r="O156" s="41" t="str">
        <f>IFERROR(VLOOKUP(N156,bbb!B485:Ordenmes,2,0),"")</f>
        <v>Abril</v>
      </c>
      <c r="P156" s="142">
        <v>8</v>
      </c>
      <c r="Q156" s="111" t="s">
        <v>145</v>
      </c>
      <c r="R156" s="95"/>
      <c r="S156" s="100"/>
      <c r="T156" s="98"/>
    </row>
    <row r="157" spans="1:20" s="4" customFormat="1" x14ac:dyDescent="0.25">
      <c r="A157" s="34" t="s">
        <v>16</v>
      </c>
      <c r="B157" s="34" t="str">
        <f t="shared" ref="B157:B220" si="22">IFERROR(VLOOKUP(A157,IdCC,2,0),"")</f>
        <v>Gerencia de Negocios y Financiamiento</v>
      </c>
      <c r="C157" s="35" t="s">
        <v>17</v>
      </c>
      <c r="D157" s="36" t="str">
        <f t="shared" ref="D157:D220" si="23">IFERROR(VLOOKUP(C157,IdAOE,2,0),"")</f>
        <v>Administrar los Fondos de Aseguramiento en Salud</v>
      </c>
      <c r="E157" s="36" t="s">
        <v>18</v>
      </c>
      <c r="F157" s="36" t="str">
        <f t="shared" si="17"/>
        <v xml:space="preserve">Capacitación y asistencia técnica </v>
      </c>
      <c r="G157" s="237" t="s">
        <v>37</v>
      </c>
      <c r="H157" s="238" t="s">
        <v>40</v>
      </c>
      <c r="I157" s="239">
        <v>5</v>
      </c>
      <c r="J157" s="13">
        <v>150</v>
      </c>
      <c r="K157" s="13">
        <v>800</v>
      </c>
      <c r="L157" s="13">
        <f t="shared" si="21"/>
        <v>1600</v>
      </c>
      <c r="M157" s="38">
        <f>SUM(J157:L157)</f>
        <v>2550</v>
      </c>
      <c r="N157" s="240">
        <v>5</v>
      </c>
      <c r="O157" s="41" t="str">
        <f>IFERROR(VLOOKUP(N157,bbb!B486:Ordenmes,2,0),"")</f>
        <v>Mayo</v>
      </c>
      <c r="P157" s="142"/>
      <c r="Q157" s="111"/>
      <c r="R157" s="95"/>
      <c r="S157" s="100"/>
      <c r="T157" s="98"/>
    </row>
    <row r="158" spans="1:20" s="4" customFormat="1" x14ac:dyDescent="0.25">
      <c r="A158" s="34" t="s">
        <v>16</v>
      </c>
      <c r="B158" s="34" t="str">
        <f t="shared" si="22"/>
        <v>Gerencia de Negocios y Financiamiento</v>
      </c>
      <c r="C158" s="35" t="s">
        <v>17</v>
      </c>
      <c r="D158" s="36" t="str">
        <f t="shared" si="23"/>
        <v>Administrar los Fondos de Aseguramiento en Salud</v>
      </c>
      <c r="E158" s="36" t="s">
        <v>18</v>
      </c>
      <c r="F158" s="36" t="str">
        <f t="shared" si="17"/>
        <v xml:space="preserve">Capacitación y asistencia técnica </v>
      </c>
      <c r="G158" s="237" t="s">
        <v>37</v>
      </c>
      <c r="H158" s="238" t="s">
        <v>46</v>
      </c>
      <c r="I158" s="239">
        <v>5</v>
      </c>
      <c r="J158" s="13">
        <v>150</v>
      </c>
      <c r="K158" s="13">
        <v>800</v>
      </c>
      <c r="L158" s="13">
        <f t="shared" si="21"/>
        <v>1600</v>
      </c>
      <c r="M158" s="38">
        <f t="shared" si="20"/>
        <v>2550</v>
      </c>
      <c r="N158" s="240">
        <v>5</v>
      </c>
      <c r="O158" s="41" t="str">
        <f>IFERROR(VLOOKUP(N158,bbb!B487:Ordenmes,2,0),"")</f>
        <v>Mayo</v>
      </c>
      <c r="P158" s="142"/>
      <c r="Q158" s="111"/>
      <c r="R158" s="95"/>
      <c r="S158" s="100"/>
      <c r="T158" s="98"/>
    </row>
    <row r="159" spans="1:20" s="4" customFormat="1" x14ac:dyDescent="0.25">
      <c r="A159" s="34" t="s">
        <v>16</v>
      </c>
      <c r="B159" s="34" t="str">
        <f t="shared" si="22"/>
        <v>Gerencia de Negocios y Financiamiento</v>
      </c>
      <c r="C159" s="35" t="s">
        <v>17</v>
      </c>
      <c r="D159" s="36" t="str">
        <f t="shared" si="23"/>
        <v>Administrar los Fondos de Aseguramiento en Salud</v>
      </c>
      <c r="E159" s="36" t="s">
        <v>18</v>
      </c>
      <c r="F159" s="36" t="str">
        <f t="shared" si="17"/>
        <v xml:space="preserve">Capacitación y asistencia técnica </v>
      </c>
      <c r="G159" s="237" t="s">
        <v>37</v>
      </c>
      <c r="H159" s="238" t="s">
        <v>23</v>
      </c>
      <c r="I159" s="239">
        <v>5</v>
      </c>
      <c r="J159" s="13">
        <v>150</v>
      </c>
      <c r="K159" s="13">
        <v>800</v>
      </c>
      <c r="L159" s="13">
        <f t="shared" si="21"/>
        <v>1600</v>
      </c>
      <c r="M159" s="38">
        <f t="shared" si="20"/>
        <v>2550</v>
      </c>
      <c r="N159" s="240">
        <v>5</v>
      </c>
      <c r="O159" s="41" t="str">
        <f>IFERROR(VLOOKUP(N159,bbb!B430:Ordenmes,2,0),"")</f>
        <v>Mayo</v>
      </c>
      <c r="P159" s="142"/>
      <c r="Q159" s="111"/>
      <c r="R159" s="95"/>
      <c r="S159" s="100"/>
      <c r="T159" s="98"/>
    </row>
    <row r="160" spans="1:20" s="4" customFormat="1" x14ac:dyDescent="0.25">
      <c r="A160" s="34" t="s">
        <v>16</v>
      </c>
      <c r="B160" s="34" t="str">
        <f t="shared" si="22"/>
        <v>Gerencia de Negocios y Financiamiento</v>
      </c>
      <c r="C160" s="35" t="s">
        <v>17</v>
      </c>
      <c r="D160" s="36" t="str">
        <f t="shared" si="23"/>
        <v>Administrar los Fondos de Aseguramiento en Salud</v>
      </c>
      <c r="E160" s="36" t="s">
        <v>18</v>
      </c>
      <c r="F160" s="36" t="str">
        <f t="shared" si="17"/>
        <v xml:space="preserve">Capacitación y asistencia técnica </v>
      </c>
      <c r="G160" s="237" t="s">
        <v>2737</v>
      </c>
      <c r="H160" s="241" t="s">
        <v>38</v>
      </c>
      <c r="I160" s="239">
        <v>5</v>
      </c>
      <c r="J160" s="13">
        <f>200-30</f>
        <v>170</v>
      </c>
      <c r="K160" s="13">
        <v>612</v>
      </c>
      <c r="L160" s="13">
        <f t="shared" si="21"/>
        <v>1600</v>
      </c>
      <c r="M160" s="38">
        <f t="shared" si="20"/>
        <v>2382</v>
      </c>
      <c r="N160" s="240">
        <v>5</v>
      </c>
      <c r="O160" s="41" t="str">
        <f>IFERROR(VLOOKUP(N160,bbb!B431:Ordenmes,2,0),"")</f>
        <v>Mayo</v>
      </c>
      <c r="P160" s="142"/>
      <c r="Q160" s="111"/>
      <c r="R160" s="95"/>
      <c r="S160" s="100"/>
      <c r="T160" s="98"/>
    </row>
    <row r="161" spans="1:20" s="4" customFormat="1" x14ac:dyDescent="0.25">
      <c r="A161" s="34" t="s">
        <v>16</v>
      </c>
      <c r="B161" s="34" t="str">
        <f t="shared" si="22"/>
        <v>Gerencia de Negocios y Financiamiento</v>
      </c>
      <c r="C161" s="35" t="s">
        <v>17</v>
      </c>
      <c r="D161" s="36" t="str">
        <f t="shared" si="23"/>
        <v>Administrar los Fondos de Aseguramiento en Salud</v>
      </c>
      <c r="E161" s="36" t="s">
        <v>18</v>
      </c>
      <c r="F161" s="36" t="str">
        <f t="shared" si="17"/>
        <v xml:space="preserve">Capacitación y asistencia técnica </v>
      </c>
      <c r="G161" s="237" t="s">
        <v>2737</v>
      </c>
      <c r="H161" s="238" t="s">
        <v>2857</v>
      </c>
      <c r="I161" s="239">
        <v>5</v>
      </c>
      <c r="J161" s="13">
        <f t="shared" ref="J161:J162" si="24">200-30</f>
        <v>170</v>
      </c>
      <c r="K161" s="13">
        <v>612</v>
      </c>
      <c r="L161" s="13">
        <f t="shared" si="21"/>
        <v>1600</v>
      </c>
      <c r="M161" s="38">
        <f t="shared" si="20"/>
        <v>2382</v>
      </c>
      <c r="N161" s="240">
        <v>5</v>
      </c>
      <c r="O161" s="41" t="str">
        <f>IFERROR(VLOOKUP(N161,bbb!B432:Ordenmes,2,0),"")</f>
        <v>Mayo</v>
      </c>
      <c r="P161" s="142"/>
      <c r="Q161" s="111"/>
      <c r="R161" s="95"/>
      <c r="S161" s="100"/>
      <c r="T161" s="98"/>
    </row>
    <row r="162" spans="1:20" s="4" customFormat="1" x14ac:dyDescent="0.25">
      <c r="A162" s="34" t="s">
        <v>16</v>
      </c>
      <c r="B162" s="34" t="str">
        <f t="shared" si="22"/>
        <v>Gerencia de Negocios y Financiamiento</v>
      </c>
      <c r="C162" s="35" t="s">
        <v>17</v>
      </c>
      <c r="D162" s="36" t="str">
        <f t="shared" si="23"/>
        <v>Administrar los Fondos de Aseguramiento en Salud</v>
      </c>
      <c r="E162" s="36" t="s">
        <v>18</v>
      </c>
      <c r="F162" s="36" t="str">
        <f t="shared" si="17"/>
        <v xml:space="preserve">Capacitación y asistencia técnica </v>
      </c>
      <c r="G162" s="237" t="s">
        <v>2737</v>
      </c>
      <c r="H162" s="241" t="s">
        <v>3033</v>
      </c>
      <c r="I162" s="239">
        <v>5</v>
      </c>
      <c r="J162" s="13">
        <f t="shared" si="24"/>
        <v>170</v>
      </c>
      <c r="K162" s="13">
        <v>612</v>
      </c>
      <c r="L162" s="13">
        <f t="shared" si="21"/>
        <v>1600</v>
      </c>
      <c r="M162" s="38">
        <f t="shared" si="20"/>
        <v>2382</v>
      </c>
      <c r="N162" s="240">
        <v>5</v>
      </c>
      <c r="O162" s="41" t="str">
        <f>IFERROR(VLOOKUP(N162,bbb!B433:Ordenmes,2,0),"")</f>
        <v>Mayo</v>
      </c>
      <c r="P162" s="142"/>
      <c r="Q162" s="111"/>
      <c r="R162" s="95"/>
      <c r="S162" s="100"/>
      <c r="T162" s="98"/>
    </row>
    <row r="163" spans="1:20" s="4" customFormat="1" x14ac:dyDescent="0.25">
      <c r="A163" s="34" t="s">
        <v>16</v>
      </c>
      <c r="B163" s="34" t="str">
        <f t="shared" si="22"/>
        <v>Gerencia de Negocios y Financiamiento</v>
      </c>
      <c r="C163" s="35" t="s">
        <v>17</v>
      </c>
      <c r="D163" s="36" t="str">
        <f t="shared" si="23"/>
        <v>Administrar los Fondos de Aseguramiento en Salud</v>
      </c>
      <c r="E163" s="36" t="s">
        <v>18</v>
      </c>
      <c r="F163" s="36" t="str">
        <f t="shared" si="17"/>
        <v xml:space="preserve">Capacitación y asistencia técnica </v>
      </c>
      <c r="G163" s="237" t="s">
        <v>2736</v>
      </c>
      <c r="H163" s="238" t="s">
        <v>26</v>
      </c>
      <c r="I163" s="239">
        <v>5</v>
      </c>
      <c r="J163" s="13">
        <v>200</v>
      </c>
      <c r="K163" s="13">
        <v>1215</v>
      </c>
      <c r="L163" s="13">
        <f t="shared" si="21"/>
        <v>1600</v>
      </c>
      <c r="M163" s="38">
        <f t="shared" si="20"/>
        <v>3015</v>
      </c>
      <c r="N163" s="240">
        <v>5</v>
      </c>
      <c r="O163" s="41" t="str">
        <f>IFERROR(VLOOKUP(N163,bbb!B434:Ordenmes,2,0),"")</f>
        <v>Mayo</v>
      </c>
      <c r="P163" s="142"/>
      <c r="Q163" s="111"/>
      <c r="R163" s="95"/>
      <c r="S163" s="100"/>
      <c r="T163" s="98"/>
    </row>
    <row r="164" spans="1:20" s="4" customFormat="1" x14ac:dyDescent="0.25">
      <c r="A164" s="34" t="s">
        <v>16</v>
      </c>
      <c r="B164" s="34" t="str">
        <f t="shared" si="22"/>
        <v>Gerencia de Negocios y Financiamiento</v>
      </c>
      <c r="C164" s="35" t="s">
        <v>17</v>
      </c>
      <c r="D164" s="36" t="str">
        <f t="shared" si="23"/>
        <v>Administrar los Fondos de Aseguramiento en Salud</v>
      </c>
      <c r="E164" s="36" t="s">
        <v>18</v>
      </c>
      <c r="F164" s="36" t="str">
        <f t="shared" si="17"/>
        <v xml:space="preserve">Capacitación y asistencia técnica </v>
      </c>
      <c r="G164" s="237" t="s">
        <v>2736</v>
      </c>
      <c r="H164" s="238" t="s">
        <v>30</v>
      </c>
      <c r="I164" s="239">
        <v>5</v>
      </c>
      <c r="J164" s="13">
        <v>200</v>
      </c>
      <c r="K164" s="13">
        <v>1215</v>
      </c>
      <c r="L164" s="13">
        <f t="shared" si="21"/>
        <v>1600</v>
      </c>
      <c r="M164" s="38">
        <f t="shared" si="20"/>
        <v>3015</v>
      </c>
      <c r="N164" s="240">
        <v>5</v>
      </c>
      <c r="O164" s="41" t="str">
        <f>IFERROR(VLOOKUP(N164,bbb!B435:Ordenmes,2,0),"")</f>
        <v>Mayo</v>
      </c>
      <c r="P164" s="142"/>
      <c r="Q164" s="111"/>
      <c r="R164" s="95"/>
      <c r="S164" s="100"/>
      <c r="T164" s="98"/>
    </row>
    <row r="165" spans="1:20" s="4" customFormat="1" x14ac:dyDescent="0.25">
      <c r="A165" s="34" t="s">
        <v>16</v>
      </c>
      <c r="B165" s="34" t="str">
        <f t="shared" si="22"/>
        <v>Gerencia de Negocios y Financiamiento</v>
      </c>
      <c r="C165" s="35" t="s">
        <v>17</v>
      </c>
      <c r="D165" s="36" t="str">
        <f t="shared" si="23"/>
        <v>Administrar los Fondos de Aseguramiento en Salud</v>
      </c>
      <c r="E165" s="36" t="s">
        <v>18</v>
      </c>
      <c r="F165" s="36" t="str">
        <f t="shared" si="17"/>
        <v xml:space="preserve">Capacitación y asistencia técnica </v>
      </c>
      <c r="G165" s="237" t="s">
        <v>2738</v>
      </c>
      <c r="H165" s="241" t="s">
        <v>2858</v>
      </c>
      <c r="I165" s="239">
        <v>5</v>
      </c>
      <c r="J165" s="13">
        <v>200</v>
      </c>
      <c r="K165" s="13">
        <v>780</v>
      </c>
      <c r="L165" s="13">
        <f t="shared" si="21"/>
        <v>1600</v>
      </c>
      <c r="M165" s="38">
        <f t="shared" si="20"/>
        <v>2580</v>
      </c>
      <c r="N165" s="240">
        <v>5</v>
      </c>
      <c r="O165" s="41" t="str">
        <f>IFERROR(VLOOKUP(N165,bbb!B436:Ordenmes,2,0),"")</f>
        <v>Mayo</v>
      </c>
      <c r="P165" s="142"/>
      <c r="Q165" s="111"/>
      <c r="R165" s="95"/>
      <c r="S165" s="100"/>
      <c r="T165" s="98"/>
    </row>
    <row r="166" spans="1:20" s="4" customFormat="1" x14ac:dyDescent="0.25">
      <c r="A166" s="34" t="s">
        <v>16</v>
      </c>
      <c r="B166" s="34" t="str">
        <f t="shared" si="22"/>
        <v>Gerencia de Negocios y Financiamiento</v>
      </c>
      <c r="C166" s="35" t="s">
        <v>17</v>
      </c>
      <c r="D166" s="36" t="str">
        <f t="shared" si="23"/>
        <v>Administrar los Fondos de Aseguramiento en Salud</v>
      </c>
      <c r="E166" s="36" t="s">
        <v>18</v>
      </c>
      <c r="F166" s="36" t="str">
        <f t="shared" si="17"/>
        <v xml:space="preserve">Capacitación y asistencia técnica </v>
      </c>
      <c r="G166" s="237" t="s">
        <v>2738</v>
      </c>
      <c r="H166" s="238" t="s">
        <v>32</v>
      </c>
      <c r="I166" s="239">
        <v>5</v>
      </c>
      <c r="J166" s="13">
        <v>200</v>
      </c>
      <c r="K166" s="13">
        <v>780</v>
      </c>
      <c r="L166" s="13">
        <f t="shared" si="21"/>
        <v>1600</v>
      </c>
      <c r="M166" s="38">
        <f t="shared" si="20"/>
        <v>2580</v>
      </c>
      <c r="N166" s="240">
        <v>5</v>
      </c>
      <c r="O166" s="41" t="str">
        <f>IFERROR(VLOOKUP(N166,bbb!B437:Ordenmes,2,0),"")</f>
        <v>Mayo</v>
      </c>
      <c r="P166" s="142"/>
      <c r="Q166" s="111"/>
      <c r="R166" s="95"/>
      <c r="S166" s="100"/>
      <c r="T166" s="98"/>
    </row>
    <row r="167" spans="1:20" s="4" customFormat="1" x14ac:dyDescent="0.25">
      <c r="A167" s="34" t="s">
        <v>16</v>
      </c>
      <c r="B167" s="34" t="str">
        <f t="shared" si="22"/>
        <v>Gerencia de Negocios y Financiamiento</v>
      </c>
      <c r="C167" s="35" t="s">
        <v>17</v>
      </c>
      <c r="D167" s="36" t="str">
        <f t="shared" si="23"/>
        <v>Administrar los Fondos de Aseguramiento en Salud</v>
      </c>
      <c r="E167" s="36" t="s">
        <v>18</v>
      </c>
      <c r="F167" s="36" t="str">
        <f t="shared" si="17"/>
        <v xml:space="preserve">Capacitación y asistencia técnica </v>
      </c>
      <c r="G167" s="237" t="s">
        <v>2738</v>
      </c>
      <c r="H167" s="238" t="s">
        <v>46</v>
      </c>
      <c r="I167" s="239">
        <v>5</v>
      </c>
      <c r="J167" s="13">
        <v>200</v>
      </c>
      <c r="K167" s="13">
        <v>780</v>
      </c>
      <c r="L167" s="13">
        <f t="shared" si="21"/>
        <v>1600</v>
      </c>
      <c r="M167" s="38">
        <f t="shared" si="20"/>
        <v>2580</v>
      </c>
      <c r="N167" s="240">
        <v>5</v>
      </c>
      <c r="O167" s="41" t="str">
        <f>IFERROR(VLOOKUP(N167,bbb!B438:Ordenmes,2,0),"")</f>
        <v>Mayo</v>
      </c>
      <c r="P167" s="142"/>
      <c r="Q167" s="111"/>
      <c r="R167" s="95"/>
      <c r="S167" s="100"/>
      <c r="T167" s="98"/>
    </row>
    <row r="168" spans="1:20" s="4" customFormat="1" x14ac:dyDescent="0.25">
      <c r="A168" s="34" t="s">
        <v>16</v>
      </c>
      <c r="B168" s="34" t="str">
        <f t="shared" si="22"/>
        <v>Gerencia de Negocios y Financiamiento</v>
      </c>
      <c r="C168" s="35" t="s">
        <v>17</v>
      </c>
      <c r="D168" s="36" t="str">
        <f t="shared" si="23"/>
        <v>Administrar los Fondos de Aseguramiento en Salud</v>
      </c>
      <c r="E168" s="36" t="s">
        <v>18</v>
      </c>
      <c r="F168" s="36" t="str">
        <f t="shared" si="17"/>
        <v xml:space="preserve">Capacitación y asistencia técnica </v>
      </c>
      <c r="G168" s="237" t="s">
        <v>2743</v>
      </c>
      <c r="H168" s="241" t="s">
        <v>38</v>
      </c>
      <c r="I168" s="239">
        <v>5</v>
      </c>
      <c r="J168" s="13">
        <v>170</v>
      </c>
      <c r="K168" s="13">
        <v>725</v>
      </c>
      <c r="L168" s="13">
        <f t="shared" si="21"/>
        <v>1600</v>
      </c>
      <c r="M168" s="38">
        <f t="shared" si="20"/>
        <v>2495</v>
      </c>
      <c r="N168" s="240">
        <v>5</v>
      </c>
      <c r="O168" s="41" t="str">
        <f>IFERROR(VLOOKUP(N168,bbb!B439:Ordenmes,2,0),"")</f>
        <v>Mayo</v>
      </c>
      <c r="P168" s="142"/>
      <c r="Q168" s="111"/>
      <c r="R168" s="95"/>
      <c r="S168" s="100"/>
      <c r="T168" s="98"/>
    </row>
    <row r="169" spans="1:20" s="4" customFormat="1" x14ac:dyDescent="0.25">
      <c r="A169" s="34" t="s">
        <v>16</v>
      </c>
      <c r="B169" s="34" t="str">
        <f t="shared" si="22"/>
        <v>Gerencia de Negocios y Financiamiento</v>
      </c>
      <c r="C169" s="35" t="s">
        <v>17</v>
      </c>
      <c r="D169" s="36" t="str">
        <f t="shared" si="23"/>
        <v>Administrar los Fondos de Aseguramiento en Salud</v>
      </c>
      <c r="E169" s="36" t="s">
        <v>18</v>
      </c>
      <c r="F169" s="36" t="str">
        <f t="shared" si="17"/>
        <v xml:space="preserve">Capacitación y asistencia técnica </v>
      </c>
      <c r="G169" s="237" t="s">
        <v>2743</v>
      </c>
      <c r="H169" s="241" t="s">
        <v>32</v>
      </c>
      <c r="I169" s="239">
        <v>5</v>
      </c>
      <c r="J169" s="13">
        <v>170</v>
      </c>
      <c r="K169" s="13">
        <v>725</v>
      </c>
      <c r="L169" s="13">
        <f t="shared" si="21"/>
        <v>1600</v>
      </c>
      <c r="M169" s="38">
        <f t="shared" si="20"/>
        <v>2495</v>
      </c>
      <c r="N169" s="240">
        <v>5</v>
      </c>
      <c r="O169" s="41" t="str">
        <f>IFERROR(VLOOKUP(N169,bbb!B440:Ordenmes,2,0),"")</f>
        <v>Mayo</v>
      </c>
      <c r="P169" s="142"/>
      <c r="Q169" s="111"/>
      <c r="R169" s="95"/>
      <c r="S169" s="100"/>
      <c r="T169" s="98"/>
    </row>
    <row r="170" spans="1:20" s="4" customFormat="1" x14ac:dyDescent="0.25">
      <c r="A170" s="34" t="s">
        <v>16</v>
      </c>
      <c r="B170" s="34" t="str">
        <f t="shared" si="22"/>
        <v>Gerencia de Negocios y Financiamiento</v>
      </c>
      <c r="C170" s="35" t="s">
        <v>17</v>
      </c>
      <c r="D170" s="36" t="str">
        <f t="shared" si="23"/>
        <v>Administrar los Fondos de Aseguramiento en Salud</v>
      </c>
      <c r="E170" s="36" t="s">
        <v>18</v>
      </c>
      <c r="F170" s="36" t="str">
        <f t="shared" si="17"/>
        <v xml:space="preserve">Capacitación y asistencia técnica </v>
      </c>
      <c r="G170" s="237" t="s">
        <v>2743</v>
      </c>
      <c r="H170" s="241" t="s">
        <v>27</v>
      </c>
      <c r="I170" s="239">
        <v>5</v>
      </c>
      <c r="J170" s="13">
        <v>170</v>
      </c>
      <c r="K170" s="13">
        <v>725</v>
      </c>
      <c r="L170" s="13">
        <f t="shared" si="21"/>
        <v>1600</v>
      </c>
      <c r="M170" s="38">
        <f t="shared" si="20"/>
        <v>2495</v>
      </c>
      <c r="N170" s="240">
        <v>5</v>
      </c>
      <c r="O170" s="41" t="str">
        <f>IFERROR(VLOOKUP(N170,bbb!B441:Ordenmes,2,0),"")</f>
        <v>Mayo</v>
      </c>
      <c r="P170" s="142"/>
      <c r="Q170" s="111"/>
      <c r="R170" s="95"/>
      <c r="S170" s="100"/>
      <c r="T170" s="98"/>
    </row>
    <row r="171" spans="1:20" s="4" customFormat="1" x14ac:dyDescent="0.25">
      <c r="A171" s="34" t="s">
        <v>16</v>
      </c>
      <c r="B171" s="34" t="str">
        <f t="shared" si="22"/>
        <v>Gerencia de Negocios y Financiamiento</v>
      </c>
      <c r="C171" s="35" t="s">
        <v>17</v>
      </c>
      <c r="D171" s="36" t="str">
        <f t="shared" si="23"/>
        <v>Administrar los Fondos de Aseguramiento en Salud</v>
      </c>
      <c r="E171" s="36" t="s">
        <v>18</v>
      </c>
      <c r="F171" s="36" t="str">
        <f t="shared" si="17"/>
        <v xml:space="preserve">Capacitación y asistencia técnica </v>
      </c>
      <c r="G171" s="237" t="s">
        <v>2733</v>
      </c>
      <c r="H171" s="241" t="s">
        <v>40</v>
      </c>
      <c r="I171" s="239">
        <v>5</v>
      </c>
      <c r="J171" s="13">
        <f>150+30+50</f>
        <v>230</v>
      </c>
      <c r="K171" s="13">
        <f>710+50</f>
        <v>760</v>
      </c>
      <c r="L171" s="13">
        <f t="shared" si="21"/>
        <v>1600</v>
      </c>
      <c r="M171" s="38">
        <f t="shared" si="20"/>
        <v>2590</v>
      </c>
      <c r="N171" s="240">
        <v>6</v>
      </c>
      <c r="O171" s="41" t="str">
        <f>IFERROR(VLOOKUP(N171,bbb!B442:Ordenmes,2,0),"")</f>
        <v>Junio</v>
      </c>
      <c r="P171" s="142"/>
      <c r="Q171" s="111"/>
      <c r="R171" s="95"/>
      <c r="S171" s="100"/>
      <c r="T171" s="98"/>
    </row>
    <row r="172" spans="1:20" s="4" customFormat="1" x14ac:dyDescent="0.25">
      <c r="A172" s="34" t="s">
        <v>16</v>
      </c>
      <c r="B172" s="34" t="str">
        <f t="shared" si="22"/>
        <v>Gerencia de Negocios y Financiamiento</v>
      </c>
      <c r="C172" s="35" t="s">
        <v>17</v>
      </c>
      <c r="D172" s="36" t="str">
        <f t="shared" si="23"/>
        <v>Administrar los Fondos de Aseguramiento en Salud</v>
      </c>
      <c r="E172" s="36" t="s">
        <v>18</v>
      </c>
      <c r="F172" s="36" t="str">
        <f t="shared" si="17"/>
        <v xml:space="preserve">Capacitación y asistencia técnica </v>
      </c>
      <c r="G172" s="237" t="s">
        <v>2733</v>
      </c>
      <c r="H172" s="238" t="s">
        <v>38</v>
      </c>
      <c r="I172" s="239">
        <v>5</v>
      </c>
      <c r="J172" s="13">
        <f>150+30+50</f>
        <v>230</v>
      </c>
      <c r="K172" s="13">
        <f t="shared" ref="K172:K173" si="25">710+50</f>
        <v>760</v>
      </c>
      <c r="L172" s="13">
        <f t="shared" si="21"/>
        <v>1600</v>
      </c>
      <c r="M172" s="38">
        <f t="shared" si="20"/>
        <v>2590</v>
      </c>
      <c r="N172" s="240">
        <v>6</v>
      </c>
      <c r="O172" s="41" t="str">
        <f>IFERROR(VLOOKUP(N172,bbb!B443:Ordenmes,2,0),"")</f>
        <v>Junio</v>
      </c>
      <c r="P172" s="142"/>
      <c r="Q172" s="111"/>
      <c r="R172" s="95"/>
      <c r="S172" s="100"/>
      <c r="T172" s="98"/>
    </row>
    <row r="173" spans="1:20" s="4" customFormat="1" x14ac:dyDescent="0.25">
      <c r="A173" s="34" t="s">
        <v>16</v>
      </c>
      <c r="B173" s="34" t="str">
        <f t="shared" si="22"/>
        <v>Gerencia de Negocios y Financiamiento</v>
      </c>
      <c r="C173" s="35" t="s">
        <v>17</v>
      </c>
      <c r="D173" s="36" t="str">
        <f t="shared" si="23"/>
        <v>Administrar los Fondos de Aseguramiento en Salud</v>
      </c>
      <c r="E173" s="36" t="s">
        <v>18</v>
      </c>
      <c r="F173" s="36" t="str">
        <f t="shared" si="17"/>
        <v xml:space="preserve">Capacitación y asistencia técnica </v>
      </c>
      <c r="G173" s="237" t="s">
        <v>2733</v>
      </c>
      <c r="H173" s="242" t="s">
        <v>22</v>
      </c>
      <c r="I173" s="239">
        <v>5</v>
      </c>
      <c r="J173" s="13">
        <f>150+30+50</f>
        <v>230</v>
      </c>
      <c r="K173" s="13">
        <f t="shared" si="25"/>
        <v>760</v>
      </c>
      <c r="L173" s="13">
        <f t="shared" si="21"/>
        <v>1600</v>
      </c>
      <c r="M173" s="38">
        <f t="shared" si="20"/>
        <v>2590</v>
      </c>
      <c r="N173" s="240">
        <v>6</v>
      </c>
      <c r="O173" s="41" t="str">
        <f>IFERROR(VLOOKUP(N173,bbb!B444:Ordenmes,2,0),"")</f>
        <v>Junio</v>
      </c>
      <c r="P173" s="142"/>
      <c r="Q173" s="111"/>
      <c r="R173" s="95"/>
      <c r="S173" s="100"/>
      <c r="T173" s="98"/>
    </row>
    <row r="174" spans="1:20" s="4" customFormat="1" x14ac:dyDescent="0.25">
      <c r="A174" s="34" t="s">
        <v>16</v>
      </c>
      <c r="B174" s="34" t="str">
        <f t="shared" si="22"/>
        <v>Gerencia de Negocios y Financiamiento</v>
      </c>
      <c r="C174" s="35" t="s">
        <v>17</v>
      </c>
      <c r="D174" s="36" t="str">
        <f t="shared" si="23"/>
        <v>Administrar los Fondos de Aseguramiento en Salud</v>
      </c>
      <c r="E174" s="36" t="s">
        <v>18</v>
      </c>
      <c r="F174" s="36" t="str">
        <f t="shared" si="17"/>
        <v xml:space="preserve">Capacitación y asistencia técnica </v>
      </c>
      <c r="G174" s="237" t="s">
        <v>2735</v>
      </c>
      <c r="H174" s="242" t="s">
        <v>2858</v>
      </c>
      <c r="I174" s="239">
        <v>5</v>
      </c>
      <c r="J174" s="13">
        <v>150</v>
      </c>
      <c r="K174" s="13">
        <v>700</v>
      </c>
      <c r="L174" s="13">
        <f t="shared" si="21"/>
        <v>1600</v>
      </c>
      <c r="M174" s="38">
        <f t="shared" si="20"/>
        <v>2450</v>
      </c>
      <c r="N174" s="240">
        <v>6</v>
      </c>
      <c r="O174" s="41" t="str">
        <f>IFERROR(VLOOKUP(N174,bbb!B445:Ordenmes,2,0),"")</f>
        <v>Junio</v>
      </c>
      <c r="P174" s="142"/>
      <c r="Q174" s="111"/>
      <c r="R174" s="95"/>
      <c r="S174" s="100"/>
      <c r="T174" s="98"/>
    </row>
    <row r="175" spans="1:20" s="4" customFormat="1" x14ac:dyDescent="0.25">
      <c r="A175" s="34" t="s">
        <v>16</v>
      </c>
      <c r="B175" s="34" t="str">
        <f t="shared" si="22"/>
        <v>Gerencia de Negocios y Financiamiento</v>
      </c>
      <c r="C175" s="35" t="s">
        <v>17</v>
      </c>
      <c r="D175" s="36" t="str">
        <f t="shared" si="23"/>
        <v>Administrar los Fondos de Aseguramiento en Salud</v>
      </c>
      <c r="E175" s="36" t="s">
        <v>18</v>
      </c>
      <c r="F175" s="36" t="str">
        <f t="shared" si="17"/>
        <v xml:space="preserve">Capacitación y asistencia técnica </v>
      </c>
      <c r="G175" s="237" t="s">
        <v>2735</v>
      </c>
      <c r="H175" s="242" t="s">
        <v>27</v>
      </c>
      <c r="I175" s="239">
        <v>5</v>
      </c>
      <c r="J175" s="13">
        <v>150</v>
      </c>
      <c r="K175" s="13">
        <v>700</v>
      </c>
      <c r="L175" s="13">
        <f t="shared" si="21"/>
        <v>1600</v>
      </c>
      <c r="M175" s="38">
        <f t="shared" si="20"/>
        <v>2450</v>
      </c>
      <c r="N175" s="240">
        <v>6</v>
      </c>
      <c r="O175" s="41" t="str">
        <f>IFERROR(VLOOKUP(N175,bbb!B446:Ordenmes,2,0),"")</f>
        <v>Junio</v>
      </c>
      <c r="P175" s="142"/>
      <c r="Q175" s="111"/>
      <c r="R175" s="95"/>
      <c r="S175" s="100"/>
      <c r="T175" s="98"/>
    </row>
    <row r="176" spans="1:20" s="4" customFormat="1" x14ac:dyDescent="0.25">
      <c r="A176" s="34" t="s">
        <v>16</v>
      </c>
      <c r="B176" s="34" t="str">
        <f t="shared" si="22"/>
        <v>Gerencia de Negocios y Financiamiento</v>
      </c>
      <c r="C176" s="35" t="s">
        <v>17</v>
      </c>
      <c r="D176" s="36" t="str">
        <f t="shared" si="23"/>
        <v>Administrar los Fondos de Aseguramiento en Salud</v>
      </c>
      <c r="E176" s="36" t="s">
        <v>18</v>
      </c>
      <c r="F176" s="36" t="str">
        <f t="shared" si="17"/>
        <v xml:space="preserve">Capacitación y asistencia técnica </v>
      </c>
      <c r="G176" s="237" t="s">
        <v>2735</v>
      </c>
      <c r="H176" s="242" t="s">
        <v>32</v>
      </c>
      <c r="I176" s="239">
        <v>5</v>
      </c>
      <c r="J176" s="13">
        <v>150</v>
      </c>
      <c r="K176" s="13">
        <v>700</v>
      </c>
      <c r="L176" s="13">
        <f t="shared" si="21"/>
        <v>1600</v>
      </c>
      <c r="M176" s="38">
        <f t="shared" si="20"/>
        <v>2450</v>
      </c>
      <c r="N176" s="240">
        <v>6</v>
      </c>
      <c r="O176" s="41" t="str">
        <f>IFERROR(VLOOKUP(N176,bbb!B447:Ordenmes,2,0),"")</f>
        <v>Junio</v>
      </c>
      <c r="P176" s="142"/>
      <c r="Q176" s="111"/>
      <c r="R176" s="95"/>
      <c r="S176" s="100"/>
      <c r="T176" s="98"/>
    </row>
    <row r="177" spans="1:20" s="4" customFormat="1" x14ac:dyDescent="0.25">
      <c r="A177" s="34" t="s">
        <v>16</v>
      </c>
      <c r="B177" s="34" t="str">
        <f t="shared" si="22"/>
        <v>Gerencia de Negocios y Financiamiento</v>
      </c>
      <c r="C177" s="35" t="s">
        <v>17</v>
      </c>
      <c r="D177" s="36" t="str">
        <f t="shared" si="23"/>
        <v>Administrar los Fondos de Aseguramiento en Salud</v>
      </c>
      <c r="E177" s="36" t="s">
        <v>18</v>
      </c>
      <c r="F177" s="36" t="str">
        <f t="shared" ref="F177:F240" si="26">IFERROR(VLOOKUP(E177,IdTarea,2,0),"")</f>
        <v xml:space="preserve">Capacitación y asistencia técnica </v>
      </c>
      <c r="G177" s="237" t="s">
        <v>2735</v>
      </c>
      <c r="H177" s="242" t="s">
        <v>24</v>
      </c>
      <c r="I177" s="239">
        <v>5</v>
      </c>
      <c r="J177" s="13">
        <v>150</v>
      </c>
      <c r="K177" s="13">
        <v>700</v>
      </c>
      <c r="L177" s="13">
        <f t="shared" si="21"/>
        <v>1600</v>
      </c>
      <c r="M177" s="38">
        <f t="shared" ref="M177:M208" si="27">SUM(J177:L177)</f>
        <v>2450</v>
      </c>
      <c r="N177" s="240">
        <v>6</v>
      </c>
      <c r="O177" s="41" t="str">
        <f>IFERROR(VLOOKUP(N177,bbb!B448:Ordenmes,2,0),"")</f>
        <v>Junio</v>
      </c>
      <c r="P177" s="142"/>
      <c r="Q177" s="111"/>
      <c r="R177" s="95"/>
      <c r="S177" s="100"/>
      <c r="T177" s="98"/>
    </row>
    <row r="178" spans="1:20" s="4" customFormat="1" x14ac:dyDescent="0.25">
      <c r="A178" s="34" t="s">
        <v>16</v>
      </c>
      <c r="B178" s="34" t="str">
        <f t="shared" si="22"/>
        <v>Gerencia de Negocios y Financiamiento</v>
      </c>
      <c r="C178" s="35" t="s">
        <v>17</v>
      </c>
      <c r="D178" s="36" t="str">
        <f t="shared" si="23"/>
        <v>Administrar los Fondos de Aseguramiento en Salud</v>
      </c>
      <c r="E178" s="36" t="s">
        <v>18</v>
      </c>
      <c r="F178" s="36" t="str">
        <f t="shared" si="26"/>
        <v xml:space="preserve">Capacitación y asistencia técnica </v>
      </c>
      <c r="G178" s="237" t="s">
        <v>2734</v>
      </c>
      <c r="H178" s="242" t="s">
        <v>38</v>
      </c>
      <c r="I178" s="239">
        <v>5</v>
      </c>
      <c r="J178" s="13">
        <v>200</v>
      </c>
      <c r="K178" s="13">
        <v>700</v>
      </c>
      <c r="L178" s="13">
        <f t="shared" si="21"/>
        <v>1600</v>
      </c>
      <c r="M178" s="38">
        <f t="shared" si="27"/>
        <v>2500</v>
      </c>
      <c r="N178" s="240">
        <v>6</v>
      </c>
      <c r="O178" s="41" t="str">
        <f>IFERROR(VLOOKUP(N178,bbb!B449:Ordenmes,2,0),"")</f>
        <v>Junio</v>
      </c>
      <c r="P178" s="142"/>
      <c r="Q178" s="111"/>
      <c r="R178" s="95"/>
      <c r="S178" s="100"/>
      <c r="T178" s="98"/>
    </row>
    <row r="179" spans="1:20" s="4" customFormat="1" x14ac:dyDescent="0.25">
      <c r="A179" s="34" t="s">
        <v>16</v>
      </c>
      <c r="B179" s="34" t="str">
        <f t="shared" si="22"/>
        <v>Gerencia de Negocios y Financiamiento</v>
      </c>
      <c r="C179" s="35" t="s">
        <v>17</v>
      </c>
      <c r="D179" s="36" t="str">
        <f t="shared" si="23"/>
        <v>Administrar los Fondos de Aseguramiento en Salud</v>
      </c>
      <c r="E179" s="36" t="s">
        <v>18</v>
      </c>
      <c r="F179" s="36" t="str">
        <f t="shared" si="26"/>
        <v xml:space="preserve">Capacitación y asistencia técnica </v>
      </c>
      <c r="G179" s="237" t="s">
        <v>2734</v>
      </c>
      <c r="H179" s="242" t="s">
        <v>46</v>
      </c>
      <c r="I179" s="239">
        <v>5</v>
      </c>
      <c r="J179" s="13">
        <v>200</v>
      </c>
      <c r="K179" s="13">
        <v>700</v>
      </c>
      <c r="L179" s="13">
        <f t="shared" si="21"/>
        <v>1600</v>
      </c>
      <c r="M179" s="38">
        <f t="shared" si="27"/>
        <v>2500</v>
      </c>
      <c r="N179" s="240">
        <v>6</v>
      </c>
      <c r="O179" s="41" t="str">
        <f>IFERROR(VLOOKUP(N179,bbb!B450:Ordenmes,2,0),"")</f>
        <v>Junio</v>
      </c>
      <c r="P179" s="142"/>
      <c r="Q179" s="111"/>
      <c r="R179" s="95"/>
      <c r="S179" s="100"/>
      <c r="T179" s="98"/>
    </row>
    <row r="180" spans="1:20" s="4" customFormat="1" x14ac:dyDescent="0.25">
      <c r="A180" s="34" t="s">
        <v>16</v>
      </c>
      <c r="B180" s="34" t="str">
        <f t="shared" si="22"/>
        <v>Gerencia de Negocios y Financiamiento</v>
      </c>
      <c r="C180" s="35" t="s">
        <v>17</v>
      </c>
      <c r="D180" s="36" t="str">
        <f t="shared" si="23"/>
        <v>Administrar los Fondos de Aseguramiento en Salud</v>
      </c>
      <c r="E180" s="36" t="s">
        <v>18</v>
      </c>
      <c r="F180" s="36" t="str">
        <f t="shared" si="26"/>
        <v xml:space="preserve">Capacitación y asistencia técnica </v>
      </c>
      <c r="G180" s="237" t="s">
        <v>2734</v>
      </c>
      <c r="H180" s="242" t="s">
        <v>2859</v>
      </c>
      <c r="I180" s="239">
        <v>5</v>
      </c>
      <c r="J180" s="13">
        <v>200</v>
      </c>
      <c r="K180" s="13">
        <v>700</v>
      </c>
      <c r="L180" s="13">
        <f t="shared" si="21"/>
        <v>1600</v>
      </c>
      <c r="M180" s="38">
        <f t="shared" si="27"/>
        <v>2500</v>
      </c>
      <c r="N180" s="240">
        <v>6</v>
      </c>
      <c r="O180" s="41" t="str">
        <f>IFERROR(VLOOKUP(N180,bbb!B451:Ordenmes,2,0),"")</f>
        <v>Junio</v>
      </c>
      <c r="P180" s="142"/>
      <c r="Q180" s="111"/>
      <c r="R180" s="95"/>
      <c r="S180" s="100"/>
      <c r="T180" s="98"/>
    </row>
    <row r="181" spans="1:20" s="4" customFormat="1" x14ac:dyDescent="0.25">
      <c r="A181" s="34" t="s">
        <v>16</v>
      </c>
      <c r="B181" s="34" t="str">
        <f t="shared" si="22"/>
        <v>Gerencia de Negocios y Financiamiento</v>
      </c>
      <c r="C181" s="35" t="s">
        <v>17</v>
      </c>
      <c r="D181" s="36" t="str">
        <f t="shared" si="23"/>
        <v>Administrar los Fondos de Aseguramiento en Salud</v>
      </c>
      <c r="E181" s="36" t="s">
        <v>18</v>
      </c>
      <c r="F181" s="36" t="str">
        <f t="shared" si="26"/>
        <v xml:space="preserve">Capacitación y asistencia técnica </v>
      </c>
      <c r="G181" s="237" t="s">
        <v>53</v>
      </c>
      <c r="H181" s="238" t="s">
        <v>26</v>
      </c>
      <c r="I181" s="239">
        <v>5</v>
      </c>
      <c r="J181" s="13">
        <v>150</v>
      </c>
      <c r="K181" s="13">
        <v>0</v>
      </c>
      <c r="L181" s="13">
        <f t="shared" si="21"/>
        <v>1600</v>
      </c>
      <c r="M181" s="38">
        <f t="shared" si="27"/>
        <v>1750</v>
      </c>
      <c r="N181" s="240">
        <v>6</v>
      </c>
      <c r="O181" s="41" t="str">
        <f>IFERROR(VLOOKUP(N181,bbb!B452:Ordenmes,2,0),"")</f>
        <v>Junio</v>
      </c>
      <c r="P181" s="142"/>
      <c r="Q181" s="111"/>
      <c r="R181" s="95"/>
      <c r="S181" s="100"/>
      <c r="T181" s="98"/>
    </row>
    <row r="182" spans="1:20" s="4" customFormat="1" x14ac:dyDescent="0.25">
      <c r="A182" s="34" t="s">
        <v>16</v>
      </c>
      <c r="B182" s="34" t="str">
        <f t="shared" si="22"/>
        <v>Gerencia de Negocios y Financiamiento</v>
      </c>
      <c r="C182" s="35" t="s">
        <v>17</v>
      </c>
      <c r="D182" s="36" t="str">
        <f t="shared" si="23"/>
        <v>Administrar los Fondos de Aseguramiento en Salud</v>
      </c>
      <c r="E182" s="36" t="s">
        <v>18</v>
      </c>
      <c r="F182" s="36" t="str">
        <f t="shared" si="26"/>
        <v xml:space="preserve">Capacitación y asistencia técnica </v>
      </c>
      <c r="G182" s="237" t="s">
        <v>53</v>
      </c>
      <c r="H182" s="238" t="s">
        <v>3033</v>
      </c>
      <c r="I182" s="239">
        <v>5</v>
      </c>
      <c r="J182" s="13">
        <v>150</v>
      </c>
      <c r="K182" s="13">
        <v>0</v>
      </c>
      <c r="L182" s="13">
        <f t="shared" si="21"/>
        <v>1600</v>
      </c>
      <c r="M182" s="38">
        <f t="shared" si="27"/>
        <v>1750</v>
      </c>
      <c r="N182" s="240">
        <v>6</v>
      </c>
      <c r="O182" s="41" t="str">
        <f>IFERROR(VLOOKUP(N182,bbb!B453:Ordenmes,2,0),"")</f>
        <v>Junio</v>
      </c>
      <c r="P182" s="142"/>
      <c r="Q182" s="111"/>
      <c r="R182" s="95"/>
      <c r="S182" s="100"/>
      <c r="T182" s="98"/>
    </row>
    <row r="183" spans="1:20" s="4" customFormat="1" x14ac:dyDescent="0.25">
      <c r="A183" s="34" t="s">
        <v>16</v>
      </c>
      <c r="B183" s="34" t="str">
        <f t="shared" si="22"/>
        <v>Gerencia de Negocios y Financiamiento</v>
      </c>
      <c r="C183" s="35" t="s">
        <v>17</v>
      </c>
      <c r="D183" s="36" t="str">
        <f t="shared" si="23"/>
        <v>Administrar los Fondos de Aseguramiento en Salud</v>
      </c>
      <c r="E183" s="36" t="s">
        <v>18</v>
      </c>
      <c r="F183" s="36" t="str">
        <f t="shared" si="26"/>
        <v xml:space="preserve">Capacitación y asistencia técnica </v>
      </c>
      <c r="G183" s="237" t="s">
        <v>53</v>
      </c>
      <c r="H183" s="238" t="s">
        <v>2857</v>
      </c>
      <c r="I183" s="239">
        <v>5</v>
      </c>
      <c r="J183" s="13">
        <v>150</v>
      </c>
      <c r="K183" s="13">
        <v>0</v>
      </c>
      <c r="L183" s="13">
        <f t="shared" si="21"/>
        <v>1600</v>
      </c>
      <c r="M183" s="38">
        <f t="shared" si="27"/>
        <v>1750</v>
      </c>
      <c r="N183" s="240">
        <v>6</v>
      </c>
      <c r="O183" s="41" t="str">
        <f>IFERROR(VLOOKUP(N183,bbb!B454:Ordenmes,2,0),"")</f>
        <v>Junio</v>
      </c>
      <c r="P183" s="142"/>
      <c r="Q183" s="111"/>
      <c r="R183" s="95"/>
      <c r="S183" s="100"/>
      <c r="T183" s="98"/>
    </row>
    <row r="184" spans="1:20" s="4" customFormat="1" x14ac:dyDescent="0.25">
      <c r="A184" s="34" t="s">
        <v>16</v>
      </c>
      <c r="B184" s="34" t="str">
        <f t="shared" si="22"/>
        <v>Gerencia de Negocios y Financiamiento</v>
      </c>
      <c r="C184" s="35" t="s">
        <v>17</v>
      </c>
      <c r="D184" s="36" t="str">
        <f t="shared" si="23"/>
        <v>Administrar los Fondos de Aseguramiento en Salud</v>
      </c>
      <c r="E184" s="36" t="s">
        <v>18</v>
      </c>
      <c r="F184" s="36" t="str">
        <f t="shared" si="26"/>
        <v xml:space="preserve">Capacitación y asistencia técnica </v>
      </c>
      <c r="G184" s="237" t="s">
        <v>53</v>
      </c>
      <c r="H184" s="238" t="s">
        <v>29</v>
      </c>
      <c r="I184" s="239">
        <v>5</v>
      </c>
      <c r="J184" s="13">
        <v>155</v>
      </c>
      <c r="K184" s="13">
        <v>0</v>
      </c>
      <c r="L184" s="13">
        <f t="shared" si="21"/>
        <v>1600</v>
      </c>
      <c r="M184" s="38">
        <f t="shared" si="27"/>
        <v>1755</v>
      </c>
      <c r="N184" s="240">
        <v>6</v>
      </c>
      <c r="O184" s="41" t="str">
        <f>IFERROR(VLOOKUP(N184,bbb!B455:Ordenmes,2,0),"")</f>
        <v>Junio</v>
      </c>
      <c r="P184" s="142"/>
      <c r="Q184" s="111"/>
      <c r="R184" s="95"/>
      <c r="S184" s="100"/>
      <c r="T184" s="98"/>
    </row>
    <row r="185" spans="1:20" s="4" customFormat="1" x14ac:dyDescent="0.25">
      <c r="A185" s="34" t="s">
        <v>16</v>
      </c>
      <c r="B185" s="34" t="str">
        <f t="shared" si="22"/>
        <v>Gerencia de Negocios y Financiamiento</v>
      </c>
      <c r="C185" s="35" t="s">
        <v>17</v>
      </c>
      <c r="D185" s="36" t="str">
        <f t="shared" si="23"/>
        <v>Administrar los Fondos de Aseguramiento en Salud</v>
      </c>
      <c r="E185" s="36" t="s">
        <v>18</v>
      </c>
      <c r="F185" s="36" t="str">
        <f t="shared" si="26"/>
        <v xml:space="preserve">Capacitación y asistencia técnica </v>
      </c>
      <c r="G185" s="237" t="s">
        <v>60</v>
      </c>
      <c r="H185" s="242" t="s">
        <v>26</v>
      </c>
      <c r="I185" s="239">
        <v>5</v>
      </c>
      <c r="J185" s="13">
        <v>0</v>
      </c>
      <c r="K185" s="13">
        <v>700</v>
      </c>
      <c r="L185" s="13">
        <f t="shared" si="21"/>
        <v>1600</v>
      </c>
      <c r="M185" s="38">
        <f t="shared" si="27"/>
        <v>2300</v>
      </c>
      <c r="N185" s="240">
        <v>6</v>
      </c>
      <c r="O185" s="41" t="str">
        <f>IFERROR(VLOOKUP(N185,bbb!B456:Ordenmes,2,0),"")</f>
        <v>Junio</v>
      </c>
      <c r="P185" s="142"/>
      <c r="Q185" s="111"/>
      <c r="R185" s="95"/>
      <c r="S185" s="100"/>
      <c r="T185" s="98"/>
    </row>
    <row r="186" spans="1:20" s="4" customFormat="1" x14ac:dyDescent="0.25">
      <c r="A186" s="34" t="s">
        <v>16</v>
      </c>
      <c r="B186" s="34" t="str">
        <f t="shared" si="22"/>
        <v>Gerencia de Negocios y Financiamiento</v>
      </c>
      <c r="C186" s="35" t="s">
        <v>17</v>
      </c>
      <c r="D186" s="36" t="str">
        <f t="shared" si="23"/>
        <v>Administrar los Fondos de Aseguramiento en Salud</v>
      </c>
      <c r="E186" s="36" t="s">
        <v>18</v>
      </c>
      <c r="F186" s="36" t="str">
        <f t="shared" si="26"/>
        <v xml:space="preserve">Capacitación y asistencia técnica </v>
      </c>
      <c r="G186" s="237" t="s">
        <v>60</v>
      </c>
      <c r="H186" s="242" t="s">
        <v>30</v>
      </c>
      <c r="I186" s="239">
        <v>5</v>
      </c>
      <c r="J186" s="13">
        <v>0</v>
      </c>
      <c r="K186" s="13">
        <v>700</v>
      </c>
      <c r="L186" s="13">
        <f t="shared" si="21"/>
        <v>1600</v>
      </c>
      <c r="M186" s="38">
        <f t="shared" si="27"/>
        <v>2300</v>
      </c>
      <c r="N186" s="240">
        <v>6</v>
      </c>
      <c r="O186" s="41" t="str">
        <f>IFERROR(VLOOKUP(N186,bbb!B457:Ordenmes,2,0),"")</f>
        <v>Junio</v>
      </c>
      <c r="P186" s="142"/>
      <c r="Q186" s="111"/>
      <c r="R186" s="95"/>
      <c r="S186" s="100"/>
      <c r="T186" s="98"/>
    </row>
    <row r="187" spans="1:20" s="4" customFormat="1" x14ac:dyDescent="0.25">
      <c r="A187" s="34" t="s">
        <v>16</v>
      </c>
      <c r="B187" s="34" t="str">
        <f t="shared" si="22"/>
        <v>Gerencia de Negocios y Financiamiento</v>
      </c>
      <c r="C187" s="35" t="s">
        <v>17</v>
      </c>
      <c r="D187" s="36" t="str">
        <f t="shared" si="23"/>
        <v>Administrar los Fondos de Aseguramiento en Salud</v>
      </c>
      <c r="E187" s="36" t="s">
        <v>18</v>
      </c>
      <c r="F187" s="36" t="str">
        <f t="shared" si="26"/>
        <v xml:space="preserve">Capacitación y asistencia técnica </v>
      </c>
      <c r="G187" s="237" t="s">
        <v>60</v>
      </c>
      <c r="H187" s="242" t="s">
        <v>28</v>
      </c>
      <c r="I187" s="239">
        <v>5</v>
      </c>
      <c r="J187" s="13">
        <v>0</v>
      </c>
      <c r="K187" s="13">
        <v>700</v>
      </c>
      <c r="L187" s="13">
        <f t="shared" si="21"/>
        <v>1600</v>
      </c>
      <c r="M187" s="38">
        <f t="shared" si="27"/>
        <v>2300</v>
      </c>
      <c r="N187" s="240">
        <v>6</v>
      </c>
      <c r="O187" s="41" t="str">
        <f>IFERROR(VLOOKUP(N187,bbb!B458:Ordenmes,2,0),"")</f>
        <v>Junio</v>
      </c>
      <c r="P187" s="142"/>
      <c r="Q187" s="111"/>
      <c r="R187" s="95"/>
      <c r="S187" s="100"/>
      <c r="T187" s="98"/>
    </row>
    <row r="188" spans="1:20" s="4" customFormat="1" x14ac:dyDescent="0.25">
      <c r="A188" s="34" t="s">
        <v>16</v>
      </c>
      <c r="B188" s="34" t="str">
        <f t="shared" si="22"/>
        <v>Gerencia de Negocios y Financiamiento</v>
      </c>
      <c r="C188" s="35" t="s">
        <v>17</v>
      </c>
      <c r="D188" s="36" t="str">
        <f t="shared" si="23"/>
        <v>Administrar los Fondos de Aseguramiento en Salud</v>
      </c>
      <c r="E188" s="36" t="s">
        <v>18</v>
      </c>
      <c r="F188" s="36" t="str">
        <f t="shared" si="26"/>
        <v xml:space="preserve">Capacitación y asistencia técnica </v>
      </c>
      <c r="G188" s="237" t="s">
        <v>60</v>
      </c>
      <c r="H188" s="242" t="s">
        <v>23</v>
      </c>
      <c r="I188" s="239">
        <v>5</v>
      </c>
      <c r="J188" s="13">
        <v>0</v>
      </c>
      <c r="K188" s="13">
        <v>700</v>
      </c>
      <c r="L188" s="13">
        <f t="shared" si="21"/>
        <v>1600</v>
      </c>
      <c r="M188" s="38">
        <f t="shared" si="27"/>
        <v>2300</v>
      </c>
      <c r="N188" s="240">
        <v>6</v>
      </c>
      <c r="O188" s="41" t="str">
        <f>IFERROR(VLOOKUP(N188,bbb!B459:Ordenmes,2,0),"")</f>
        <v>Junio</v>
      </c>
      <c r="P188" s="142"/>
      <c r="Q188" s="111"/>
      <c r="R188" s="95"/>
      <c r="S188" s="100"/>
      <c r="T188" s="98"/>
    </row>
    <row r="189" spans="1:20" s="4" customFormat="1" x14ac:dyDescent="0.25">
      <c r="A189" s="34" t="s">
        <v>16</v>
      </c>
      <c r="B189" s="34" t="str">
        <f t="shared" si="22"/>
        <v>Gerencia de Negocios y Financiamiento</v>
      </c>
      <c r="C189" s="35" t="s">
        <v>17</v>
      </c>
      <c r="D189" s="36" t="str">
        <f t="shared" si="23"/>
        <v>Administrar los Fondos de Aseguramiento en Salud</v>
      </c>
      <c r="E189" s="36" t="s">
        <v>18</v>
      </c>
      <c r="F189" s="36" t="str">
        <f t="shared" si="26"/>
        <v xml:space="preserve">Capacitación y asistencia técnica </v>
      </c>
      <c r="G189" s="237" t="s">
        <v>2949</v>
      </c>
      <c r="H189" s="238" t="s">
        <v>2858</v>
      </c>
      <c r="I189" s="239">
        <v>5</v>
      </c>
      <c r="J189" s="13">
        <v>200</v>
      </c>
      <c r="K189" s="13">
        <v>650</v>
      </c>
      <c r="L189" s="13">
        <f t="shared" si="21"/>
        <v>1600</v>
      </c>
      <c r="M189" s="38">
        <f t="shared" si="27"/>
        <v>2450</v>
      </c>
      <c r="N189" s="240">
        <v>6</v>
      </c>
      <c r="O189" s="41" t="str">
        <f>IFERROR(VLOOKUP(N189,bbb!B460:Ordenmes,2,0),"")</f>
        <v>Junio</v>
      </c>
      <c r="P189" s="142"/>
      <c r="Q189" s="111"/>
      <c r="R189" s="95"/>
      <c r="S189" s="100"/>
      <c r="T189" s="98"/>
    </row>
    <row r="190" spans="1:20" s="4" customFormat="1" x14ac:dyDescent="0.25">
      <c r="A190" s="34" t="s">
        <v>16</v>
      </c>
      <c r="B190" s="34" t="str">
        <f t="shared" si="22"/>
        <v>Gerencia de Negocios y Financiamiento</v>
      </c>
      <c r="C190" s="35" t="s">
        <v>17</v>
      </c>
      <c r="D190" s="36" t="str">
        <f t="shared" si="23"/>
        <v>Administrar los Fondos de Aseguramiento en Salud</v>
      </c>
      <c r="E190" s="36" t="s">
        <v>18</v>
      </c>
      <c r="F190" s="36" t="str">
        <f t="shared" si="26"/>
        <v xml:space="preserve">Capacitación y asistencia técnica </v>
      </c>
      <c r="G190" s="237" t="s">
        <v>2949</v>
      </c>
      <c r="H190" s="238" t="s">
        <v>46</v>
      </c>
      <c r="I190" s="239">
        <v>5</v>
      </c>
      <c r="J190" s="13">
        <v>200</v>
      </c>
      <c r="K190" s="13">
        <v>650</v>
      </c>
      <c r="L190" s="13">
        <f t="shared" si="21"/>
        <v>1600</v>
      </c>
      <c r="M190" s="38">
        <f t="shared" si="27"/>
        <v>2450</v>
      </c>
      <c r="N190" s="240">
        <v>6</v>
      </c>
      <c r="O190" s="41" t="str">
        <f>IFERROR(VLOOKUP(N190,bbb!B461:Ordenmes,2,0),"")</f>
        <v>Junio</v>
      </c>
      <c r="P190" s="142"/>
      <c r="Q190" s="111"/>
      <c r="R190" s="95"/>
      <c r="S190" s="100"/>
      <c r="T190" s="98"/>
    </row>
    <row r="191" spans="1:20" s="4" customFormat="1" x14ac:dyDescent="0.25">
      <c r="A191" s="34" t="s">
        <v>16</v>
      </c>
      <c r="B191" s="34" t="str">
        <f t="shared" si="22"/>
        <v>Gerencia de Negocios y Financiamiento</v>
      </c>
      <c r="C191" s="35" t="s">
        <v>17</v>
      </c>
      <c r="D191" s="36" t="str">
        <f t="shared" si="23"/>
        <v>Administrar los Fondos de Aseguramiento en Salud</v>
      </c>
      <c r="E191" s="36" t="s">
        <v>18</v>
      </c>
      <c r="F191" s="36" t="str">
        <f t="shared" si="26"/>
        <v xml:space="preserve">Capacitación y asistencia técnica </v>
      </c>
      <c r="G191" s="237" t="s">
        <v>2949</v>
      </c>
      <c r="H191" s="238" t="s">
        <v>32</v>
      </c>
      <c r="I191" s="239">
        <v>5</v>
      </c>
      <c r="J191" s="13">
        <v>200</v>
      </c>
      <c r="K191" s="13">
        <v>650</v>
      </c>
      <c r="L191" s="13">
        <f t="shared" si="21"/>
        <v>1600</v>
      </c>
      <c r="M191" s="38">
        <f t="shared" si="27"/>
        <v>2450</v>
      </c>
      <c r="N191" s="240">
        <v>6</v>
      </c>
      <c r="O191" s="41" t="str">
        <f>IFERROR(VLOOKUP(N191,bbb!B462:Ordenmes,2,0),"")</f>
        <v>Junio</v>
      </c>
      <c r="P191" s="142"/>
      <c r="Q191" s="111"/>
      <c r="R191" s="95"/>
      <c r="S191" s="100"/>
      <c r="T191" s="98"/>
    </row>
    <row r="192" spans="1:20" s="4" customFormat="1" x14ac:dyDescent="0.25">
      <c r="A192" s="34" t="s">
        <v>16</v>
      </c>
      <c r="B192" s="34" t="str">
        <f t="shared" si="22"/>
        <v>Gerencia de Negocios y Financiamiento</v>
      </c>
      <c r="C192" s="35" t="s">
        <v>17</v>
      </c>
      <c r="D192" s="36" t="str">
        <f t="shared" si="23"/>
        <v>Administrar los Fondos de Aseguramiento en Salud</v>
      </c>
      <c r="E192" s="36" t="s">
        <v>18</v>
      </c>
      <c r="F192" s="36" t="str">
        <f t="shared" si="26"/>
        <v xml:space="preserve">Capacitación y asistencia técnica </v>
      </c>
      <c r="G192" s="237" t="s">
        <v>2949</v>
      </c>
      <c r="H192" s="238" t="s">
        <v>33</v>
      </c>
      <c r="I192" s="239">
        <v>5</v>
      </c>
      <c r="J192" s="13">
        <v>200</v>
      </c>
      <c r="K192" s="13">
        <v>650</v>
      </c>
      <c r="L192" s="13">
        <f t="shared" si="21"/>
        <v>1600</v>
      </c>
      <c r="M192" s="38">
        <f t="shared" si="27"/>
        <v>2450</v>
      </c>
      <c r="N192" s="240">
        <v>6</v>
      </c>
      <c r="O192" s="41" t="str">
        <f>IFERROR(VLOOKUP(N192,bbb!B463:Ordenmes,2,0),"")</f>
        <v>Junio</v>
      </c>
      <c r="P192" s="142"/>
      <c r="Q192" s="111"/>
      <c r="R192" s="95"/>
      <c r="S192" s="100"/>
      <c r="T192" s="98"/>
    </row>
    <row r="193" spans="1:20" s="4" customFormat="1" x14ac:dyDescent="0.25">
      <c r="A193" s="34" t="s">
        <v>16</v>
      </c>
      <c r="B193" s="34" t="str">
        <f t="shared" si="22"/>
        <v>Gerencia de Negocios y Financiamiento</v>
      </c>
      <c r="C193" s="35" t="s">
        <v>17</v>
      </c>
      <c r="D193" s="36" t="str">
        <f t="shared" si="23"/>
        <v>Administrar los Fondos de Aseguramiento en Salud</v>
      </c>
      <c r="E193" s="36" t="s">
        <v>18</v>
      </c>
      <c r="F193" s="36" t="str">
        <f t="shared" si="26"/>
        <v xml:space="preserve">Capacitación y asistencia técnica </v>
      </c>
      <c r="G193" s="237" t="s">
        <v>19</v>
      </c>
      <c r="H193" s="238" t="s">
        <v>40</v>
      </c>
      <c r="I193" s="239">
        <v>5</v>
      </c>
      <c r="J193" s="209">
        <v>0</v>
      </c>
      <c r="K193" s="13">
        <v>700</v>
      </c>
      <c r="L193" s="209">
        <f t="shared" si="21"/>
        <v>1600</v>
      </c>
      <c r="M193" s="38">
        <f t="shared" si="27"/>
        <v>2300</v>
      </c>
      <c r="N193" s="240">
        <v>7</v>
      </c>
      <c r="O193" s="41" t="str">
        <f>IFERROR(VLOOKUP(N193,bbb!B464:Ordenmes,2,0),"")</f>
        <v>Julio</v>
      </c>
      <c r="P193" s="142"/>
      <c r="Q193" s="111"/>
      <c r="R193" s="95"/>
      <c r="S193" s="100"/>
      <c r="T193" s="98"/>
    </row>
    <row r="194" spans="1:20" s="4" customFormat="1" x14ac:dyDescent="0.25">
      <c r="A194" s="34" t="s">
        <v>16</v>
      </c>
      <c r="B194" s="34" t="str">
        <f t="shared" si="22"/>
        <v>Gerencia de Negocios y Financiamiento</v>
      </c>
      <c r="C194" s="35" t="s">
        <v>17</v>
      </c>
      <c r="D194" s="36" t="str">
        <f t="shared" si="23"/>
        <v>Administrar los Fondos de Aseguramiento en Salud</v>
      </c>
      <c r="E194" s="36" t="s">
        <v>18</v>
      </c>
      <c r="F194" s="36" t="str">
        <f t="shared" si="26"/>
        <v xml:space="preserve">Capacitación y asistencia técnica </v>
      </c>
      <c r="G194" s="237" t="s">
        <v>19</v>
      </c>
      <c r="H194" s="238" t="s">
        <v>2857</v>
      </c>
      <c r="I194" s="239">
        <v>5</v>
      </c>
      <c r="J194" s="209">
        <v>0</v>
      </c>
      <c r="K194" s="13">
        <v>700</v>
      </c>
      <c r="L194" s="209">
        <f t="shared" si="21"/>
        <v>1600</v>
      </c>
      <c r="M194" s="38">
        <f t="shared" si="27"/>
        <v>2300</v>
      </c>
      <c r="N194" s="240">
        <v>7</v>
      </c>
      <c r="O194" s="41" t="str">
        <f>IFERROR(VLOOKUP(N194,bbb!B465:Ordenmes,2,0),"")</f>
        <v>Julio</v>
      </c>
      <c r="P194" s="142"/>
      <c r="Q194" s="111"/>
      <c r="R194" s="95"/>
      <c r="S194" s="100"/>
      <c r="T194" s="98"/>
    </row>
    <row r="195" spans="1:20" s="4" customFormat="1" x14ac:dyDescent="0.25">
      <c r="A195" s="34" t="s">
        <v>16</v>
      </c>
      <c r="B195" s="34" t="str">
        <f t="shared" si="22"/>
        <v>Gerencia de Negocios y Financiamiento</v>
      </c>
      <c r="C195" s="35" t="s">
        <v>17</v>
      </c>
      <c r="D195" s="36" t="str">
        <f t="shared" si="23"/>
        <v>Administrar los Fondos de Aseguramiento en Salud</v>
      </c>
      <c r="E195" s="36" t="s">
        <v>18</v>
      </c>
      <c r="F195" s="36" t="str">
        <f t="shared" si="26"/>
        <v xml:space="preserve">Capacitación y asistencia técnica </v>
      </c>
      <c r="G195" s="237" t="s">
        <v>19</v>
      </c>
      <c r="H195" s="238" t="s">
        <v>23</v>
      </c>
      <c r="I195" s="239">
        <v>5</v>
      </c>
      <c r="J195" s="209">
        <v>0</v>
      </c>
      <c r="K195" s="13">
        <v>700</v>
      </c>
      <c r="L195" s="209">
        <f t="shared" si="21"/>
        <v>1600</v>
      </c>
      <c r="M195" s="38">
        <f t="shared" si="27"/>
        <v>2300</v>
      </c>
      <c r="N195" s="240">
        <v>7</v>
      </c>
      <c r="O195" s="41" t="str">
        <f>IFERROR(VLOOKUP(N195,bbb!B466:Ordenmes,2,0),"")</f>
        <v>Julio</v>
      </c>
      <c r="P195" s="142"/>
      <c r="Q195" s="111"/>
      <c r="R195" s="95"/>
      <c r="S195" s="100"/>
      <c r="T195" s="98"/>
    </row>
    <row r="196" spans="1:20" s="4" customFormat="1" x14ac:dyDescent="0.25">
      <c r="A196" s="34" t="s">
        <v>16</v>
      </c>
      <c r="B196" s="34" t="str">
        <f t="shared" si="22"/>
        <v>Gerencia de Negocios y Financiamiento</v>
      </c>
      <c r="C196" s="35" t="s">
        <v>17</v>
      </c>
      <c r="D196" s="36" t="str">
        <f t="shared" si="23"/>
        <v>Administrar los Fondos de Aseguramiento en Salud</v>
      </c>
      <c r="E196" s="36" t="s">
        <v>18</v>
      </c>
      <c r="F196" s="36" t="str">
        <f t="shared" si="26"/>
        <v xml:space="preserve">Capacitación y asistencia técnica </v>
      </c>
      <c r="G196" s="237" t="s">
        <v>19</v>
      </c>
      <c r="H196" s="238" t="s">
        <v>46</v>
      </c>
      <c r="I196" s="239">
        <v>5</v>
      </c>
      <c r="J196" s="209">
        <v>0</v>
      </c>
      <c r="K196" s="13">
        <v>740</v>
      </c>
      <c r="L196" s="209">
        <f t="shared" si="21"/>
        <v>1600</v>
      </c>
      <c r="M196" s="38">
        <f t="shared" si="27"/>
        <v>2340</v>
      </c>
      <c r="N196" s="240">
        <v>7</v>
      </c>
      <c r="O196" s="41" t="str">
        <f>IFERROR(VLOOKUP(N196,bbb!B467:Ordenmes,2,0),"")</f>
        <v>Julio</v>
      </c>
      <c r="P196" s="142"/>
      <c r="Q196" s="111"/>
      <c r="R196" s="95"/>
      <c r="S196" s="100"/>
      <c r="T196" s="98"/>
    </row>
    <row r="197" spans="1:20" s="4" customFormat="1" x14ac:dyDescent="0.25">
      <c r="A197" s="34" t="s">
        <v>16</v>
      </c>
      <c r="B197" s="34" t="str">
        <f t="shared" si="22"/>
        <v>Gerencia de Negocios y Financiamiento</v>
      </c>
      <c r="C197" s="35" t="s">
        <v>17</v>
      </c>
      <c r="D197" s="36" t="str">
        <f t="shared" si="23"/>
        <v>Administrar los Fondos de Aseguramiento en Salud</v>
      </c>
      <c r="E197" s="36" t="s">
        <v>18</v>
      </c>
      <c r="F197" s="36" t="str">
        <f t="shared" si="26"/>
        <v xml:space="preserve">Capacitación y asistencia técnica </v>
      </c>
      <c r="G197" s="237" t="s">
        <v>2950</v>
      </c>
      <c r="H197" s="238" t="s">
        <v>26</v>
      </c>
      <c r="I197" s="239">
        <v>5</v>
      </c>
      <c r="J197" s="13">
        <v>180</v>
      </c>
      <c r="K197" s="13">
        <v>770</v>
      </c>
      <c r="L197" s="13">
        <f t="shared" si="21"/>
        <v>1600</v>
      </c>
      <c r="M197" s="38">
        <f t="shared" si="27"/>
        <v>2550</v>
      </c>
      <c r="N197" s="240">
        <v>7</v>
      </c>
      <c r="O197" s="41" t="str">
        <f>IFERROR(VLOOKUP(N197,bbb!B468:Ordenmes,2,0),"")</f>
        <v>Julio</v>
      </c>
      <c r="P197" s="142"/>
      <c r="Q197" s="111"/>
      <c r="R197" s="95"/>
      <c r="S197" s="100"/>
      <c r="T197" s="98"/>
    </row>
    <row r="198" spans="1:20" s="4" customFormat="1" x14ac:dyDescent="0.25">
      <c r="A198" s="34" t="s">
        <v>16</v>
      </c>
      <c r="B198" s="34" t="str">
        <f t="shared" si="22"/>
        <v>Gerencia de Negocios y Financiamiento</v>
      </c>
      <c r="C198" s="35" t="s">
        <v>17</v>
      </c>
      <c r="D198" s="36" t="str">
        <f t="shared" si="23"/>
        <v>Administrar los Fondos de Aseguramiento en Salud</v>
      </c>
      <c r="E198" s="36" t="s">
        <v>18</v>
      </c>
      <c r="F198" s="36" t="str">
        <f t="shared" si="26"/>
        <v xml:space="preserve">Capacitación y asistencia técnica </v>
      </c>
      <c r="G198" s="237" t="s">
        <v>2950</v>
      </c>
      <c r="H198" s="238" t="s">
        <v>29</v>
      </c>
      <c r="I198" s="239">
        <v>5</v>
      </c>
      <c r="J198" s="13">
        <v>180</v>
      </c>
      <c r="K198" s="13">
        <v>770</v>
      </c>
      <c r="L198" s="13">
        <f t="shared" si="21"/>
        <v>1600</v>
      </c>
      <c r="M198" s="38">
        <f t="shared" si="27"/>
        <v>2550</v>
      </c>
      <c r="N198" s="240">
        <v>7</v>
      </c>
      <c r="O198" s="41" t="str">
        <f>IFERROR(VLOOKUP(N198,bbb!B469:Ordenmes,2,0),"")</f>
        <v>Julio</v>
      </c>
      <c r="P198" s="142"/>
      <c r="Q198" s="111"/>
      <c r="R198" s="95"/>
      <c r="S198" s="100"/>
      <c r="T198" s="98"/>
    </row>
    <row r="199" spans="1:20" s="4" customFormat="1" x14ac:dyDescent="0.25">
      <c r="A199" s="34" t="s">
        <v>16</v>
      </c>
      <c r="B199" s="34" t="str">
        <f t="shared" si="22"/>
        <v>Gerencia de Negocios y Financiamiento</v>
      </c>
      <c r="C199" s="35" t="s">
        <v>17</v>
      </c>
      <c r="D199" s="36" t="str">
        <f t="shared" si="23"/>
        <v>Administrar los Fondos de Aseguramiento en Salud</v>
      </c>
      <c r="E199" s="36" t="s">
        <v>18</v>
      </c>
      <c r="F199" s="36" t="str">
        <f t="shared" si="26"/>
        <v xml:space="preserve">Capacitación y asistencia técnica </v>
      </c>
      <c r="G199" s="237" t="s">
        <v>2950</v>
      </c>
      <c r="H199" s="238" t="s">
        <v>30</v>
      </c>
      <c r="I199" s="239">
        <v>5</v>
      </c>
      <c r="J199" s="13">
        <v>180</v>
      </c>
      <c r="K199" s="13">
        <v>770</v>
      </c>
      <c r="L199" s="13">
        <f t="shared" si="21"/>
        <v>1600</v>
      </c>
      <c r="M199" s="38">
        <f t="shared" si="27"/>
        <v>2550</v>
      </c>
      <c r="N199" s="240">
        <v>7</v>
      </c>
      <c r="O199" s="41" t="str">
        <f>IFERROR(VLOOKUP(N199,bbb!B470:Ordenmes,2,0),"")</f>
        <v>Julio</v>
      </c>
      <c r="P199" s="142"/>
      <c r="Q199" s="111"/>
      <c r="R199" s="95"/>
      <c r="S199" s="100"/>
      <c r="T199" s="98"/>
    </row>
    <row r="200" spans="1:20" s="4" customFormat="1" x14ac:dyDescent="0.25">
      <c r="A200" s="34" t="s">
        <v>16</v>
      </c>
      <c r="B200" s="34" t="str">
        <f t="shared" si="22"/>
        <v>Gerencia de Negocios y Financiamiento</v>
      </c>
      <c r="C200" s="35" t="s">
        <v>17</v>
      </c>
      <c r="D200" s="36" t="str">
        <f t="shared" si="23"/>
        <v>Administrar los Fondos de Aseguramiento en Salud</v>
      </c>
      <c r="E200" s="36" t="s">
        <v>18</v>
      </c>
      <c r="F200" s="36" t="str">
        <f t="shared" si="26"/>
        <v xml:space="preserve">Capacitación y asistencia técnica </v>
      </c>
      <c r="G200" s="237" t="s">
        <v>2950</v>
      </c>
      <c r="H200" s="238" t="s">
        <v>28</v>
      </c>
      <c r="I200" s="239">
        <v>5</v>
      </c>
      <c r="J200" s="13">
        <v>180</v>
      </c>
      <c r="K200" s="13">
        <v>770</v>
      </c>
      <c r="L200" s="13">
        <f t="shared" si="21"/>
        <v>1600</v>
      </c>
      <c r="M200" s="38">
        <f t="shared" si="27"/>
        <v>2550</v>
      </c>
      <c r="N200" s="240">
        <v>7</v>
      </c>
      <c r="O200" s="41" t="str">
        <f>IFERROR(VLOOKUP(N200,bbb!B471:Ordenmes,2,0),"")</f>
        <v>Julio</v>
      </c>
      <c r="P200" s="142">
        <v>3</v>
      </c>
      <c r="Q200" s="111" t="s">
        <v>131</v>
      </c>
      <c r="R200" s="95"/>
      <c r="S200" s="93"/>
      <c r="T200" s="93"/>
    </row>
    <row r="201" spans="1:20" s="4" customFormat="1" x14ac:dyDescent="0.25">
      <c r="A201" s="34" t="s">
        <v>16</v>
      </c>
      <c r="B201" s="34" t="str">
        <f t="shared" si="22"/>
        <v>Gerencia de Negocios y Financiamiento</v>
      </c>
      <c r="C201" s="35" t="s">
        <v>17</v>
      </c>
      <c r="D201" s="36" t="str">
        <f t="shared" si="23"/>
        <v>Administrar los Fondos de Aseguramiento en Salud</v>
      </c>
      <c r="E201" s="36" t="s">
        <v>18</v>
      </c>
      <c r="F201" s="36" t="str">
        <f t="shared" si="26"/>
        <v xml:space="preserve">Capacitación y asistencia técnica </v>
      </c>
      <c r="G201" s="237" t="s">
        <v>2739</v>
      </c>
      <c r="H201" s="242" t="s">
        <v>2858</v>
      </c>
      <c r="I201" s="239">
        <v>5</v>
      </c>
      <c r="J201" s="13">
        <v>220</v>
      </c>
      <c r="K201" s="13">
        <v>650</v>
      </c>
      <c r="L201" s="13">
        <f t="shared" si="21"/>
        <v>1600</v>
      </c>
      <c r="M201" s="38">
        <f t="shared" si="27"/>
        <v>2470</v>
      </c>
      <c r="N201" s="240">
        <v>7</v>
      </c>
      <c r="O201" s="41" t="str">
        <f>IFERROR(VLOOKUP(N201,bbb!B472:Ordenmes,2,0),"")</f>
        <v>Julio</v>
      </c>
      <c r="P201" s="142"/>
      <c r="Q201" s="111"/>
      <c r="R201" s="95"/>
      <c r="S201" s="100"/>
      <c r="T201" s="98"/>
    </row>
    <row r="202" spans="1:20" s="4" customFormat="1" x14ac:dyDescent="0.25">
      <c r="A202" s="34" t="s">
        <v>16</v>
      </c>
      <c r="B202" s="34" t="str">
        <f t="shared" si="22"/>
        <v>Gerencia de Negocios y Financiamiento</v>
      </c>
      <c r="C202" s="35" t="s">
        <v>17</v>
      </c>
      <c r="D202" s="36" t="str">
        <f t="shared" si="23"/>
        <v>Administrar los Fondos de Aseguramiento en Salud</v>
      </c>
      <c r="E202" s="36" t="s">
        <v>18</v>
      </c>
      <c r="F202" s="36" t="str">
        <f t="shared" si="26"/>
        <v xml:space="preserve">Capacitación y asistencia técnica </v>
      </c>
      <c r="G202" s="237" t="s">
        <v>2739</v>
      </c>
      <c r="H202" s="238" t="s">
        <v>32</v>
      </c>
      <c r="I202" s="239">
        <v>5</v>
      </c>
      <c r="J202" s="13">
        <v>220</v>
      </c>
      <c r="K202" s="13">
        <v>650</v>
      </c>
      <c r="L202" s="13">
        <f t="shared" si="21"/>
        <v>1600</v>
      </c>
      <c r="M202" s="38">
        <f t="shared" si="27"/>
        <v>2470</v>
      </c>
      <c r="N202" s="240">
        <v>7</v>
      </c>
      <c r="O202" s="41" t="str">
        <f>IFERROR(VLOOKUP(N202,bbb!B473:Ordenmes,2,0),"")</f>
        <v>Julio</v>
      </c>
      <c r="P202" s="142"/>
      <c r="Q202" s="111"/>
      <c r="R202" s="95"/>
      <c r="S202" s="100"/>
      <c r="T202" s="98"/>
    </row>
    <row r="203" spans="1:20" s="4" customFormat="1" x14ac:dyDescent="0.25">
      <c r="A203" s="34" t="s">
        <v>16</v>
      </c>
      <c r="B203" s="34" t="str">
        <f t="shared" si="22"/>
        <v>Gerencia de Negocios y Financiamiento</v>
      </c>
      <c r="C203" s="35" t="s">
        <v>17</v>
      </c>
      <c r="D203" s="36" t="str">
        <f t="shared" si="23"/>
        <v>Administrar los Fondos de Aseguramiento en Salud</v>
      </c>
      <c r="E203" s="36" t="s">
        <v>18</v>
      </c>
      <c r="F203" s="36" t="str">
        <f t="shared" si="26"/>
        <v xml:space="preserve">Capacitación y asistencia técnica </v>
      </c>
      <c r="G203" s="237" t="s">
        <v>2739</v>
      </c>
      <c r="H203" s="242" t="s">
        <v>46</v>
      </c>
      <c r="I203" s="239">
        <v>5</v>
      </c>
      <c r="J203" s="13">
        <v>220</v>
      </c>
      <c r="K203" s="13">
        <v>650</v>
      </c>
      <c r="L203" s="13">
        <f t="shared" si="21"/>
        <v>1600</v>
      </c>
      <c r="M203" s="38">
        <f t="shared" si="27"/>
        <v>2470</v>
      </c>
      <c r="N203" s="240">
        <v>7</v>
      </c>
      <c r="O203" s="41" t="str">
        <f>IFERROR(VLOOKUP(N203,bbb!B474:Ordenmes,2,0),"")</f>
        <v>Julio</v>
      </c>
      <c r="P203" s="142"/>
      <c r="Q203" s="111"/>
      <c r="R203" s="95"/>
      <c r="S203" s="100"/>
      <c r="T203" s="98"/>
    </row>
    <row r="204" spans="1:20" s="4" customFormat="1" x14ac:dyDescent="0.25">
      <c r="A204" s="34" t="s">
        <v>16</v>
      </c>
      <c r="B204" s="34" t="str">
        <f t="shared" si="22"/>
        <v>Gerencia de Negocios y Financiamiento</v>
      </c>
      <c r="C204" s="35" t="s">
        <v>17</v>
      </c>
      <c r="D204" s="36" t="str">
        <f t="shared" si="23"/>
        <v>Administrar los Fondos de Aseguramiento en Salud</v>
      </c>
      <c r="E204" s="36" t="s">
        <v>18</v>
      </c>
      <c r="F204" s="36" t="str">
        <f t="shared" si="26"/>
        <v xml:space="preserve">Capacitación y asistencia técnica </v>
      </c>
      <c r="G204" s="237" t="s">
        <v>2739</v>
      </c>
      <c r="H204" s="242" t="s">
        <v>33</v>
      </c>
      <c r="I204" s="239">
        <v>5</v>
      </c>
      <c r="J204" s="13">
        <v>220</v>
      </c>
      <c r="K204" s="13">
        <v>650</v>
      </c>
      <c r="L204" s="13">
        <f t="shared" si="21"/>
        <v>1600</v>
      </c>
      <c r="M204" s="38">
        <f t="shared" si="27"/>
        <v>2470</v>
      </c>
      <c r="N204" s="240">
        <v>7</v>
      </c>
      <c r="O204" s="41" t="str">
        <f>IFERROR(VLOOKUP(N204,bbb!B475:Ordenmes,2,0),"")</f>
        <v>Julio</v>
      </c>
      <c r="P204" s="142"/>
      <c r="Q204" s="111"/>
      <c r="R204" s="95"/>
      <c r="S204" s="100"/>
      <c r="T204" s="98"/>
    </row>
    <row r="205" spans="1:20" s="4" customFormat="1" x14ac:dyDescent="0.25">
      <c r="A205" s="34" t="s">
        <v>16</v>
      </c>
      <c r="B205" s="34" t="str">
        <f t="shared" si="22"/>
        <v>Gerencia de Negocios y Financiamiento</v>
      </c>
      <c r="C205" s="35" t="s">
        <v>17</v>
      </c>
      <c r="D205" s="36" t="str">
        <f t="shared" si="23"/>
        <v>Administrar los Fondos de Aseguramiento en Salud</v>
      </c>
      <c r="E205" s="36" t="s">
        <v>18</v>
      </c>
      <c r="F205" s="36" t="str">
        <f t="shared" si="26"/>
        <v xml:space="preserve">Capacitación y asistencia técnica </v>
      </c>
      <c r="G205" s="237" t="s">
        <v>2740</v>
      </c>
      <c r="H205" s="242" t="s">
        <v>38</v>
      </c>
      <c r="I205" s="239">
        <v>5</v>
      </c>
      <c r="J205" s="13">
        <v>150</v>
      </c>
      <c r="K205" s="13">
        <v>700</v>
      </c>
      <c r="L205" s="13">
        <f t="shared" si="21"/>
        <v>1600</v>
      </c>
      <c r="M205" s="38">
        <f t="shared" si="27"/>
        <v>2450</v>
      </c>
      <c r="N205" s="240">
        <v>7</v>
      </c>
      <c r="O205" s="41" t="str">
        <f>IFERROR(VLOOKUP(N205,bbb!B476:Ordenmes,2,0),"")</f>
        <v>Julio</v>
      </c>
      <c r="P205" s="142"/>
      <c r="Q205" s="111"/>
      <c r="R205" s="95"/>
      <c r="S205" s="100"/>
      <c r="T205" s="98"/>
    </row>
    <row r="206" spans="1:20" s="4" customFormat="1" x14ac:dyDescent="0.25">
      <c r="A206" s="34" t="s">
        <v>16</v>
      </c>
      <c r="B206" s="34" t="str">
        <f t="shared" si="22"/>
        <v>Gerencia de Negocios y Financiamiento</v>
      </c>
      <c r="C206" s="35" t="s">
        <v>17</v>
      </c>
      <c r="D206" s="36" t="str">
        <f t="shared" si="23"/>
        <v>Administrar los Fondos de Aseguramiento en Salud</v>
      </c>
      <c r="E206" s="36" t="s">
        <v>18</v>
      </c>
      <c r="F206" s="36" t="str">
        <f t="shared" si="26"/>
        <v xml:space="preserve">Capacitación y asistencia técnica </v>
      </c>
      <c r="G206" s="237" t="s">
        <v>2740</v>
      </c>
      <c r="H206" s="242" t="s">
        <v>20</v>
      </c>
      <c r="I206" s="239">
        <v>5</v>
      </c>
      <c r="J206" s="13">
        <v>150</v>
      </c>
      <c r="K206" s="13">
        <v>700</v>
      </c>
      <c r="L206" s="13">
        <f t="shared" si="21"/>
        <v>1600</v>
      </c>
      <c r="M206" s="38">
        <f t="shared" si="27"/>
        <v>2450</v>
      </c>
      <c r="N206" s="240">
        <v>7</v>
      </c>
      <c r="O206" s="41" t="str">
        <f>IFERROR(VLOOKUP(N206,bbb!B477:Ordenmes,2,0),"")</f>
        <v>Julio</v>
      </c>
      <c r="P206" s="142"/>
      <c r="Q206" s="111"/>
      <c r="R206" s="95"/>
      <c r="S206" s="100"/>
      <c r="T206" s="98"/>
    </row>
    <row r="207" spans="1:20" s="4" customFormat="1" x14ac:dyDescent="0.25">
      <c r="A207" s="34" t="s">
        <v>16</v>
      </c>
      <c r="B207" s="34" t="str">
        <f t="shared" si="22"/>
        <v>Gerencia de Negocios y Financiamiento</v>
      </c>
      <c r="C207" s="35" t="s">
        <v>17</v>
      </c>
      <c r="D207" s="36" t="str">
        <f t="shared" si="23"/>
        <v>Administrar los Fondos de Aseguramiento en Salud</v>
      </c>
      <c r="E207" s="36" t="s">
        <v>18</v>
      </c>
      <c r="F207" s="36" t="str">
        <f t="shared" si="26"/>
        <v xml:space="preserve">Capacitación y asistencia técnica </v>
      </c>
      <c r="G207" s="237" t="s">
        <v>2740</v>
      </c>
      <c r="H207" s="242" t="s">
        <v>22</v>
      </c>
      <c r="I207" s="239">
        <v>5</v>
      </c>
      <c r="J207" s="13">
        <v>150</v>
      </c>
      <c r="K207" s="13">
        <v>700</v>
      </c>
      <c r="L207" s="13">
        <f t="shared" si="21"/>
        <v>1600</v>
      </c>
      <c r="M207" s="38">
        <f t="shared" si="27"/>
        <v>2450</v>
      </c>
      <c r="N207" s="240">
        <v>7</v>
      </c>
      <c r="O207" s="41" t="str">
        <f>IFERROR(VLOOKUP(N207,bbb!B478:Ordenmes,2,0),"")</f>
        <v>Julio</v>
      </c>
      <c r="P207" s="142"/>
      <c r="Q207" s="111"/>
      <c r="R207" s="95"/>
      <c r="S207" s="100"/>
      <c r="T207" s="98"/>
    </row>
    <row r="208" spans="1:20" s="4" customFormat="1" x14ac:dyDescent="0.25">
      <c r="A208" s="34" t="s">
        <v>16</v>
      </c>
      <c r="B208" s="34" t="str">
        <f t="shared" si="22"/>
        <v>Gerencia de Negocios y Financiamiento</v>
      </c>
      <c r="C208" s="35" t="s">
        <v>17</v>
      </c>
      <c r="D208" s="36" t="str">
        <f t="shared" si="23"/>
        <v>Administrar los Fondos de Aseguramiento en Salud</v>
      </c>
      <c r="E208" s="36" t="s">
        <v>18</v>
      </c>
      <c r="F208" s="36" t="str">
        <f t="shared" si="26"/>
        <v xml:space="preserve">Capacitación y asistencia técnica </v>
      </c>
      <c r="G208" s="237" t="s">
        <v>2740</v>
      </c>
      <c r="H208" s="242" t="s">
        <v>24</v>
      </c>
      <c r="I208" s="239">
        <v>5</v>
      </c>
      <c r="J208" s="13">
        <v>150</v>
      </c>
      <c r="K208" s="13">
        <v>700</v>
      </c>
      <c r="L208" s="13">
        <f t="shared" si="21"/>
        <v>1600</v>
      </c>
      <c r="M208" s="38">
        <f t="shared" si="27"/>
        <v>2450</v>
      </c>
      <c r="N208" s="240">
        <v>7</v>
      </c>
      <c r="O208" s="41" t="str">
        <f>IFERROR(VLOOKUP(N208,bbb!B479:Ordenmes,2,0),"")</f>
        <v>Julio</v>
      </c>
      <c r="P208" s="142"/>
      <c r="Q208" s="111"/>
      <c r="R208" s="95"/>
      <c r="S208" s="100"/>
      <c r="T208" s="98"/>
    </row>
    <row r="209" spans="1:20" s="4" customFormat="1" x14ac:dyDescent="0.25">
      <c r="A209" s="34" t="s">
        <v>16</v>
      </c>
      <c r="B209" s="34" t="str">
        <f t="shared" si="22"/>
        <v>Gerencia de Negocios y Financiamiento</v>
      </c>
      <c r="C209" s="35" t="s">
        <v>17</v>
      </c>
      <c r="D209" s="36" t="str">
        <f t="shared" si="23"/>
        <v>Administrar los Fondos de Aseguramiento en Salud</v>
      </c>
      <c r="E209" s="36" t="s">
        <v>18</v>
      </c>
      <c r="F209" s="36" t="str">
        <f t="shared" si="26"/>
        <v xml:space="preserve">Capacitación y asistencia técnica </v>
      </c>
      <c r="G209" s="237" t="s">
        <v>2741</v>
      </c>
      <c r="H209" s="242" t="s">
        <v>2858</v>
      </c>
      <c r="I209" s="239">
        <v>5</v>
      </c>
      <c r="J209" s="13">
        <v>150</v>
      </c>
      <c r="K209" s="13">
        <v>700</v>
      </c>
      <c r="L209" s="13">
        <f t="shared" si="21"/>
        <v>1600</v>
      </c>
      <c r="M209" s="38">
        <f t="shared" ref="M209:M240" si="28">SUM(J209:L209)</f>
        <v>2450</v>
      </c>
      <c r="N209" s="240">
        <v>7</v>
      </c>
      <c r="O209" s="41" t="str">
        <f>IFERROR(VLOOKUP(N209,bbb!B480:Ordenmes,2,0),"")</f>
        <v>Julio</v>
      </c>
      <c r="P209" s="142"/>
      <c r="Q209" s="111"/>
      <c r="R209" s="95"/>
      <c r="S209" s="100"/>
      <c r="T209" s="98"/>
    </row>
    <row r="210" spans="1:20" s="4" customFormat="1" x14ac:dyDescent="0.25">
      <c r="A210" s="34" t="s">
        <v>16</v>
      </c>
      <c r="B210" s="34" t="str">
        <f t="shared" si="22"/>
        <v>Gerencia de Negocios y Financiamiento</v>
      </c>
      <c r="C210" s="35" t="s">
        <v>17</v>
      </c>
      <c r="D210" s="36" t="str">
        <f t="shared" si="23"/>
        <v>Administrar los Fondos de Aseguramiento en Salud</v>
      </c>
      <c r="E210" s="36" t="s">
        <v>18</v>
      </c>
      <c r="F210" s="36" t="str">
        <f t="shared" si="26"/>
        <v xml:space="preserve">Capacitación y asistencia técnica </v>
      </c>
      <c r="G210" s="237" t="s">
        <v>2741</v>
      </c>
      <c r="H210" s="242" t="s">
        <v>24</v>
      </c>
      <c r="I210" s="239">
        <v>5</v>
      </c>
      <c r="J210" s="13">
        <v>150</v>
      </c>
      <c r="K210" s="13">
        <v>700</v>
      </c>
      <c r="L210" s="13">
        <f t="shared" si="21"/>
        <v>1600</v>
      </c>
      <c r="M210" s="38">
        <f t="shared" si="28"/>
        <v>2450</v>
      </c>
      <c r="N210" s="240">
        <v>7</v>
      </c>
      <c r="O210" s="41" t="str">
        <f>IFERROR(VLOOKUP(N210,bbb!B481:Ordenmes,2,0),"")</f>
        <v>Julio</v>
      </c>
      <c r="P210" s="142"/>
      <c r="Q210" s="111"/>
      <c r="R210" s="95"/>
      <c r="S210" s="100"/>
      <c r="T210" s="98"/>
    </row>
    <row r="211" spans="1:20" s="4" customFormat="1" x14ac:dyDescent="0.25">
      <c r="A211" s="34" t="s">
        <v>16</v>
      </c>
      <c r="B211" s="34" t="str">
        <f t="shared" si="22"/>
        <v>Gerencia de Negocios y Financiamiento</v>
      </c>
      <c r="C211" s="35" t="s">
        <v>17</v>
      </c>
      <c r="D211" s="36" t="str">
        <f t="shared" si="23"/>
        <v>Administrar los Fondos de Aseguramiento en Salud</v>
      </c>
      <c r="E211" s="36" t="s">
        <v>18</v>
      </c>
      <c r="F211" s="36" t="str">
        <f t="shared" si="26"/>
        <v xml:space="preserve">Capacitación y asistencia técnica </v>
      </c>
      <c r="G211" s="237" t="s">
        <v>2741</v>
      </c>
      <c r="H211" s="242" t="s">
        <v>22</v>
      </c>
      <c r="I211" s="239">
        <v>5</v>
      </c>
      <c r="J211" s="13">
        <v>150</v>
      </c>
      <c r="K211" s="13">
        <v>700</v>
      </c>
      <c r="L211" s="13">
        <f t="shared" ref="L211:L237" si="29">320*I211</f>
        <v>1600</v>
      </c>
      <c r="M211" s="38">
        <f t="shared" si="28"/>
        <v>2450</v>
      </c>
      <c r="N211" s="240">
        <v>7</v>
      </c>
      <c r="O211" s="41" t="str">
        <f>IFERROR(VLOOKUP(N211,bbb!B482:Ordenmes,2,0),"")</f>
        <v>Julio</v>
      </c>
      <c r="P211" s="142"/>
      <c r="Q211" s="111"/>
      <c r="R211" s="95"/>
      <c r="S211" s="100"/>
      <c r="T211" s="98"/>
    </row>
    <row r="212" spans="1:20" s="4" customFormat="1" x14ac:dyDescent="0.25">
      <c r="A212" s="34" t="s">
        <v>16</v>
      </c>
      <c r="B212" s="34" t="str">
        <f t="shared" si="22"/>
        <v>Gerencia de Negocios y Financiamiento</v>
      </c>
      <c r="C212" s="35" t="s">
        <v>17</v>
      </c>
      <c r="D212" s="36" t="str">
        <f t="shared" si="23"/>
        <v>Administrar los Fondos de Aseguramiento en Salud</v>
      </c>
      <c r="E212" s="36" t="s">
        <v>18</v>
      </c>
      <c r="F212" s="36" t="str">
        <f t="shared" si="26"/>
        <v xml:space="preserve">Capacitación y asistencia técnica </v>
      </c>
      <c r="G212" s="237" t="s">
        <v>2741</v>
      </c>
      <c r="H212" s="242" t="s">
        <v>23</v>
      </c>
      <c r="I212" s="239">
        <v>5</v>
      </c>
      <c r="J212" s="13">
        <v>150</v>
      </c>
      <c r="K212" s="13">
        <v>700</v>
      </c>
      <c r="L212" s="13">
        <f t="shared" si="29"/>
        <v>1600</v>
      </c>
      <c r="M212" s="38">
        <f t="shared" si="28"/>
        <v>2450</v>
      </c>
      <c r="N212" s="240">
        <v>7</v>
      </c>
      <c r="O212" s="41" t="str">
        <f>IFERROR(VLOOKUP(N212,bbb!B483:Ordenmes,2,0),"")</f>
        <v>Julio</v>
      </c>
      <c r="P212" s="142"/>
      <c r="Q212" s="111"/>
      <c r="R212" s="95"/>
      <c r="S212" s="100"/>
      <c r="T212" s="98"/>
    </row>
    <row r="213" spans="1:20" s="4" customFormat="1" x14ac:dyDescent="0.25">
      <c r="A213" s="34" t="s">
        <v>16</v>
      </c>
      <c r="B213" s="34" t="str">
        <f t="shared" si="22"/>
        <v>Gerencia de Negocios y Financiamiento</v>
      </c>
      <c r="C213" s="35" t="s">
        <v>17</v>
      </c>
      <c r="D213" s="36" t="str">
        <f t="shared" si="23"/>
        <v>Administrar los Fondos de Aseguramiento en Salud</v>
      </c>
      <c r="E213" s="36" t="s">
        <v>18</v>
      </c>
      <c r="F213" s="36" t="str">
        <f t="shared" si="26"/>
        <v xml:space="preserve">Capacitación y asistencia técnica </v>
      </c>
      <c r="G213" s="237" t="s">
        <v>49</v>
      </c>
      <c r="H213" s="242" t="s">
        <v>2858</v>
      </c>
      <c r="I213" s="239">
        <v>5</v>
      </c>
      <c r="J213" s="13">
        <v>0</v>
      </c>
      <c r="K213" s="13">
        <v>700</v>
      </c>
      <c r="L213" s="13">
        <f t="shared" si="29"/>
        <v>1600</v>
      </c>
      <c r="M213" s="38">
        <f t="shared" si="28"/>
        <v>2300</v>
      </c>
      <c r="N213" s="240">
        <v>7</v>
      </c>
      <c r="O213" s="41" t="str">
        <f>IFERROR(VLOOKUP(N213,bbb!B484:Ordenmes,2,0),"")</f>
        <v>Julio</v>
      </c>
      <c r="P213" s="142"/>
      <c r="Q213" s="111"/>
      <c r="R213" s="95"/>
      <c r="S213" s="100"/>
      <c r="T213" s="98"/>
    </row>
    <row r="214" spans="1:20" s="4" customFormat="1" x14ac:dyDescent="0.25">
      <c r="A214" s="34" t="s">
        <v>16</v>
      </c>
      <c r="B214" s="34" t="str">
        <f t="shared" si="22"/>
        <v>Gerencia de Negocios y Financiamiento</v>
      </c>
      <c r="C214" s="35" t="s">
        <v>17</v>
      </c>
      <c r="D214" s="36" t="str">
        <f t="shared" si="23"/>
        <v>Administrar los Fondos de Aseguramiento en Salud</v>
      </c>
      <c r="E214" s="36" t="s">
        <v>18</v>
      </c>
      <c r="F214" s="36" t="str">
        <f t="shared" si="26"/>
        <v xml:space="preserve">Capacitación y asistencia técnica </v>
      </c>
      <c r="G214" s="237" t="s">
        <v>49</v>
      </c>
      <c r="H214" s="242" t="s">
        <v>24</v>
      </c>
      <c r="I214" s="239">
        <v>5</v>
      </c>
      <c r="J214" s="13">
        <v>0</v>
      </c>
      <c r="K214" s="13">
        <v>700</v>
      </c>
      <c r="L214" s="13">
        <f t="shared" si="29"/>
        <v>1600</v>
      </c>
      <c r="M214" s="38">
        <f t="shared" si="28"/>
        <v>2300</v>
      </c>
      <c r="N214" s="240">
        <v>7</v>
      </c>
      <c r="O214" s="41" t="str">
        <f>IFERROR(VLOOKUP(N214,bbb!B485:Ordenmes,2,0),"")</f>
        <v>Julio</v>
      </c>
      <c r="P214" s="142"/>
      <c r="Q214" s="111"/>
      <c r="R214" s="95"/>
      <c r="S214" s="100"/>
      <c r="T214" s="98"/>
    </row>
    <row r="215" spans="1:20" s="4" customFormat="1" x14ac:dyDescent="0.25">
      <c r="A215" s="34" t="s">
        <v>16</v>
      </c>
      <c r="B215" s="34" t="str">
        <f t="shared" si="22"/>
        <v>Gerencia de Negocios y Financiamiento</v>
      </c>
      <c r="C215" s="35" t="s">
        <v>17</v>
      </c>
      <c r="D215" s="36" t="str">
        <f t="shared" si="23"/>
        <v>Administrar los Fondos de Aseguramiento en Salud</v>
      </c>
      <c r="E215" s="36" t="s">
        <v>18</v>
      </c>
      <c r="F215" s="36" t="str">
        <f t="shared" si="26"/>
        <v xml:space="preserve">Capacitación y asistencia técnica </v>
      </c>
      <c r="G215" s="237" t="s">
        <v>49</v>
      </c>
      <c r="H215" s="242" t="s">
        <v>22</v>
      </c>
      <c r="I215" s="239">
        <v>5</v>
      </c>
      <c r="J215" s="13">
        <v>0</v>
      </c>
      <c r="K215" s="13">
        <v>700</v>
      </c>
      <c r="L215" s="13">
        <f t="shared" si="29"/>
        <v>1600</v>
      </c>
      <c r="M215" s="38">
        <f t="shared" si="28"/>
        <v>2300</v>
      </c>
      <c r="N215" s="240">
        <v>7</v>
      </c>
      <c r="O215" s="41" t="str">
        <f>IFERROR(VLOOKUP(N215,bbb!B486:Ordenmes,2,0),"")</f>
        <v>Julio</v>
      </c>
      <c r="P215" s="142"/>
      <c r="Q215" s="111"/>
      <c r="R215" s="95"/>
      <c r="S215" s="100"/>
      <c r="T215" s="98"/>
    </row>
    <row r="216" spans="1:20" s="4" customFormat="1" x14ac:dyDescent="0.25">
      <c r="A216" s="34" t="s">
        <v>16</v>
      </c>
      <c r="B216" s="34" t="str">
        <f t="shared" si="22"/>
        <v>Gerencia de Negocios y Financiamiento</v>
      </c>
      <c r="C216" s="35" t="s">
        <v>17</v>
      </c>
      <c r="D216" s="36" t="str">
        <f t="shared" si="23"/>
        <v>Administrar los Fondos de Aseguramiento en Salud</v>
      </c>
      <c r="E216" s="36" t="s">
        <v>18</v>
      </c>
      <c r="F216" s="36" t="str">
        <f t="shared" si="26"/>
        <v xml:space="preserve">Capacitación y asistencia técnica </v>
      </c>
      <c r="G216" s="237" t="s">
        <v>49</v>
      </c>
      <c r="H216" s="242" t="s">
        <v>23</v>
      </c>
      <c r="I216" s="239">
        <v>5</v>
      </c>
      <c r="J216" s="13">
        <v>0</v>
      </c>
      <c r="K216" s="13">
        <v>700</v>
      </c>
      <c r="L216" s="13">
        <f t="shared" si="29"/>
        <v>1600</v>
      </c>
      <c r="M216" s="38">
        <f t="shared" si="28"/>
        <v>2300</v>
      </c>
      <c r="N216" s="240">
        <v>7</v>
      </c>
      <c r="O216" s="41" t="str">
        <f>IFERROR(VLOOKUP(N216,bbb!B487:Ordenmes,2,0),"")</f>
        <v>Julio</v>
      </c>
      <c r="P216" s="142"/>
      <c r="Q216" s="111"/>
      <c r="R216" s="95"/>
      <c r="S216" s="100"/>
      <c r="T216" s="98"/>
    </row>
    <row r="217" spans="1:20" s="4" customFormat="1" x14ac:dyDescent="0.25">
      <c r="A217" s="34" t="s">
        <v>16</v>
      </c>
      <c r="B217" s="34" t="str">
        <f t="shared" si="22"/>
        <v>Gerencia de Negocios y Financiamiento</v>
      </c>
      <c r="C217" s="35" t="s">
        <v>17</v>
      </c>
      <c r="D217" s="36" t="str">
        <f t="shared" si="23"/>
        <v>Administrar los Fondos de Aseguramiento en Salud</v>
      </c>
      <c r="E217" s="36" t="s">
        <v>18</v>
      </c>
      <c r="F217" s="36" t="str">
        <f t="shared" si="26"/>
        <v xml:space="preserve">Capacitación y asistencia técnica </v>
      </c>
      <c r="G217" s="237" t="s">
        <v>2733</v>
      </c>
      <c r="H217" s="242" t="s">
        <v>23</v>
      </c>
      <c r="I217" s="239">
        <v>5</v>
      </c>
      <c r="J217" s="13">
        <v>200</v>
      </c>
      <c r="K217" s="13">
        <v>700</v>
      </c>
      <c r="L217" s="13">
        <f t="shared" si="29"/>
        <v>1600</v>
      </c>
      <c r="M217" s="38">
        <f t="shared" si="28"/>
        <v>2500</v>
      </c>
      <c r="N217" s="240">
        <v>7</v>
      </c>
      <c r="O217" s="41" t="str">
        <f>IFERROR(VLOOKUP(N217,bbb!B488:Ordenmes,2,0),"")</f>
        <v>Julio</v>
      </c>
      <c r="P217" s="142"/>
      <c r="Q217" s="111"/>
      <c r="R217" s="95"/>
      <c r="S217" s="100"/>
      <c r="T217" s="98"/>
    </row>
    <row r="218" spans="1:20" s="4" customFormat="1" x14ac:dyDescent="0.25">
      <c r="A218" s="34" t="s">
        <v>16</v>
      </c>
      <c r="B218" s="34" t="str">
        <f t="shared" si="22"/>
        <v>Gerencia de Negocios y Financiamiento</v>
      </c>
      <c r="C218" s="35" t="s">
        <v>17</v>
      </c>
      <c r="D218" s="36" t="str">
        <f t="shared" si="23"/>
        <v>Administrar los Fondos de Aseguramiento en Salud</v>
      </c>
      <c r="E218" s="36" t="s">
        <v>18</v>
      </c>
      <c r="F218" s="36" t="str">
        <f t="shared" si="26"/>
        <v xml:space="preserve">Capacitación y asistencia técnica </v>
      </c>
      <c r="G218" s="237" t="s">
        <v>2733</v>
      </c>
      <c r="H218" s="242" t="s">
        <v>22</v>
      </c>
      <c r="I218" s="239">
        <v>5</v>
      </c>
      <c r="J218" s="13">
        <v>200</v>
      </c>
      <c r="K218" s="13">
        <v>700</v>
      </c>
      <c r="L218" s="13">
        <f t="shared" si="29"/>
        <v>1600</v>
      </c>
      <c r="M218" s="38">
        <f t="shared" si="28"/>
        <v>2500</v>
      </c>
      <c r="N218" s="240">
        <v>7</v>
      </c>
      <c r="O218" s="41" t="str">
        <f>IFERROR(VLOOKUP(N218,bbb!B489:Ordenmes,2,0),"")</f>
        <v>Julio</v>
      </c>
      <c r="P218" s="142"/>
      <c r="Q218" s="111"/>
      <c r="R218" s="95"/>
      <c r="S218" s="100"/>
      <c r="T218" s="98"/>
    </row>
    <row r="219" spans="1:20" s="4" customFormat="1" x14ac:dyDescent="0.25">
      <c r="A219" s="34" t="s">
        <v>16</v>
      </c>
      <c r="B219" s="34" t="str">
        <f t="shared" si="22"/>
        <v>Gerencia de Negocios y Financiamiento</v>
      </c>
      <c r="C219" s="35" t="s">
        <v>17</v>
      </c>
      <c r="D219" s="36" t="str">
        <f t="shared" si="23"/>
        <v>Administrar los Fondos de Aseguramiento en Salud</v>
      </c>
      <c r="E219" s="36" t="s">
        <v>18</v>
      </c>
      <c r="F219" s="36" t="str">
        <f t="shared" si="26"/>
        <v xml:space="preserve">Capacitación y asistencia técnica </v>
      </c>
      <c r="G219" s="237" t="s">
        <v>2733</v>
      </c>
      <c r="H219" s="242" t="s">
        <v>40</v>
      </c>
      <c r="I219" s="239">
        <v>5</v>
      </c>
      <c r="J219" s="13">
        <v>200</v>
      </c>
      <c r="K219" s="13">
        <v>700</v>
      </c>
      <c r="L219" s="13">
        <f t="shared" si="29"/>
        <v>1600</v>
      </c>
      <c r="M219" s="38">
        <f t="shared" si="28"/>
        <v>2500</v>
      </c>
      <c r="N219" s="240">
        <v>7</v>
      </c>
      <c r="O219" s="41" t="str">
        <f>IFERROR(VLOOKUP(N219,bbb!B490:Ordenmes,2,0),"")</f>
        <v>Julio</v>
      </c>
      <c r="P219" s="142"/>
      <c r="Q219" s="111"/>
      <c r="R219" s="95"/>
      <c r="S219" s="100"/>
      <c r="T219" s="98"/>
    </row>
    <row r="220" spans="1:20" s="4" customFormat="1" x14ac:dyDescent="0.25">
      <c r="A220" s="34" t="s">
        <v>16</v>
      </c>
      <c r="B220" s="34" t="str">
        <f t="shared" si="22"/>
        <v>Gerencia de Negocios y Financiamiento</v>
      </c>
      <c r="C220" s="35" t="s">
        <v>17</v>
      </c>
      <c r="D220" s="36" t="str">
        <f t="shared" si="23"/>
        <v>Administrar los Fondos de Aseguramiento en Salud</v>
      </c>
      <c r="E220" s="36" t="s">
        <v>18</v>
      </c>
      <c r="F220" s="36" t="str">
        <f t="shared" si="26"/>
        <v xml:space="preserve">Capacitación y asistencia técnica </v>
      </c>
      <c r="G220" s="237" t="s">
        <v>2733</v>
      </c>
      <c r="H220" s="242" t="s">
        <v>28</v>
      </c>
      <c r="I220" s="239">
        <v>5</v>
      </c>
      <c r="J220" s="13">
        <v>200</v>
      </c>
      <c r="K220" s="13">
        <v>85</v>
      </c>
      <c r="L220" s="13">
        <f t="shared" si="29"/>
        <v>1600</v>
      </c>
      <c r="M220" s="38">
        <f t="shared" si="28"/>
        <v>1885</v>
      </c>
      <c r="N220" s="240">
        <v>7</v>
      </c>
      <c r="O220" s="41" t="str">
        <f>IFERROR(VLOOKUP(N220,bbb!B491:Ordenmes,2,0),"")</f>
        <v>Julio</v>
      </c>
      <c r="P220" s="142"/>
      <c r="Q220" s="111"/>
      <c r="R220" s="95"/>
      <c r="S220" s="100"/>
      <c r="T220" s="98"/>
    </row>
    <row r="221" spans="1:20" s="4" customFormat="1" x14ac:dyDescent="0.25">
      <c r="A221" s="34" t="s">
        <v>16</v>
      </c>
      <c r="B221" s="34" t="str">
        <f t="shared" ref="B221:B255" si="30">IFERROR(VLOOKUP(A221,IdCC,2,0),"")</f>
        <v>Gerencia de Negocios y Financiamiento</v>
      </c>
      <c r="C221" s="35" t="s">
        <v>17</v>
      </c>
      <c r="D221" s="36" t="str">
        <f t="shared" ref="D221:D280" si="31">IFERROR(VLOOKUP(C221,IdAOE,2,0),"")</f>
        <v>Administrar los Fondos de Aseguramiento en Salud</v>
      </c>
      <c r="E221" s="36" t="s">
        <v>18</v>
      </c>
      <c r="F221" s="36" t="str">
        <f t="shared" si="26"/>
        <v xml:space="preserve">Capacitación y asistencia técnica </v>
      </c>
      <c r="G221" s="237" t="s">
        <v>54</v>
      </c>
      <c r="H221" s="242" t="s">
        <v>2860</v>
      </c>
      <c r="I221" s="239">
        <v>5</v>
      </c>
      <c r="J221" s="13">
        <v>200</v>
      </c>
      <c r="K221" s="13">
        <v>0</v>
      </c>
      <c r="L221" s="13">
        <f t="shared" si="29"/>
        <v>1600</v>
      </c>
      <c r="M221" s="38">
        <f t="shared" si="28"/>
        <v>1800</v>
      </c>
      <c r="N221" s="240">
        <v>8</v>
      </c>
      <c r="O221" s="41" t="str">
        <f>IFERROR(VLOOKUP(N221,bbb!B492:Ordenmes,2,0),"")</f>
        <v>Agosto</v>
      </c>
      <c r="P221" s="142"/>
      <c r="Q221" s="111"/>
      <c r="R221" s="95"/>
      <c r="S221" s="100"/>
      <c r="T221" s="98"/>
    </row>
    <row r="222" spans="1:20" s="4" customFormat="1" x14ac:dyDescent="0.25">
      <c r="A222" s="34" t="s">
        <v>16</v>
      </c>
      <c r="B222" s="34" t="str">
        <f t="shared" si="30"/>
        <v>Gerencia de Negocios y Financiamiento</v>
      </c>
      <c r="C222" s="35" t="s">
        <v>17</v>
      </c>
      <c r="D222" s="36" t="str">
        <f t="shared" si="31"/>
        <v>Administrar los Fondos de Aseguramiento en Salud</v>
      </c>
      <c r="E222" s="36" t="s">
        <v>18</v>
      </c>
      <c r="F222" s="36" t="str">
        <f t="shared" si="26"/>
        <v xml:space="preserve">Capacitación y asistencia técnica </v>
      </c>
      <c r="G222" s="237" t="s">
        <v>54</v>
      </c>
      <c r="H222" s="242" t="s">
        <v>40</v>
      </c>
      <c r="I222" s="239">
        <v>5</v>
      </c>
      <c r="J222" s="13">
        <v>200</v>
      </c>
      <c r="K222" s="13">
        <v>0</v>
      </c>
      <c r="L222" s="13">
        <f t="shared" si="29"/>
        <v>1600</v>
      </c>
      <c r="M222" s="38">
        <f t="shared" si="28"/>
        <v>1800</v>
      </c>
      <c r="N222" s="240">
        <v>8</v>
      </c>
      <c r="O222" s="41" t="str">
        <f>IFERROR(VLOOKUP(N222,bbb!B493:Ordenmes,2,0),"")</f>
        <v>Agosto</v>
      </c>
      <c r="P222" s="142"/>
      <c r="Q222" s="111"/>
      <c r="R222" s="95"/>
      <c r="S222" s="100"/>
      <c r="T222" s="98"/>
    </row>
    <row r="223" spans="1:20" s="4" customFormat="1" x14ac:dyDescent="0.25">
      <c r="A223" s="34" t="s">
        <v>16</v>
      </c>
      <c r="B223" s="34" t="str">
        <f t="shared" si="30"/>
        <v>Gerencia de Negocios y Financiamiento</v>
      </c>
      <c r="C223" s="35" t="s">
        <v>17</v>
      </c>
      <c r="D223" s="36" t="str">
        <f t="shared" si="31"/>
        <v>Administrar los Fondos de Aseguramiento en Salud</v>
      </c>
      <c r="E223" s="36" t="s">
        <v>18</v>
      </c>
      <c r="F223" s="36" t="str">
        <f t="shared" si="26"/>
        <v xml:space="preserve">Capacitación y asistencia técnica </v>
      </c>
      <c r="G223" s="237" t="s">
        <v>54</v>
      </c>
      <c r="H223" s="242" t="s">
        <v>23</v>
      </c>
      <c r="I223" s="239">
        <v>5</v>
      </c>
      <c r="J223" s="13">
        <v>200</v>
      </c>
      <c r="K223" s="13">
        <v>0</v>
      </c>
      <c r="L223" s="13">
        <f t="shared" si="29"/>
        <v>1600</v>
      </c>
      <c r="M223" s="38">
        <f t="shared" si="28"/>
        <v>1800</v>
      </c>
      <c r="N223" s="240">
        <v>8</v>
      </c>
      <c r="O223" s="41" t="str">
        <f>IFERROR(VLOOKUP(N223,bbb!B494:Ordenmes,2,0),"")</f>
        <v>Agosto</v>
      </c>
      <c r="P223" s="142"/>
      <c r="Q223" s="111"/>
      <c r="R223" s="95"/>
      <c r="S223" s="100"/>
      <c r="T223" s="98"/>
    </row>
    <row r="224" spans="1:20" s="4" customFormat="1" x14ac:dyDescent="0.25">
      <c r="A224" s="34" t="s">
        <v>16</v>
      </c>
      <c r="B224" s="34" t="str">
        <f t="shared" si="30"/>
        <v>Gerencia de Negocios y Financiamiento</v>
      </c>
      <c r="C224" s="35" t="s">
        <v>17</v>
      </c>
      <c r="D224" s="36" t="str">
        <f t="shared" si="31"/>
        <v>Administrar los Fondos de Aseguramiento en Salud</v>
      </c>
      <c r="E224" s="36" t="s">
        <v>18</v>
      </c>
      <c r="F224" s="36" t="str">
        <f t="shared" si="26"/>
        <v xml:space="preserve">Capacitación y asistencia técnica </v>
      </c>
      <c r="G224" s="237" t="s">
        <v>54</v>
      </c>
      <c r="H224" s="242" t="s">
        <v>29</v>
      </c>
      <c r="I224" s="239">
        <v>5</v>
      </c>
      <c r="J224" s="13">
        <v>200</v>
      </c>
      <c r="K224" s="13">
        <v>85</v>
      </c>
      <c r="L224" s="13">
        <f t="shared" si="29"/>
        <v>1600</v>
      </c>
      <c r="M224" s="38">
        <f t="shared" si="28"/>
        <v>1885</v>
      </c>
      <c r="N224" s="240">
        <v>8</v>
      </c>
      <c r="O224" s="41" t="str">
        <f>IFERROR(VLOOKUP(N224,bbb!B495:Ordenmes,2,0),"")</f>
        <v>Agosto</v>
      </c>
      <c r="P224" s="142"/>
      <c r="Q224" s="111"/>
      <c r="R224" s="95"/>
      <c r="S224" s="100"/>
      <c r="T224" s="98"/>
    </row>
    <row r="225" spans="1:20" s="4" customFormat="1" x14ac:dyDescent="0.25">
      <c r="A225" s="34" t="s">
        <v>16</v>
      </c>
      <c r="B225" s="34" t="str">
        <f t="shared" si="30"/>
        <v>Gerencia de Negocios y Financiamiento</v>
      </c>
      <c r="C225" s="35" t="s">
        <v>17</v>
      </c>
      <c r="D225" s="36" t="str">
        <f t="shared" si="31"/>
        <v>Administrar los Fondos de Aseguramiento en Salud</v>
      </c>
      <c r="E225" s="36" t="s">
        <v>18</v>
      </c>
      <c r="F225" s="36" t="str">
        <f t="shared" si="26"/>
        <v xml:space="preserve">Capacitación y asistencia técnica </v>
      </c>
      <c r="G225" s="237" t="s">
        <v>54</v>
      </c>
      <c r="H225" s="242" t="s">
        <v>2857</v>
      </c>
      <c r="I225" s="239">
        <v>5</v>
      </c>
      <c r="J225" s="13">
        <v>200</v>
      </c>
      <c r="K225" s="13">
        <v>0</v>
      </c>
      <c r="L225" s="13">
        <f t="shared" si="29"/>
        <v>1600</v>
      </c>
      <c r="M225" s="38">
        <f t="shared" si="28"/>
        <v>1800</v>
      </c>
      <c r="N225" s="240">
        <v>8</v>
      </c>
      <c r="O225" s="41" t="str">
        <f>IFERROR(VLOOKUP(N225,bbb!B496:Ordenmes,2,0),"")</f>
        <v>Agosto</v>
      </c>
      <c r="P225" s="142"/>
      <c r="Q225" s="111"/>
      <c r="R225" s="95"/>
      <c r="S225" s="100"/>
      <c r="T225" s="98"/>
    </row>
    <row r="226" spans="1:20" s="4" customFormat="1" x14ac:dyDescent="0.25">
      <c r="A226" s="34" t="s">
        <v>16</v>
      </c>
      <c r="B226" s="34" t="str">
        <f t="shared" si="30"/>
        <v>Gerencia de Negocios y Financiamiento</v>
      </c>
      <c r="C226" s="35" t="s">
        <v>17</v>
      </c>
      <c r="D226" s="36" t="str">
        <f t="shared" si="31"/>
        <v>Administrar los Fondos de Aseguramiento en Salud</v>
      </c>
      <c r="E226" s="36" t="s">
        <v>18</v>
      </c>
      <c r="F226" s="36" t="str">
        <f t="shared" si="26"/>
        <v xml:space="preserve">Capacitación y asistencia técnica </v>
      </c>
      <c r="G226" s="237" t="s">
        <v>2742</v>
      </c>
      <c r="H226" s="242" t="s">
        <v>2860</v>
      </c>
      <c r="I226" s="239">
        <v>5</v>
      </c>
      <c r="J226" s="13">
        <v>200</v>
      </c>
      <c r="K226" s="13">
        <v>700</v>
      </c>
      <c r="L226" s="13">
        <f t="shared" si="29"/>
        <v>1600</v>
      </c>
      <c r="M226" s="38">
        <f t="shared" si="28"/>
        <v>2500</v>
      </c>
      <c r="N226" s="240">
        <v>8</v>
      </c>
      <c r="O226" s="41" t="str">
        <f>IFERROR(VLOOKUP(N226,bbb!B497:Ordenmes,2,0),"")</f>
        <v>Agosto</v>
      </c>
      <c r="P226" s="142"/>
      <c r="Q226" s="111"/>
      <c r="R226" s="95"/>
      <c r="S226" s="100"/>
      <c r="T226" s="98"/>
    </row>
    <row r="227" spans="1:20" s="4" customFormat="1" x14ac:dyDescent="0.25">
      <c r="A227" s="34" t="s">
        <v>16</v>
      </c>
      <c r="B227" s="34" t="str">
        <f t="shared" si="30"/>
        <v>Gerencia de Negocios y Financiamiento</v>
      </c>
      <c r="C227" s="35" t="s">
        <v>17</v>
      </c>
      <c r="D227" s="36" t="str">
        <f t="shared" si="31"/>
        <v>Administrar los Fondos de Aseguramiento en Salud</v>
      </c>
      <c r="E227" s="36" t="s">
        <v>18</v>
      </c>
      <c r="F227" s="36" t="str">
        <f t="shared" si="26"/>
        <v xml:space="preserve">Capacitación y asistencia técnica </v>
      </c>
      <c r="G227" s="237" t="s">
        <v>2742</v>
      </c>
      <c r="H227" s="242" t="s">
        <v>23</v>
      </c>
      <c r="I227" s="239">
        <v>5</v>
      </c>
      <c r="J227" s="13">
        <v>200</v>
      </c>
      <c r="K227" s="13">
        <v>700</v>
      </c>
      <c r="L227" s="13">
        <f t="shared" si="29"/>
        <v>1600</v>
      </c>
      <c r="M227" s="38">
        <f t="shared" si="28"/>
        <v>2500</v>
      </c>
      <c r="N227" s="240">
        <v>8</v>
      </c>
      <c r="O227" s="41" t="str">
        <f>IFERROR(VLOOKUP(N227,bbb!B498:Ordenmes,2,0),"")</f>
        <v>Agosto</v>
      </c>
      <c r="P227" s="142"/>
      <c r="Q227" s="111"/>
      <c r="R227" s="95"/>
      <c r="S227" s="100"/>
      <c r="T227" s="98"/>
    </row>
    <row r="228" spans="1:20" s="4" customFormat="1" x14ac:dyDescent="0.25">
      <c r="A228" s="34" t="s">
        <v>16</v>
      </c>
      <c r="B228" s="34" t="str">
        <f t="shared" si="30"/>
        <v>Gerencia de Negocios y Financiamiento</v>
      </c>
      <c r="C228" s="35" t="s">
        <v>17</v>
      </c>
      <c r="D228" s="36" t="str">
        <f t="shared" si="31"/>
        <v>Administrar los Fondos de Aseguramiento en Salud</v>
      </c>
      <c r="E228" s="36" t="s">
        <v>18</v>
      </c>
      <c r="F228" s="36" t="str">
        <f t="shared" si="26"/>
        <v xml:space="preserve">Capacitación y asistencia técnica </v>
      </c>
      <c r="G228" s="237" t="s">
        <v>2742</v>
      </c>
      <c r="H228" s="242" t="s">
        <v>22</v>
      </c>
      <c r="I228" s="239">
        <v>5</v>
      </c>
      <c r="J228" s="13">
        <v>200</v>
      </c>
      <c r="K228" s="13">
        <v>700</v>
      </c>
      <c r="L228" s="13">
        <f t="shared" si="29"/>
        <v>1600</v>
      </c>
      <c r="M228" s="38">
        <f t="shared" si="28"/>
        <v>2500</v>
      </c>
      <c r="N228" s="240">
        <v>8</v>
      </c>
      <c r="O228" s="41" t="str">
        <f>IFERROR(VLOOKUP(N228,bbb!B499:Ordenmes,2,0),"")</f>
        <v>Agosto</v>
      </c>
      <c r="P228" s="142"/>
      <c r="Q228" s="111"/>
      <c r="R228" s="95"/>
      <c r="S228" s="100"/>
      <c r="T228" s="98"/>
    </row>
    <row r="229" spans="1:20" s="4" customFormat="1" x14ac:dyDescent="0.25">
      <c r="A229" s="34" t="s">
        <v>16</v>
      </c>
      <c r="B229" s="34" t="str">
        <f t="shared" si="30"/>
        <v>Gerencia de Negocios y Financiamiento</v>
      </c>
      <c r="C229" s="35" t="s">
        <v>17</v>
      </c>
      <c r="D229" s="36" t="str">
        <f t="shared" si="31"/>
        <v>Administrar los Fondos de Aseguramiento en Salud</v>
      </c>
      <c r="E229" s="36" t="s">
        <v>18</v>
      </c>
      <c r="F229" s="36" t="str">
        <f t="shared" si="26"/>
        <v xml:space="preserve">Capacitación y asistencia técnica </v>
      </c>
      <c r="G229" s="237" t="s">
        <v>2742</v>
      </c>
      <c r="H229" s="242" t="s">
        <v>2859</v>
      </c>
      <c r="I229" s="239">
        <v>5</v>
      </c>
      <c r="J229" s="13">
        <v>0</v>
      </c>
      <c r="K229" s="13">
        <v>740</v>
      </c>
      <c r="L229" s="13">
        <f t="shared" si="29"/>
        <v>1600</v>
      </c>
      <c r="M229" s="38">
        <f t="shared" si="28"/>
        <v>2340</v>
      </c>
      <c r="N229" s="240">
        <v>8</v>
      </c>
      <c r="O229" s="41" t="str">
        <f>IFERROR(VLOOKUP(N229,bbb!B500:Ordenmes,2,0),"")</f>
        <v>Agosto</v>
      </c>
      <c r="P229" s="142"/>
      <c r="Q229" s="111"/>
      <c r="R229" s="95"/>
      <c r="S229" s="100"/>
      <c r="T229" s="98"/>
    </row>
    <row r="230" spans="1:20" s="4" customFormat="1" x14ac:dyDescent="0.25">
      <c r="A230" s="34" t="s">
        <v>16</v>
      </c>
      <c r="B230" s="34" t="str">
        <f t="shared" si="30"/>
        <v>Gerencia de Negocios y Financiamiento</v>
      </c>
      <c r="C230" s="35" t="s">
        <v>17</v>
      </c>
      <c r="D230" s="36" t="str">
        <f t="shared" si="31"/>
        <v>Administrar los Fondos de Aseguramiento en Salud</v>
      </c>
      <c r="E230" s="36" t="s">
        <v>18</v>
      </c>
      <c r="F230" s="36" t="str">
        <f t="shared" si="26"/>
        <v xml:space="preserve">Capacitación y asistencia técnica </v>
      </c>
      <c r="G230" s="237" t="s">
        <v>60</v>
      </c>
      <c r="H230" s="242" t="s">
        <v>38</v>
      </c>
      <c r="I230" s="239">
        <v>5</v>
      </c>
      <c r="J230" s="13">
        <v>0</v>
      </c>
      <c r="K230" s="13">
        <v>700</v>
      </c>
      <c r="L230" s="13">
        <f t="shared" si="29"/>
        <v>1600</v>
      </c>
      <c r="M230" s="38">
        <f t="shared" si="28"/>
        <v>2300</v>
      </c>
      <c r="N230" s="240">
        <v>8</v>
      </c>
      <c r="O230" s="41" t="str">
        <f>IFERROR(VLOOKUP(N230,bbb!B501:Ordenmes,2,0),"")</f>
        <v>Agosto</v>
      </c>
      <c r="P230" s="142"/>
      <c r="Q230" s="111"/>
      <c r="R230" s="95"/>
      <c r="S230" s="100"/>
      <c r="T230" s="98"/>
    </row>
    <row r="231" spans="1:20" s="4" customFormat="1" x14ac:dyDescent="0.25">
      <c r="A231" s="34" t="s">
        <v>16</v>
      </c>
      <c r="B231" s="34" t="str">
        <f t="shared" si="30"/>
        <v>Gerencia de Negocios y Financiamiento</v>
      </c>
      <c r="C231" s="35" t="s">
        <v>17</v>
      </c>
      <c r="D231" s="36" t="str">
        <f t="shared" si="31"/>
        <v>Administrar los Fondos de Aseguramiento en Salud</v>
      </c>
      <c r="E231" s="36" t="s">
        <v>18</v>
      </c>
      <c r="F231" s="36" t="str">
        <f t="shared" si="26"/>
        <v xml:space="preserve">Capacitación y asistencia técnica </v>
      </c>
      <c r="G231" s="237" t="s">
        <v>60</v>
      </c>
      <c r="H231" s="242" t="s">
        <v>32</v>
      </c>
      <c r="I231" s="239">
        <v>5</v>
      </c>
      <c r="J231" s="13">
        <v>0</v>
      </c>
      <c r="K231" s="13">
        <v>700</v>
      </c>
      <c r="L231" s="13">
        <f t="shared" si="29"/>
        <v>1600</v>
      </c>
      <c r="M231" s="38">
        <f t="shared" si="28"/>
        <v>2300</v>
      </c>
      <c r="N231" s="240">
        <v>8</v>
      </c>
      <c r="O231" s="41" t="str">
        <f>IFERROR(VLOOKUP(N231,bbb!B502:Ordenmes,2,0),"")</f>
        <v>Agosto</v>
      </c>
      <c r="P231" s="142"/>
      <c r="Q231" s="111"/>
      <c r="R231" s="95"/>
      <c r="S231" s="100"/>
      <c r="T231" s="98"/>
    </row>
    <row r="232" spans="1:20" s="4" customFormat="1" x14ac:dyDescent="0.25">
      <c r="A232" s="34" t="s">
        <v>16</v>
      </c>
      <c r="B232" s="34" t="str">
        <f t="shared" si="30"/>
        <v>Gerencia de Negocios y Financiamiento</v>
      </c>
      <c r="C232" s="35" t="s">
        <v>17</v>
      </c>
      <c r="D232" s="36" t="str">
        <f t="shared" si="31"/>
        <v>Administrar los Fondos de Aseguramiento en Salud</v>
      </c>
      <c r="E232" s="36" t="s">
        <v>18</v>
      </c>
      <c r="F232" s="36" t="str">
        <f t="shared" si="26"/>
        <v xml:space="preserve">Capacitación y asistencia técnica </v>
      </c>
      <c r="G232" s="237" t="s">
        <v>60</v>
      </c>
      <c r="H232" s="242" t="s">
        <v>30</v>
      </c>
      <c r="I232" s="239">
        <v>5</v>
      </c>
      <c r="J232" s="13">
        <v>0</v>
      </c>
      <c r="K232" s="13">
        <v>700</v>
      </c>
      <c r="L232" s="13">
        <f t="shared" si="29"/>
        <v>1600</v>
      </c>
      <c r="M232" s="38">
        <f t="shared" si="28"/>
        <v>2300</v>
      </c>
      <c r="N232" s="240">
        <v>8</v>
      </c>
      <c r="O232" s="41" t="str">
        <f>IFERROR(VLOOKUP(N232,bbb!B503:Ordenmes,2,0),"")</f>
        <v>Agosto</v>
      </c>
      <c r="P232" s="142"/>
      <c r="Q232" s="111"/>
      <c r="R232" s="95"/>
      <c r="S232" s="100"/>
      <c r="T232" s="98"/>
    </row>
    <row r="233" spans="1:20" s="4" customFormat="1" x14ac:dyDescent="0.25">
      <c r="A233" s="34" t="s">
        <v>16</v>
      </c>
      <c r="B233" s="34" t="str">
        <f t="shared" si="30"/>
        <v>Gerencia de Negocios y Financiamiento</v>
      </c>
      <c r="C233" s="35" t="s">
        <v>17</v>
      </c>
      <c r="D233" s="36" t="str">
        <f t="shared" si="31"/>
        <v>Administrar los Fondos de Aseguramiento en Salud</v>
      </c>
      <c r="E233" s="36" t="s">
        <v>18</v>
      </c>
      <c r="F233" s="36" t="str">
        <f t="shared" si="26"/>
        <v xml:space="preserve">Capacitación y asistencia técnica </v>
      </c>
      <c r="G233" s="237" t="s">
        <v>60</v>
      </c>
      <c r="H233" s="242" t="s">
        <v>29</v>
      </c>
      <c r="I233" s="239">
        <v>5</v>
      </c>
      <c r="J233" s="13">
        <v>0</v>
      </c>
      <c r="K233" s="13">
        <f>607+49</f>
        <v>656</v>
      </c>
      <c r="L233" s="13">
        <f t="shared" si="29"/>
        <v>1600</v>
      </c>
      <c r="M233" s="38">
        <f t="shared" si="28"/>
        <v>2256</v>
      </c>
      <c r="N233" s="240">
        <v>8</v>
      </c>
      <c r="O233" s="41" t="str">
        <f>IFERROR(VLOOKUP(N233,bbb!B504:Ordenmes,2,0),"")</f>
        <v>Agosto</v>
      </c>
      <c r="P233" s="142"/>
      <c r="Q233" s="111"/>
      <c r="R233" s="95"/>
      <c r="S233" s="100"/>
      <c r="T233" s="98"/>
    </row>
    <row r="234" spans="1:20" s="4" customFormat="1" x14ac:dyDescent="0.25">
      <c r="A234" s="34" t="s">
        <v>16</v>
      </c>
      <c r="B234" s="34" t="str">
        <f t="shared" si="30"/>
        <v>Gerencia de Negocios y Financiamiento</v>
      </c>
      <c r="C234" s="35" t="s">
        <v>17</v>
      </c>
      <c r="D234" s="36" t="str">
        <f t="shared" si="31"/>
        <v>Administrar los Fondos de Aseguramiento en Salud</v>
      </c>
      <c r="E234" s="36" t="s">
        <v>18</v>
      </c>
      <c r="F234" s="36" t="str">
        <f t="shared" si="26"/>
        <v xml:space="preserve">Capacitación y asistencia técnica </v>
      </c>
      <c r="G234" s="237" t="s">
        <v>2744</v>
      </c>
      <c r="H234" s="242" t="s">
        <v>38</v>
      </c>
      <c r="I234" s="239">
        <v>5</v>
      </c>
      <c r="J234" s="13">
        <v>181</v>
      </c>
      <c r="K234" s="13">
        <v>700</v>
      </c>
      <c r="L234" s="13">
        <f t="shared" si="29"/>
        <v>1600</v>
      </c>
      <c r="M234" s="38">
        <f t="shared" si="28"/>
        <v>2481</v>
      </c>
      <c r="N234" s="240">
        <v>8</v>
      </c>
      <c r="O234" s="41" t="str">
        <f>IFERROR(VLOOKUP(N234,bbb!B505:Ordenmes,2,0),"")</f>
        <v>Agosto</v>
      </c>
      <c r="P234" s="142"/>
      <c r="Q234" s="111"/>
      <c r="R234" s="95"/>
      <c r="S234" s="100"/>
      <c r="T234" s="98"/>
    </row>
    <row r="235" spans="1:20" s="4" customFormat="1" x14ac:dyDescent="0.25">
      <c r="A235" s="34" t="s">
        <v>16</v>
      </c>
      <c r="B235" s="34" t="str">
        <f t="shared" si="30"/>
        <v>Gerencia de Negocios y Financiamiento</v>
      </c>
      <c r="C235" s="35" t="s">
        <v>17</v>
      </c>
      <c r="D235" s="36" t="str">
        <f t="shared" si="31"/>
        <v>Administrar los Fondos de Aseguramiento en Salud</v>
      </c>
      <c r="E235" s="36" t="s">
        <v>18</v>
      </c>
      <c r="F235" s="36" t="str">
        <f t="shared" si="26"/>
        <v xml:space="preserve">Capacitación y asistencia técnica </v>
      </c>
      <c r="G235" s="237" t="s">
        <v>2744</v>
      </c>
      <c r="H235" s="242" t="s">
        <v>32</v>
      </c>
      <c r="I235" s="239">
        <v>5</v>
      </c>
      <c r="J235" s="13">
        <v>180</v>
      </c>
      <c r="K235" s="13">
        <v>700</v>
      </c>
      <c r="L235" s="13">
        <f t="shared" si="29"/>
        <v>1600</v>
      </c>
      <c r="M235" s="38">
        <f t="shared" si="28"/>
        <v>2480</v>
      </c>
      <c r="N235" s="240">
        <v>8</v>
      </c>
      <c r="O235" s="41" t="str">
        <f>IFERROR(VLOOKUP(N235,bbb!B506:Ordenmes,2,0),"")</f>
        <v>Agosto</v>
      </c>
      <c r="P235" s="142"/>
      <c r="Q235" s="111"/>
      <c r="R235" s="95"/>
      <c r="S235" s="100"/>
      <c r="T235" s="98"/>
    </row>
    <row r="236" spans="1:20" s="4" customFormat="1" x14ac:dyDescent="0.25">
      <c r="A236" s="34" t="s">
        <v>16</v>
      </c>
      <c r="B236" s="34" t="str">
        <f t="shared" si="30"/>
        <v>Gerencia de Negocios y Financiamiento</v>
      </c>
      <c r="C236" s="35" t="s">
        <v>17</v>
      </c>
      <c r="D236" s="36" t="str">
        <f t="shared" si="31"/>
        <v>Administrar los Fondos de Aseguramiento en Salud</v>
      </c>
      <c r="E236" s="36" t="s">
        <v>18</v>
      </c>
      <c r="F236" s="36" t="str">
        <f t="shared" si="26"/>
        <v xml:space="preserve">Capacitación y asistencia técnica </v>
      </c>
      <c r="G236" s="237" t="s">
        <v>2744</v>
      </c>
      <c r="H236" s="242" t="s">
        <v>30</v>
      </c>
      <c r="I236" s="239">
        <v>5</v>
      </c>
      <c r="J236" s="13">
        <v>180</v>
      </c>
      <c r="K236" s="13">
        <v>700</v>
      </c>
      <c r="L236" s="13">
        <f t="shared" si="29"/>
        <v>1600</v>
      </c>
      <c r="M236" s="38">
        <f t="shared" si="28"/>
        <v>2480</v>
      </c>
      <c r="N236" s="240">
        <v>8</v>
      </c>
      <c r="O236" s="41" t="str">
        <f>IFERROR(VLOOKUP(N236,bbb!B507:Ordenmes,2,0),"")</f>
        <v>Agosto</v>
      </c>
      <c r="P236" s="142"/>
      <c r="Q236" s="111"/>
      <c r="R236" s="95"/>
      <c r="S236" s="100"/>
      <c r="T236" s="98"/>
    </row>
    <row r="237" spans="1:20" s="4" customFormat="1" x14ac:dyDescent="0.25">
      <c r="A237" s="34" t="s">
        <v>16</v>
      </c>
      <c r="B237" s="34" t="str">
        <f t="shared" si="30"/>
        <v>Gerencia de Negocios y Financiamiento</v>
      </c>
      <c r="C237" s="35" t="s">
        <v>17</v>
      </c>
      <c r="D237" s="36" t="str">
        <f t="shared" si="31"/>
        <v>Administrar los Fondos de Aseguramiento en Salud</v>
      </c>
      <c r="E237" s="36" t="s">
        <v>18</v>
      </c>
      <c r="F237" s="36" t="str">
        <f t="shared" si="26"/>
        <v xml:space="preserve">Capacitación y asistencia técnica </v>
      </c>
      <c r="G237" s="237" t="s">
        <v>2744</v>
      </c>
      <c r="H237" s="242" t="s">
        <v>29</v>
      </c>
      <c r="I237" s="239">
        <v>5</v>
      </c>
      <c r="J237" s="13">
        <v>180</v>
      </c>
      <c r="K237" s="13">
        <v>700</v>
      </c>
      <c r="L237" s="13">
        <f t="shared" si="29"/>
        <v>1600</v>
      </c>
      <c r="M237" s="38">
        <f t="shared" si="28"/>
        <v>2480</v>
      </c>
      <c r="N237" s="240">
        <v>8</v>
      </c>
      <c r="O237" s="41" t="str">
        <f>IFERROR(VLOOKUP(N237,bbb!B508:Ordenmes,2,0),"")</f>
        <v>Agosto</v>
      </c>
      <c r="P237" s="142"/>
      <c r="Q237" s="111"/>
      <c r="R237" s="95"/>
      <c r="S237" s="100"/>
      <c r="T237" s="98"/>
    </row>
    <row r="238" spans="1:20" s="4" customFormat="1" x14ac:dyDescent="0.25">
      <c r="A238" s="34" t="s">
        <v>16</v>
      </c>
      <c r="B238" s="34" t="str">
        <f t="shared" si="30"/>
        <v>Gerencia de Negocios y Financiamiento</v>
      </c>
      <c r="C238" s="35" t="s">
        <v>17</v>
      </c>
      <c r="D238" s="36" t="str">
        <f t="shared" si="31"/>
        <v>Administrar los Fondos de Aseguramiento en Salud</v>
      </c>
      <c r="E238" s="36" t="s">
        <v>18</v>
      </c>
      <c r="F238" s="36" t="str">
        <f t="shared" si="26"/>
        <v xml:space="preserve">Capacitación y asistencia técnica </v>
      </c>
      <c r="G238" s="237" t="s">
        <v>52</v>
      </c>
      <c r="H238" s="242" t="s">
        <v>38</v>
      </c>
      <c r="I238" s="239">
        <v>5</v>
      </c>
      <c r="J238" s="13">
        <v>200</v>
      </c>
      <c r="K238" s="13">
        <v>700</v>
      </c>
      <c r="L238" s="13">
        <f>320*I238</f>
        <v>1600</v>
      </c>
      <c r="M238" s="38">
        <f t="shared" si="28"/>
        <v>2500</v>
      </c>
      <c r="N238" s="240">
        <v>8</v>
      </c>
      <c r="O238" s="41" t="str">
        <f>IFERROR(VLOOKUP(N238,bbb!B509:Ordenmes,2,0),"")</f>
        <v>Agosto</v>
      </c>
      <c r="P238" s="142"/>
      <c r="Q238" s="111"/>
      <c r="R238" s="95"/>
      <c r="S238" s="100"/>
      <c r="T238" s="98"/>
    </row>
    <row r="239" spans="1:20" s="4" customFormat="1" x14ac:dyDescent="0.25">
      <c r="A239" s="34" t="s">
        <v>16</v>
      </c>
      <c r="B239" s="34" t="str">
        <f t="shared" si="30"/>
        <v>Gerencia de Negocios y Financiamiento</v>
      </c>
      <c r="C239" s="35" t="s">
        <v>17</v>
      </c>
      <c r="D239" s="36" t="str">
        <f t="shared" si="31"/>
        <v>Administrar los Fondos de Aseguramiento en Salud</v>
      </c>
      <c r="E239" s="36" t="s">
        <v>18</v>
      </c>
      <c r="F239" s="36" t="str">
        <f t="shared" si="26"/>
        <v xml:space="preserve">Capacitación y asistencia técnica </v>
      </c>
      <c r="G239" s="237" t="s">
        <v>52</v>
      </c>
      <c r="H239" s="238" t="s">
        <v>32</v>
      </c>
      <c r="I239" s="239">
        <v>5</v>
      </c>
      <c r="J239" s="13">
        <v>200</v>
      </c>
      <c r="K239" s="13">
        <v>700</v>
      </c>
      <c r="L239" s="13">
        <f>320*I239</f>
        <v>1600</v>
      </c>
      <c r="M239" s="38">
        <f t="shared" si="28"/>
        <v>2500</v>
      </c>
      <c r="N239" s="240">
        <v>8</v>
      </c>
      <c r="O239" s="41" t="str">
        <f>IFERROR(VLOOKUP(N239,bbb!B510:Ordenmes,2,0),"")</f>
        <v>Agosto</v>
      </c>
      <c r="P239" s="142"/>
      <c r="Q239" s="111"/>
      <c r="R239" s="95"/>
      <c r="S239" s="100"/>
      <c r="T239" s="98"/>
    </row>
    <row r="240" spans="1:20" s="4" customFormat="1" x14ac:dyDescent="0.25">
      <c r="A240" s="34" t="s">
        <v>16</v>
      </c>
      <c r="B240" s="34" t="str">
        <f t="shared" si="30"/>
        <v>Gerencia de Negocios y Financiamiento</v>
      </c>
      <c r="C240" s="35" t="s">
        <v>17</v>
      </c>
      <c r="D240" s="36" t="str">
        <f t="shared" si="31"/>
        <v>Administrar los Fondos de Aseguramiento en Salud</v>
      </c>
      <c r="E240" s="36" t="s">
        <v>18</v>
      </c>
      <c r="F240" s="36" t="str">
        <f t="shared" si="26"/>
        <v xml:space="preserve">Capacitación y asistencia técnica </v>
      </c>
      <c r="G240" s="237" t="s">
        <v>52</v>
      </c>
      <c r="H240" s="242" t="s">
        <v>46</v>
      </c>
      <c r="I240" s="239">
        <v>5</v>
      </c>
      <c r="J240" s="13">
        <v>200</v>
      </c>
      <c r="K240" s="13">
        <v>700</v>
      </c>
      <c r="L240" s="13">
        <f>320*I240</f>
        <v>1600</v>
      </c>
      <c r="M240" s="38">
        <f t="shared" si="28"/>
        <v>2500</v>
      </c>
      <c r="N240" s="240">
        <v>8</v>
      </c>
      <c r="O240" s="41" t="str">
        <f>IFERROR(VLOOKUP(N240,bbb!B511:Ordenmes,2,0),"")</f>
        <v>Agosto</v>
      </c>
      <c r="P240" s="142"/>
      <c r="Q240" s="111"/>
      <c r="R240" s="95"/>
      <c r="S240" s="100"/>
      <c r="T240" s="98"/>
    </row>
    <row r="241" spans="1:20" s="4" customFormat="1" x14ac:dyDescent="0.25">
      <c r="A241" s="34" t="s">
        <v>16</v>
      </c>
      <c r="B241" s="34" t="str">
        <f t="shared" si="30"/>
        <v>Gerencia de Negocios y Financiamiento</v>
      </c>
      <c r="C241" s="35" t="s">
        <v>17</v>
      </c>
      <c r="D241" s="36" t="str">
        <f t="shared" si="31"/>
        <v>Administrar los Fondos de Aseguramiento en Salud</v>
      </c>
      <c r="E241" s="36" t="s">
        <v>18</v>
      </c>
      <c r="F241" s="36" t="str">
        <f t="shared" ref="F241:F300" si="32">IFERROR(VLOOKUP(E241,IdTarea,2,0),"")</f>
        <v xml:space="preserve">Capacitación y asistencia técnica </v>
      </c>
      <c r="G241" s="237" t="s">
        <v>52</v>
      </c>
      <c r="H241" s="242" t="s">
        <v>29</v>
      </c>
      <c r="I241" s="239">
        <v>5</v>
      </c>
      <c r="J241" s="13">
        <v>200</v>
      </c>
      <c r="K241" s="13">
        <v>700</v>
      </c>
      <c r="L241" s="13">
        <f>320*I241</f>
        <v>1600</v>
      </c>
      <c r="M241" s="38">
        <f t="shared" ref="M241:M255" si="33">SUM(J241:L241)</f>
        <v>2500</v>
      </c>
      <c r="N241" s="240">
        <v>8</v>
      </c>
      <c r="O241" s="41" t="str">
        <f>IFERROR(VLOOKUP(N241,bbb!B512:Ordenmes,2,0),"")</f>
        <v>Agosto</v>
      </c>
      <c r="P241" s="142"/>
      <c r="Q241" s="111"/>
      <c r="R241" s="95"/>
      <c r="S241" s="100"/>
      <c r="T241" s="98"/>
    </row>
    <row r="242" spans="1:20" s="4" customFormat="1" x14ac:dyDescent="0.25">
      <c r="A242" s="34" t="s">
        <v>16</v>
      </c>
      <c r="B242" s="34" t="str">
        <f t="shared" si="30"/>
        <v>Gerencia de Negocios y Financiamiento</v>
      </c>
      <c r="C242" s="35" t="s">
        <v>17</v>
      </c>
      <c r="D242" s="36" t="str">
        <f t="shared" si="31"/>
        <v>Administrar los Fondos de Aseguramiento en Salud</v>
      </c>
      <c r="E242" s="36" t="s">
        <v>18</v>
      </c>
      <c r="F242" s="36" t="str">
        <f t="shared" si="32"/>
        <v xml:space="preserve">Capacitación y asistencia técnica </v>
      </c>
      <c r="G242" s="237" t="s">
        <v>39</v>
      </c>
      <c r="H242" s="242" t="s">
        <v>23</v>
      </c>
      <c r="I242" s="239">
        <v>5</v>
      </c>
      <c r="J242" s="13">
        <v>0</v>
      </c>
      <c r="K242" s="13">
        <v>800</v>
      </c>
      <c r="L242" s="13">
        <f t="shared" ref="L242:L254" si="34">320*I242</f>
        <v>1600</v>
      </c>
      <c r="M242" s="38">
        <f t="shared" si="33"/>
        <v>2400</v>
      </c>
      <c r="N242" s="240">
        <v>9</v>
      </c>
      <c r="O242" s="41" t="str">
        <f>IFERROR(VLOOKUP(N242,bbb!B513:Ordenmes,2,0),"")</f>
        <v>Setiembre</v>
      </c>
      <c r="P242" s="142"/>
      <c r="Q242" s="111"/>
      <c r="R242" s="95"/>
      <c r="S242" s="100"/>
      <c r="T242" s="98"/>
    </row>
    <row r="243" spans="1:20" s="4" customFormat="1" x14ac:dyDescent="0.25">
      <c r="A243" s="34" t="s">
        <v>16</v>
      </c>
      <c r="B243" s="34" t="str">
        <f t="shared" si="30"/>
        <v>Gerencia de Negocios y Financiamiento</v>
      </c>
      <c r="C243" s="35" t="s">
        <v>17</v>
      </c>
      <c r="D243" s="36" t="str">
        <f t="shared" si="31"/>
        <v>Administrar los Fondos de Aseguramiento en Salud</v>
      </c>
      <c r="E243" s="36" t="s">
        <v>18</v>
      </c>
      <c r="F243" s="36" t="str">
        <f t="shared" si="32"/>
        <v xml:space="preserve">Capacitación y asistencia técnica </v>
      </c>
      <c r="G243" s="237" t="s">
        <v>39</v>
      </c>
      <c r="H243" s="242" t="s">
        <v>22</v>
      </c>
      <c r="I243" s="239">
        <v>5</v>
      </c>
      <c r="J243" s="13">
        <v>0</v>
      </c>
      <c r="K243" s="13">
        <v>800</v>
      </c>
      <c r="L243" s="13">
        <f t="shared" si="34"/>
        <v>1600</v>
      </c>
      <c r="M243" s="38">
        <f t="shared" si="33"/>
        <v>2400</v>
      </c>
      <c r="N243" s="240">
        <v>9</v>
      </c>
      <c r="O243" s="41" t="str">
        <f>IFERROR(VLOOKUP(N243,bbb!B514:Ordenmes,2,0),"")</f>
        <v>Setiembre</v>
      </c>
      <c r="P243" s="142"/>
      <c r="Q243" s="111"/>
      <c r="R243" s="95"/>
      <c r="S243" s="100"/>
      <c r="T243" s="98"/>
    </row>
    <row r="244" spans="1:20" s="4" customFormat="1" x14ac:dyDescent="0.25">
      <c r="A244" s="34" t="s">
        <v>16</v>
      </c>
      <c r="B244" s="34" t="str">
        <f t="shared" si="30"/>
        <v>Gerencia de Negocios y Financiamiento</v>
      </c>
      <c r="C244" s="35" t="s">
        <v>17</v>
      </c>
      <c r="D244" s="36" t="str">
        <f t="shared" si="31"/>
        <v>Administrar los Fondos de Aseguramiento en Salud</v>
      </c>
      <c r="E244" s="36" t="s">
        <v>18</v>
      </c>
      <c r="F244" s="36" t="str">
        <f t="shared" si="32"/>
        <v xml:space="preserve">Capacitación y asistencia técnica </v>
      </c>
      <c r="G244" s="237" t="s">
        <v>39</v>
      </c>
      <c r="H244" s="242" t="s">
        <v>40</v>
      </c>
      <c r="I244" s="239">
        <v>5</v>
      </c>
      <c r="J244" s="13">
        <v>0</v>
      </c>
      <c r="K244" s="13">
        <v>800</v>
      </c>
      <c r="L244" s="13">
        <f t="shared" si="34"/>
        <v>1600</v>
      </c>
      <c r="M244" s="38">
        <f t="shared" si="33"/>
        <v>2400</v>
      </c>
      <c r="N244" s="240">
        <v>9</v>
      </c>
      <c r="O244" s="41" t="str">
        <f>IFERROR(VLOOKUP(N244,bbb!B515:Ordenmes,2,0),"")</f>
        <v>Setiembre</v>
      </c>
      <c r="P244" s="142"/>
      <c r="Q244" s="111"/>
      <c r="R244" s="95"/>
      <c r="S244" s="100"/>
      <c r="T244" s="98"/>
    </row>
    <row r="245" spans="1:20" s="4" customFormat="1" x14ac:dyDescent="0.25">
      <c r="A245" s="34" t="s">
        <v>16</v>
      </c>
      <c r="B245" s="34" t="str">
        <f t="shared" si="30"/>
        <v>Gerencia de Negocios y Financiamiento</v>
      </c>
      <c r="C245" s="35" t="s">
        <v>17</v>
      </c>
      <c r="D245" s="36" t="str">
        <f t="shared" si="31"/>
        <v>Administrar los Fondos de Aseguramiento en Salud</v>
      </c>
      <c r="E245" s="36" t="s">
        <v>18</v>
      </c>
      <c r="F245" s="36" t="str">
        <f t="shared" si="32"/>
        <v xml:space="preserve">Capacitación y asistencia técnica </v>
      </c>
      <c r="G245" s="237" t="s">
        <v>39</v>
      </c>
      <c r="H245" s="242" t="s">
        <v>23</v>
      </c>
      <c r="I245" s="239">
        <v>4</v>
      </c>
      <c r="J245" s="13">
        <v>0</v>
      </c>
      <c r="K245" s="13">
        <v>700</v>
      </c>
      <c r="L245" s="13">
        <f t="shared" si="34"/>
        <v>1280</v>
      </c>
      <c r="M245" s="38">
        <f t="shared" si="33"/>
        <v>1980</v>
      </c>
      <c r="N245" s="240">
        <v>9</v>
      </c>
      <c r="O245" s="41" t="str">
        <f>IFERROR(VLOOKUP(N245,bbb!B516:Ordenmes,2,0),"")</f>
        <v>Setiembre</v>
      </c>
      <c r="P245" s="142"/>
      <c r="Q245" s="111"/>
      <c r="R245" s="95"/>
      <c r="S245" s="100"/>
      <c r="T245" s="98"/>
    </row>
    <row r="246" spans="1:20" s="4" customFormat="1" x14ac:dyDescent="0.25">
      <c r="A246" s="34" t="s">
        <v>16</v>
      </c>
      <c r="B246" s="34" t="str">
        <f t="shared" si="30"/>
        <v>Gerencia de Negocios y Financiamiento</v>
      </c>
      <c r="C246" s="35" t="s">
        <v>17</v>
      </c>
      <c r="D246" s="36" t="str">
        <f t="shared" si="31"/>
        <v>Administrar los Fondos de Aseguramiento en Salud</v>
      </c>
      <c r="E246" s="36" t="s">
        <v>18</v>
      </c>
      <c r="F246" s="36" t="str">
        <f t="shared" si="32"/>
        <v xml:space="preserve">Capacitación y asistencia técnica </v>
      </c>
      <c r="G246" s="237" t="s">
        <v>39</v>
      </c>
      <c r="H246" s="242" t="s">
        <v>29</v>
      </c>
      <c r="I246" s="239">
        <v>5</v>
      </c>
      <c r="J246" s="13">
        <v>0</v>
      </c>
      <c r="K246" s="13">
        <f t="shared" ref="K246" si="35">710+50</f>
        <v>760</v>
      </c>
      <c r="L246" s="13">
        <f t="shared" si="34"/>
        <v>1600</v>
      </c>
      <c r="M246" s="38">
        <f t="shared" si="33"/>
        <v>2360</v>
      </c>
      <c r="N246" s="240">
        <v>9</v>
      </c>
      <c r="O246" s="41" t="str">
        <f>IFERROR(VLOOKUP(N246,bbb!B517:Ordenmes,2,0),"")</f>
        <v>Setiembre</v>
      </c>
      <c r="P246" s="142"/>
      <c r="Q246" s="111"/>
      <c r="R246" s="95"/>
      <c r="S246" s="100"/>
      <c r="T246" s="98"/>
    </row>
    <row r="247" spans="1:20" s="4" customFormat="1" x14ac:dyDescent="0.25">
      <c r="A247" s="34" t="s">
        <v>16</v>
      </c>
      <c r="B247" s="34" t="str">
        <f t="shared" si="30"/>
        <v>Gerencia de Negocios y Financiamiento</v>
      </c>
      <c r="C247" s="35" t="s">
        <v>17</v>
      </c>
      <c r="D247" s="36" t="str">
        <f t="shared" si="31"/>
        <v>Administrar los Fondos de Aseguramiento en Salud</v>
      </c>
      <c r="E247" s="36" t="s">
        <v>18</v>
      </c>
      <c r="F247" s="36" t="str">
        <f t="shared" si="32"/>
        <v xml:space="preserve">Capacitación y asistencia técnica </v>
      </c>
      <c r="G247" s="237" t="s">
        <v>55</v>
      </c>
      <c r="H247" s="242" t="s">
        <v>23</v>
      </c>
      <c r="I247" s="239">
        <v>5</v>
      </c>
      <c r="J247" s="13">
        <v>110</v>
      </c>
      <c r="K247" s="13">
        <v>750</v>
      </c>
      <c r="L247" s="13">
        <f t="shared" si="34"/>
        <v>1600</v>
      </c>
      <c r="M247" s="38">
        <f t="shared" si="33"/>
        <v>2460</v>
      </c>
      <c r="N247" s="240">
        <v>9</v>
      </c>
      <c r="O247" s="41" t="str">
        <f>IFERROR(VLOOKUP(N247,bbb!B518:Ordenmes,2,0),"")</f>
        <v>Setiembre</v>
      </c>
      <c r="P247" s="142"/>
      <c r="Q247" s="111"/>
      <c r="R247" s="95"/>
      <c r="S247" s="100"/>
      <c r="T247" s="98"/>
    </row>
    <row r="248" spans="1:20" s="4" customFormat="1" x14ac:dyDescent="0.25">
      <c r="A248" s="34" t="s">
        <v>16</v>
      </c>
      <c r="B248" s="34" t="str">
        <f t="shared" si="30"/>
        <v>Gerencia de Negocios y Financiamiento</v>
      </c>
      <c r="C248" s="35" t="s">
        <v>17</v>
      </c>
      <c r="D248" s="36" t="str">
        <f t="shared" si="31"/>
        <v>Administrar los Fondos de Aseguramiento en Salud</v>
      </c>
      <c r="E248" s="36" t="s">
        <v>18</v>
      </c>
      <c r="F248" s="36" t="str">
        <f t="shared" si="32"/>
        <v xml:space="preserve">Capacitación y asistencia técnica </v>
      </c>
      <c r="G248" s="237" t="s">
        <v>55</v>
      </c>
      <c r="H248" s="242" t="s">
        <v>22</v>
      </c>
      <c r="I248" s="239">
        <v>5</v>
      </c>
      <c r="J248" s="13">
        <v>110</v>
      </c>
      <c r="K248" s="13">
        <v>750</v>
      </c>
      <c r="L248" s="13">
        <f t="shared" si="34"/>
        <v>1600</v>
      </c>
      <c r="M248" s="38">
        <f t="shared" si="33"/>
        <v>2460</v>
      </c>
      <c r="N248" s="240">
        <v>9</v>
      </c>
      <c r="O248" s="41" t="str">
        <f>IFERROR(VLOOKUP(N248,bbb!B519:Ordenmes,2,0),"")</f>
        <v>Setiembre</v>
      </c>
      <c r="P248" s="142"/>
      <c r="Q248" s="111"/>
      <c r="R248" s="95"/>
      <c r="S248" s="100"/>
      <c r="T248" s="98"/>
    </row>
    <row r="249" spans="1:20" s="4" customFormat="1" x14ac:dyDescent="0.25">
      <c r="A249" s="34" t="s">
        <v>16</v>
      </c>
      <c r="B249" s="34" t="str">
        <f t="shared" si="30"/>
        <v>Gerencia de Negocios y Financiamiento</v>
      </c>
      <c r="C249" s="35" t="s">
        <v>17</v>
      </c>
      <c r="D249" s="36" t="str">
        <f t="shared" si="31"/>
        <v>Administrar los Fondos de Aseguramiento en Salud</v>
      </c>
      <c r="E249" s="36" t="s">
        <v>18</v>
      </c>
      <c r="F249" s="36" t="str">
        <f t="shared" si="32"/>
        <v xml:space="preserve">Capacitación y asistencia técnica </v>
      </c>
      <c r="G249" s="237" t="s">
        <v>55</v>
      </c>
      <c r="H249" s="242" t="s">
        <v>40</v>
      </c>
      <c r="I249" s="239">
        <v>5</v>
      </c>
      <c r="J249" s="13">
        <v>110</v>
      </c>
      <c r="K249" s="13">
        <v>750</v>
      </c>
      <c r="L249" s="13">
        <f t="shared" si="34"/>
        <v>1600</v>
      </c>
      <c r="M249" s="38">
        <f t="shared" si="33"/>
        <v>2460</v>
      </c>
      <c r="N249" s="240">
        <v>9</v>
      </c>
      <c r="O249" s="41" t="str">
        <f>IFERROR(VLOOKUP(N249,bbb!B520:Ordenmes,2,0),"")</f>
        <v>Setiembre</v>
      </c>
      <c r="P249" s="142"/>
      <c r="Q249" s="111"/>
      <c r="R249" s="95"/>
      <c r="S249" s="100"/>
      <c r="T249" s="98"/>
    </row>
    <row r="250" spans="1:20" s="4" customFormat="1" x14ac:dyDescent="0.25">
      <c r="A250" s="34" t="s">
        <v>16</v>
      </c>
      <c r="B250" s="34" t="str">
        <f t="shared" si="30"/>
        <v>Gerencia de Negocios y Financiamiento</v>
      </c>
      <c r="C250" s="35" t="s">
        <v>17</v>
      </c>
      <c r="D250" s="36" t="str">
        <f t="shared" si="31"/>
        <v>Administrar los Fondos de Aseguramiento en Salud</v>
      </c>
      <c r="E250" s="36" t="s">
        <v>18</v>
      </c>
      <c r="F250" s="36" t="str">
        <f t="shared" si="32"/>
        <v xml:space="preserve">Capacitación y asistencia técnica </v>
      </c>
      <c r="G250" s="237" t="s">
        <v>55</v>
      </c>
      <c r="H250" s="242" t="s">
        <v>24</v>
      </c>
      <c r="I250" s="239">
        <v>5</v>
      </c>
      <c r="J250" s="13">
        <v>150</v>
      </c>
      <c r="K250" s="13">
        <v>440</v>
      </c>
      <c r="L250" s="13">
        <f t="shared" si="34"/>
        <v>1600</v>
      </c>
      <c r="M250" s="38">
        <f t="shared" si="33"/>
        <v>2190</v>
      </c>
      <c r="N250" s="240">
        <v>9</v>
      </c>
      <c r="O250" s="41" t="str">
        <f>IFERROR(VLOOKUP(N250,bbb!B521:Ordenmes,2,0),"")</f>
        <v>Setiembre</v>
      </c>
      <c r="P250" s="142"/>
      <c r="Q250" s="111"/>
      <c r="R250" s="95"/>
      <c r="S250" s="100"/>
      <c r="T250" s="98"/>
    </row>
    <row r="251" spans="1:20" s="4" customFormat="1" x14ac:dyDescent="0.25">
      <c r="A251" s="34" t="s">
        <v>16</v>
      </c>
      <c r="B251" s="34" t="str">
        <f t="shared" si="30"/>
        <v>Gerencia de Negocios y Financiamiento</v>
      </c>
      <c r="C251" s="35" t="s">
        <v>17</v>
      </c>
      <c r="D251" s="36" t="str">
        <f t="shared" si="31"/>
        <v>Administrar los Fondos de Aseguramiento en Salud</v>
      </c>
      <c r="E251" s="36" t="s">
        <v>18</v>
      </c>
      <c r="F251" s="36" t="str">
        <f t="shared" si="32"/>
        <v xml:space="preserve">Capacitación y asistencia técnica </v>
      </c>
      <c r="G251" s="237" t="s">
        <v>2745</v>
      </c>
      <c r="H251" s="242" t="s">
        <v>40</v>
      </c>
      <c r="I251" s="239">
        <v>5</v>
      </c>
      <c r="J251" s="13">
        <v>160</v>
      </c>
      <c r="K251" s="13">
        <v>900</v>
      </c>
      <c r="L251" s="13">
        <v>1286</v>
      </c>
      <c r="M251" s="38">
        <f t="shared" si="33"/>
        <v>2346</v>
      </c>
      <c r="N251" s="240">
        <v>9</v>
      </c>
      <c r="O251" s="41" t="str">
        <f>IFERROR(VLOOKUP(N251,bbb!B522:Ordenmes,2,0),"")</f>
        <v>Setiembre</v>
      </c>
      <c r="P251" s="142"/>
      <c r="Q251" s="111"/>
      <c r="R251" s="95"/>
      <c r="S251" s="100"/>
      <c r="T251" s="98"/>
    </row>
    <row r="252" spans="1:20" s="4" customFormat="1" x14ac:dyDescent="0.25">
      <c r="A252" s="34" t="s">
        <v>16</v>
      </c>
      <c r="B252" s="34" t="str">
        <f t="shared" si="30"/>
        <v>Gerencia de Negocios y Financiamiento</v>
      </c>
      <c r="C252" s="35" t="s">
        <v>17</v>
      </c>
      <c r="D252" s="36" t="str">
        <f t="shared" si="31"/>
        <v>Administrar los Fondos de Aseguramiento en Salud</v>
      </c>
      <c r="E252" s="36" t="s">
        <v>18</v>
      </c>
      <c r="F252" s="36" t="str">
        <f t="shared" si="32"/>
        <v xml:space="preserve">Capacitación y asistencia técnica </v>
      </c>
      <c r="G252" s="237" t="s">
        <v>2745</v>
      </c>
      <c r="H252" s="242" t="s">
        <v>20</v>
      </c>
      <c r="I252" s="239">
        <v>5</v>
      </c>
      <c r="J252" s="13">
        <v>160</v>
      </c>
      <c r="K252" s="13">
        <v>900</v>
      </c>
      <c r="L252" s="13">
        <f t="shared" si="34"/>
        <v>1600</v>
      </c>
      <c r="M252" s="38">
        <f t="shared" si="33"/>
        <v>2660</v>
      </c>
      <c r="N252" s="240">
        <v>9</v>
      </c>
      <c r="O252" s="41" t="str">
        <f>IFERROR(VLOOKUP(N252,bbb!B523:Ordenmes,2,0),"")</f>
        <v>Setiembre</v>
      </c>
      <c r="P252" s="142"/>
      <c r="Q252" s="111"/>
      <c r="R252" s="95"/>
      <c r="S252" s="100"/>
      <c r="T252" s="98"/>
    </row>
    <row r="253" spans="1:20" s="4" customFormat="1" x14ac:dyDescent="0.25">
      <c r="A253" s="34" t="s">
        <v>16</v>
      </c>
      <c r="B253" s="34" t="str">
        <f t="shared" si="30"/>
        <v>Gerencia de Negocios y Financiamiento</v>
      </c>
      <c r="C253" s="35" t="s">
        <v>17</v>
      </c>
      <c r="D253" s="36" t="str">
        <f t="shared" si="31"/>
        <v>Administrar los Fondos de Aseguramiento en Salud</v>
      </c>
      <c r="E253" s="36" t="s">
        <v>18</v>
      </c>
      <c r="F253" s="36" t="str">
        <f t="shared" si="32"/>
        <v xml:space="preserve">Capacitación y asistencia técnica </v>
      </c>
      <c r="G253" s="237" t="s">
        <v>2745</v>
      </c>
      <c r="H253" s="242" t="s">
        <v>23</v>
      </c>
      <c r="I253" s="239">
        <v>5</v>
      </c>
      <c r="J253" s="13">
        <v>160</v>
      </c>
      <c r="K253" s="13">
        <v>900</v>
      </c>
      <c r="L253" s="13">
        <f t="shared" si="34"/>
        <v>1600</v>
      </c>
      <c r="M253" s="38">
        <f t="shared" si="33"/>
        <v>2660</v>
      </c>
      <c r="N253" s="240">
        <v>9</v>
      </c>
      <c r="O253" s="41" t="str">
        <f>IFERROR(VLOOKUP(N253,bbb!B524:Ordenmes,2,0),"")</f>
        <v>Setiembre</v>
      </c>
      <c r="P253" s="142"/>
      <c r="Q253" s="111"/>
      <c r="R253" s="95"/>
      <c r="S253" s="100"/>
      <c r="T253" s="98"/>
    </row>
    <row r="254" spans="1:20" s="4" customFormat="1" x14ac:dyDescent="0.25">
      <c r="A254" s="34" t="s">
        <v>16</v>
      </c>
      <c r="B254" s="34" t="str">
        <f t="shared" si="30"/>
        <v>Gerencia de Negocios y Financiamiento</v>
      </c>
      <c r="C254" s="35" t="s">
        <v>17</v>
      </c>
      <c r="D254" s="36" t="str">
        <f t="shared" si="31"/>
        <v>Administrar los Fondos de Aseguramiento en Salud</v>
      </c>
      <c r="E254" s="36" t="s">
        <v>18</v>
      </c>
      <c r="F254" s="36" t="str">
        <f t="shared" si="32"/>
        <v xml:space="preserve">Capacitación y asistencia técnica </v>
      </c>
      <c r="G254" s="237" t="s">
        <v>2745</v>
      </c>
      <c r="H254" s="242" t="s">
        <v>22</v>
      </c>
      <c r="I254" s="239">
        <v>5</v>
      </c>
      <c r="J254" s="13">
        <v>160</v>
      </c>
      <c r="K254" s="13">
        <v>900</v>
      </c>
      <c r="L254" s="13">
        <f t="shared" si="34"/>
        <v>1600</v>
      </c>
      <c r="M254" s="38">
        <f t="shared" si="33"/>
        <v>2660</v>
      </c>
      <c r="N254" s="240">
        <v>9</v>
      </c>
      <c r="O254" s="41" t="str">
        <f>IFERROR(VLOOKUP(N254,bbb!B525:Ordenmes,2,0),"")</f>
        <v>Setiembre</v>
      </c>
      <c r="P254" s="142"/>
      <c r="Q254" s="111"/>
      <c r="R254" s="95"/>
      <c r="S254" s="100"/>
      <c r="T254" s="98"/>
    </row>
    <row r="255" spans="1:20" x14ac:dyDescent="0.25">
      <c r="A255" s="34" t="s">
        <v>65</v>
      </c>
      <c r="B255" s="34" t="str">
        <f t="shared" si="30"/>
        <v>Procuraduría Pública</v>
      </c>
      <c r="C255" s="35" t="s">
        <v>2262</v>
      </c>
      <c r="D255" s="36" t="str">
        <f t="shared" si="31"/>
        <v>Ejercer la Defensa Jurídica del Estado</v>
      </c>
      <c r="E255" s="36" t="s">
        <v>2714</v>
      </c>
      <c r="F255" s="36" t="str">
        <f t="shared" si="32"/>
        <v>Gestoria (Procesos Judiciales, Arbitrales y Extrajudiciales)</v>
      </c>
      <c r="G255" s="36" t="s">
        <v>68</v>
      </c>
      <c r="H255" s="83" t="s">
        <v>69</v>
      </c>
      <c r="I255" s="82">
        <v>3</v>
      </c>
      <c r="J255" s="43">
        <v>300</v>
      </c>
      <c r="K255" s="43"/>
      <c r="L255" s="43">
        <f>320*I255</f>
        <v>960</v>
      </c>
      <c r="M255" s="38">
        <f t="shared" si="33"/>
        <v>1260</v>
      </c>
      <c r="N255" s="39">
        <v>1</v>
      </c>
      <c r="O255" s="41" t="str">
        <f>IFERROR(VLOOKUP(N255,bbb!B3687:Ordenmes,2,0),"")</f>
        <v>Enero</v>
      </c>
      <c r="P255" s="142">
        <v>5</v>
      </c>
      <c r="Q255" s="111" t="s">
        <v>158</v>
      </c>
      <c r="R255" s="95"/>
      <c r="S255" s="93" t="s">
        <v>2821</v>
      </c>
      <c r="T255" s="93">
        <v>0</v>
      </c>
    </row>
    <row r="256" spans="1:20" x14ac:dyDescent="0.25">
      <c r="A256" s="34" t="s">
        <v>65</v>
      </c>
      <c r="B256" s="34" t="s">
        <v>2088</v>
      </c>
      <c r="C256" s="35" t="s">
        <v>2262</v>
      </c>
      <c r="D256" s="36" t="str">
        <f t="shared" si="31"/>
        <v>Ejercer la Defensa Jurídica del Estado</v>
      </c>
      <c r="E256" s="36" t="s">
        <v>2714</v>
      </c>
      <c r="F256" s="36" t="str">
        <f t="shared" si="32"/>
        <v>Gestoria (Procesos Judiciales, Arbitrales y Extrajudiciales)</v>
      </c>
      <c r="G256" s="94" t="s">
        <v>2849</v>
      </c>
      <c r="H256" s="116" t="s">
        <v>69</v>
      </c>
      <c r="I256" s="117">
        <v>1</v>
      </c>
      <c r="J256" s="118">
        <v>350</v>
      </c>
      <c r="K256" s="94"/>
      <c r="L256" s="94">
        <v>640</v>
      </c>
      <c r="M256" s="38">
        <f>+J256+K256+L256</f>
        <v>990</v>
      </c>
      <c r="N256" s="39">
        <v>2</v>
      </c>
      <c r="O256" s="41" t="str">
        <f>IFERROR(VLOOKUP(N256,bbb!B440:Ordenmes,2,0),"")</f>
        <v>Febrero</v>
      </c>
      <c r="P256" s="142"/>
      <c r="Q256" s="111"/>
      <c r="R256" s="95"/>
      <c r="S256" s="93" t="s">
        <v>2970</v>
      </c>
      <c r="T256" s="93"/>
    </row>
    <row r="257" spans="1:20" x14ac:dyDescent="0.25">
      <c r="A257" s="34" t="s">
        <v>65</v>
      </c>
      <c r="B257" s="34" t="str">
        <f>IFERROR(VLOOKUP(A257,IdCC,2,0),"")</f>
        <v>Procuraduría Pública</v>
      </c>
      <c r="C257" s="35" t="s">
        <v>2262</v>
      </c>
      <c r="D257" s="36" t="str">
        <f t="shared" si="31"/>
        <v>Ejercer la Defensa Jurídica del Estado</v>
      </c>
      <c r="E257" s="36" t="s">
        <v>2714</v>
      </c>
      <c r="F257" s="36" t="str">
        <f t="shared" si="32"/>
        <v>Gestoria (Procesos Judiciales, Arbitrales y Extrajudiciales)</v>
      </c>
      <c r="G257" s="87" t="s">
        <v>2824</v>
      </c>
      <c r="H257" s="83" t="s">
        <v>2825</v>
      </c>
      <c r="I257" s="82">
        <v>1</v>
      </c>
      <c r="J257" s="43">
        <v>100</v>
      </c>
      <c r="K257" s="43"/>
      <c r="L257" s="43">
        <v>360</v>
      </c>
      <c r="M257" s="38">
        <f>+J257+K257+L257</f>
        <v>460</v>
      </c>
      <c r="N257" s="39">
        <v>2</v>
      </c>
      <c r="O257" s="41" t="str">
        <f>IFERROR(VLOOKUP(N257,bbb!B441:Ordenmes,2,0),"")</f>
        <v>Febrero</v>
      </c>
      <c r="P257" s="142"/>
      <c r="Q257" s="111"/>
      <c r="R257" s="95"/>
      <c r="S257" s="93" t="s">
        <v>2970</v>
      </c>
      <c r="T257" s="93"/>
    </row>
    <row r="258" spans="1:20" x14ac:dyDescent="0.25">
      <c r="A258" s="34" t="s">
        <v>65</v>
      </c>
      <c r="B258" s="34" t="str">
        <f>IFERROR(VLOOKUP(A258,IdCC,2,0),"")</f>
        <v>Procuraduría Pública</v>
      </c>
      <c r="C258" s="35" t="s">
        <v>2262</v>
      </c>
      <c r="D258" s="36" t="str">
        <f t="shared" si="31"/>
        <v>Ejercer la Defensa Jurídica del Estado</v>
      </c>
      <c r="E258" s="36" t="s">
        <v>2714</v>
      </c>
      <c r="F258" s="36" t="str">
        <f t="shared" si="32"/>
        <v>Gestoria (Procesos Judiciales, Arbitrales y Extrajudiciales)</v>
      </c>
      <c r="G258" s="87" t="s">
        <v>2824</v>
      </c>
      <c r="H258" s="83" t="s">
        <v>2826</v>
      </c>
      <c r="I258" s="82">
        <v>1</v>
      </c>
      <c r="J258" s="43">
        <v>100</v>
      </c>
      <c r="K258" s="43"/>
      <c r="L258" s="43">
        <v>320</v>
      </c>
      <c r="M258" s="38">
        <f>+J258+K258+L258</f>
        <v>420</v>
      </c>
      <c r="N258" s="39">
        <v>2</v>
      </c>
      <c r="O258" s="41" t="str">
        <f>IFERROR(VLOOKUP(N258,bbb!B442:Ordenmes,2,0),"")</f>
        <v>Febrero</v>
      </c>
      <c r="P258" s="142"/>
      <c r="Q258" s="111"/>
      <c r="R258" s="95"/>
      <c r="S258" s="93" t="s">
        <v>2970</v>
      </c>
      <c r="T258" s="93"/>
    </row>
    <row r="259" spans="1:20" x14ac:dyDescent="0.25">
      <c r="A259" s="34" t="s">
        <v>65</v>
      </c>
      <c r="B259" s="34" t="str">
        <f>IFERROR(VLOOKUP(A259,IdCC,2,0),"")</f>
        <v>Procuraduría Pública</v>
      </c>
      <c r="C259" s="35" t="s">
        <v>2262</v>
      </c>
      <c r="D259" s="36" t="str">
        <f t="shared" si="31"/>
        <v>Ejercer la Defensa Jurídica del Estado</v>
      </c>
      <c r="E259" s="36" t="s">
        <v>2714</v>
      </c>
      <c r="F259" s="36" t="str">
        <f t="shared" si="32"/>
        <v>Gestoria (Procesos Judiciales, Arbitrales y Extrajudiciales)</v>
      </c>
      <c r="G259" s="36" t="s">
        <v>71</v>
      </c>
      <c r="H259" s="83" t="s">
        <v>72</v>
      </c>
      <c r="I259" s="82">
        <v>3</v>
      </c>
      <c r="J259" s="43"/>
      <c r="K259" s="43">
        <v>384</v>
      </c>
      <c r="L259" s="43">
        <f>320*I259</f>
        <v>960</v>
      </c>
      <c r="M259" s="38">
        <f>SUM(J259:L259)</f>
        <v>1344</v>
      </c>
      <c r="N259" s="39">
        <v>3</v>
      </c>
      <c r="O259" s="41" t="str">
        <f>IFERROR(VLOOKUP(N259,bbb!B441:Ordenmes,2,0),"")</f>
        <v>Marzo</v>
      </c>
      <c r="P259" s="142">
        <v>3</v>
      </c>
      <c r="Q259" s="111" t="s">
        <v>131</v>
      </c>
      <c r="R259" s="95"/>
      <c r="S259" s="93" t="s">
        <v>2978</v>
      </c>
      <c r="T259" s="93"/>
    </row>
    <row r="260" spans="1:20" x14ac:dyDescent="0.25">
      <c r="A260" s="34" t="s">
        <v>65</v>
      </c>
      <c r="B260" s="34" t="str">
        <f>IFERROR(VLOOKUP(A260,IdCC,2,0),"")</f>
        <v>Procuraduría Pública</v>
      </c>
      <c r="C260" s="35" t="s">
        <v>2262</v>
      </c>
      <c r="D260" s="36" t="str">
        <f t="shared" si="31"/>
        <v>Ejercer la Defensa Jurídica del Estado</v>
      </c>
      <c r="E260" s="36" t="s">
        <v>2714</v>
      </c>
      <c r="F260" s="36" t="str">
        <f t="shared" si="32"/>
        <v>Gestoria (Procesos Judiciales, Arbitrales y Extrajudiciales)</v>
      </c>
      <c r="G260" s="36" t="s">
        <v>74</v>
      </c>
      <c r="H260" s="83" t="s">
        <v>75</v>
      </c>
      <c r="I260" s="82">
        <v>3</v>
      </c>
      <c r="J260" s="43">
        <v>134</v>
      </c>
      <c r="K260" s="43">
        <v>400</v>
      </c>
      <c r="L260" s="43">
        <f>320*I260</f>
        <v>960</v>
      </c>
      <c r="M260" s="38">
        <f>SUM(J260:L260)</f>
        <v>1494</v>
      </c>
      <c r="N260" s="39">
        <v>3</v>
      </c>
      <c r="O260" s="41" t="str">
        <f>IFERROR(VLOOKUP(N260,bbb!B442:Ordenmes,2,0),"")</f>
        <v>Marzo</v>
      </c>
      <c r="P260" s="142">
        <v>5</v>
      </c>
      <c r="Q260" s="111" t="s">
        <v>158</v>
      </c>
      <c r="R260" s="95"/>
      <c r="S260" s="93" t="s">
        <v>2970</v>
      </c>
      <c r="T260" s="93">
        <f>960-640</f>
        <v>320</v>
      </c>
    </row>
    <row r="261" spans="1:20" x14ac:dyDescent="0.25">
      <c r="A261" s="34" t="s">
        <v>65</v>
      </c>
      <c r="B261" s="34" t="s">
        <v>2088</v>
      </c>
      <c r="C261" s="35" t="s">
        <v>2262</v>
      </c>
      <c r="D261" s="36" t="str">
        <f t="shared" si="31"/>
        <v>Ejercer la Defensa Jurídica del Estado</v>
      </c>
      <c r="E261" s="36" t="s">
        <v>2714</v>
      </c>
      <c r="F261" s="36" t="str">
        <f t="shared" si="32"/>
        <v>Gestoria (Procesos Judiciales, Arbitrales y Extrajudiciales)</v>
      </c>
      <c r="G261" s="94" t="s">
        <v>2850</v>
      </c>
      <c r="H261" s="116" t="s">
        <v>91</v>
      </c>
      <c r="I261" s="117">
        <v>1</v>
      </c>
      <c r="J261" s="118">
        <v>80</v>
      </c>
      <c r="K261" s="94">
        <v>604</v>
      </c>
      <c r="L261" s="94">
        <v>640</v>
      </c>
      <c r="M261" s="38">
        <f>+J261+K261+L261</f>
        <v>1324</v>
      </c>
      <c r="N261" s="39">
        <v>3</v>
      </c>
      <c r="O261" s="41" t="str">
        <f>IFERROR(VLOOKUP(N261,bbb!B443:Ordenmes,2,0),"")</f>
        <v>Marzo</v>
      </c>
      <c r="P261" s="142"/>
      <c r="Q261" s="111"/>
      <c r="R261" s="95"/>
      <c r="S261" s="93" t="s">
        <v>2970</v>
      </c>
      <c r="T261" s="93"/>
    </row>
    <row r="262" spans="1:20" x14ac:dyDescent="0.25">
      <c r="A262" s="34" t="s">
        <v>65</v>
      </c>
      <c r="B262" s="34" t="s">
        <v>2088</v>
      </c>
      <c r="C262" s="35" t="s">
        <v>2262</v>
      </c>
      <c r="D262" s="36" t="str">
        <f t="shared" si="31"/>
        <v>Ejercer la Defensa Jurídica del Estado</v>
      </c>
      <c r="E262" s="36" t="s">
        <v>2714</v>
      </c>
      <c r="F262" s="36" t="s">
        <v>3074</v>
      </c>
      <c r="G262" s="94" t="s">
        <v>3075</v>
      </c>
      <c r="H262" s="116" t="s">
        <v>69</v>
      </c>
      <c r="I262" s="117">
        <v>2</v>
      </c>
      <c r="J262" s="118"/>
      <c r="K262" s="94">
        <v>441.18</v>
      </c>
      <c r="L262" s="94">
        <v>640</v>
      </c>
      <c r="M262" s="38">
        <f>+J262+K262+L262</f>
        <v>1081.18</v>
      </c>
      <c r="N262" s="39">
        <v>5</v>
      </c>
      <c r="O262" s="41" t="s">
        <v>81</v>
      </c>
      <c r="P262" s="142"/>
      <c r="Q262" s="111"/>
      <c r="R262" s="95"/>
      <c r="S262" s="93"/>
      <c r="T262" s="93"/>
    </row>
    <row r="263" spans="1:20" x14ac:dyDescent="0.25">
      <c r="A263" s="34" t="s">
        <v>65</v>
      </c>
      <c r="B263" s="34" t="str">
        <f t="shared" ref="B263:B323" si="36">IFERROR(VLOOKUP(A263,IdCC,2,0),"")</f>
        <v>Procuraduría Pública</v>
      </c>
      <c r="C263" s="35" t="s">
        <v>2262</v>
      </c>
      <c r="D263" s="36" t="str">
        <f t="shared" si="31"/>
        <v>Ejercer la Defensa Jurídica del Estado</v>
      </c>
      <c r="E263" s="36" t="s">
        <v>2714</v>
      </c>
      <c r="F263" s="36" t="str">
        <f t="shared" si="32"/>
        <v>Gestoria (Procesos Judiciales, Arbitrales y Extrajudiciales)</v>
      </c>
      <c r="G263" s="36" t="s">
        <v>76</v>
      </c>
      <c r="H263" s="83" t="s">
        <v>69</v>
      </c>
      <c r="I263" s="82">
        <v>3</v>
      </c>
      <c r="J263" s="43"/>
      <c r="K263" s="43">
        <v>384</v>
      </c>
      <c r="L263" s="43">
        <f t="shared" ref="L263:L274" si="37">320*I263</f>
        <v>960</v>
      </c>
      <c r="M263" s="38">
        <f t="shared" ref="M263:M323" si="38">SUM(J263:L263)</f>
        <v>1344</v>
      </c>
      <c r="N263" s="107">
        <v>4</v>
      </c>
      <c r="O263" s="41" t="str">
        <f>IFERROR(VLOOKUP(N263,bbb!B486:Ordenmes,2,0),"")</f>
        <v>Abril</v>
      </c>
      <c r="P263" s="142">
        <v>7</v>
      </c>
      <c r="Q263" s="111" t="s">
        <v>156</v>
      </c>
      <c r="R263" s="95"/>
      <c r="S263" s="93"/>
      <c r="T263" s="93"/>
    </row>
    <row r="264" spans="1:20" x14ac:dyDescent="0.25">
      <c r="A264" s="34" t="s">
        <v>65</v>
      </c>
      <c r="B264" s="34" t="str">
        <f t="shared" ref="B264:B265" si="39">IFERROR(VLOOKUP(A264,IdCC,2,0),"")</f>
        <v>Procuraduría Pública</v>
      </c>
      <c r="C264" s="35" t="s">
        <v>2262</v>
      </c>
      <c r="D264" s="36" t="str">
        <f t="shared" ref="D264:D265" si="40">IFERROR(VLOOKUP(C264,IdAOE,2,0),"")</f>
        <v>Ejercer la Defensa Jurídica del Estado</v>
      </c>
      <c r="E264" s="36" t="s">
        <v>2714</v>
      </c>
      <c r="F264" s="36" t="str">
        <f t="shared" si="32"/>
        <v>Gestoria (Procesos Judiciales, Arbitrales y Extrajudiciales)</v>
      </c>
      <c r="G264" s="87" t="s">
        <v>39</v>
      </c>
      <c r="H264" s="233" t="s">
        <v>72</v>
      </c>
      <c r="I264" s="82">
        <v>2</v>
      </c>
      <c r="J264" s="43"/>
      <c r="K264" s="233">
        <f>206.06*3.7</f>
        <v>762.42200000000003</v>
      </c>
      <c r="L264" s="43">
        <v>640</v>
      </c>
      <c r="M264" s="38">
        <f>+J264+K264+L264</f>
        <v>1402.422</v>
      </c>
      <c r="N264" s="39">
        <v>5</v>
      </c>
      <c r="O264" s="41" t="s">
        <v>81</v>
      </c>
      <c r="P264" s="142"/>
      <c r="Q264" s="111"/>
      <c r="R264" s="95"/>
      <c r="S264" s="93"/>
      <c r="T264" s="93"/>
    </row>
    <row r="265" spans="1:20" x14ac:dyDescent="0.25">
      <c r="A265" s="34" t="s">
        <v>65</v>
      </c>
      <c r="B265" s="34" t="str">
        <f t="shared" si="39"/>
        <v>Procuraduría Pública</v>
      </c>
      <c r="C265" s="35" t="s">
        <v>2262</v>
      </c>
      <c r="D265" s="36" t="str">
        <f t="shared" si="40"/>
        <v>Ejercer la Defensa Jurídica del Estado</v>
      </c>
      <c r="E265" s="36" t="s">
        <v>2714</v>
      </c>
      <c r="F265" s="36" t="str">
        <f t="shared" si="32"/>
        <v>Gestoria (Procesos Judiciales, Arbitrales y Extrajudiciales)</v>
      </c>
      <c r="G265" s="87" t="s">
        <v>3076</v>
      </c>
      <c r="H265" s="233" t="s">
        <v>69</v>
      </c>
      <c r="I265" s="82">
        <v>1</v>
      </c>
      <c r="J265" s="43">
        <v>714</v>
      </c>
      <c r="K265" s="43">
        <v>171.4</v>
      </c>
      <c r="L265" s="43">
        <v>1920</v>
      </c>
      <c r="M265" s="38">
        <f>+J265+K265+L265</f>
        <v>2805.4</v>
      </c>
      <c r="N265" s="39">
        <v>12</v>
      </c>
      <c r="O265" s="41" t="s">
        <v>106</v>
      </c>
      <c r="P265" s="142"/>
      <c r="Q265" s="111"/>
      <c r="R265" s="95"/>
      <c r="S265" s="93"/>
      <c r="T265" s="93"/>
    </row>
    <row r="266" spans="1:20" x14ac:dyDescent="0.25">
      <c r="A266" s="34" t="s">
        <v>65</v>
      </c>
      <c r="B266" s="34" t="str">
        <f t="shared" si="36"/>
        <v>Procuraduría Pública</v>
      </c>
      <c r="C266" s="35" t="s">
        <v>2262</v>
      </c>
      <c r="D266" s="36" t="str">
        <f t="shared" si="31"/>
        <v>Ejercer la Defensa Jurídica del Estado</v>
      </c>
      <c r="E266" s="36" t="s">
        <v>2714</v>
      </c>
      <c r="F266" s="36" t="str">
        <f t="shared" si="32"/>
        <v>Gestoria (Procesos Judiciales, Arbitrales y Extrajudiciales)</v>
      </c>
      <c r="G266" s="87" t="s">
        <v>78</v>
      </c>
      <c r="H266" s="83" t="s">
        <v>79</v>
      </c>
      <c r="I266" s="82">
        <v>3</v>
      </c>
      <c r="J266" s="43"/>
      <c r="K266" s="43">
        <v>384</v>
      </c>
      <c r="L266" s="43">
        <f t="shared" si="37"/>
        <v>960</v>
      </c>
      <c r="M266" s="38">
        <f t="shared" si="38"/>
        <v>1344</v>
      </c>
      <c r="N266" s="107">
        <v>6</v>
      </c>
      <c r="O266" s="41" t="str">
        <f>IFERROR(VLOOKUP(N266,bbb!B487:Ordenmes,2,0),"")</f>
        <v>Junio</v>
      </c>
      <c r="P266" s="142">
        <v>9</v>
      </c>
      <c r="Q266" s="111" t="s">
        <v>161</v>
      </c>
      <c r="R266" s="95"/>
      <c r="S266" s="93"/>
      <c r="T266" s="93"/>
    </row>
    <row r="267" spans="1:20" x14ac:dyDescent="0.25">
      <c r="A267" s="34" t="s">
        <v>65</v>
      </c>
      <c r="B267" s="34" t="str">
        <f t="shared" si="36"/>
        <v>Procuraduría Pública</v>
      </c>
      <c r="C267" s="35" t="s">
        <v>2262</v>
      </c>
      <c r="D267" s="36" t="str">
        <f t="shared" si="31"/>
        <v>Ejercer la Defensa Jurídica del Estado</v>
      </c>
      <c r="E267" s="36" t="s">
        <v>2714</v>
      </c>
      <c r="F267" s="36" t="str">
        <f t="shared" si="32"/>
        <v>Gestoria (Procesos Judiciales, Arbitrales y Extrajudiciales)</v>
      </c>
      <c r="G267" s="87" t="s">
        <v>82</v>
      </c>
      <c r="H267" s="83" t="s">
        <v>83</v>
      </c>
      <c r="I267" s="82">
        <v>2</v>
      </c>
      <c r="J267" s="43">
        <v>56</v>
      </c>
      <c r="K267" s="43">
        <v>0</v>
      </c>
      <c r="L267" s="43">
        <f t="shared" si="37"/>
        <v>640</v>
      </c>
      <c r="M267" s="38">
        <f t="shared" si="38"/>
        <v>696</v>
      </c>
      <c r="N267" s="39">
        <v>6</v>
      </c>
      <c r="O267" s="41" t="str">
        <f>IFERROR(VLOOKUP(N267,bbb!B457:Ordenmes,2,0),"")</f>
        <v>Junio</v>
      </c>
      <c r="P267" s="142">
        <v>7</v>
      </c>
      <c r="Q267" s="111" t="s">
        <v>156</v>
      </c>
      <c r="R267" s="95"/>
      <c r="S267" s="93"/>
      <c r="T267" s="93"/>
    </row>
    <row r="268" spans="1:20" x14ac:dyDescent="0.25">
      <c r="A268" s="34" t="s">
        <v>65</v>
      </c>
      <c r="B268" s="34" t="str">
        <f t="shared" si="36"/>
        <v>Procuraduría Pública</v>
      </c>
      <c r="C268" s="35" t="s">
        <v>2262</v>
      </c>
      <c r="D268" s="36" t="str">
        <f t="shared" si="31"/>
        <v>Ejercer la Defensa Jurídica del Estado</v>
      </c>
      <c r="E268" s="36" t="s">
        <v>2714</v>
      </c>
      <c r="F268" s="36" t="str">
        <f t="shared" si="32"/>
        <v>Gestoria (Procesos Judiciales, Arbitrales y Extrajudiciales)</v>
      </c>
      <c r="G268" s="87" t="s">
        <v>85</v>
      </c>
      <c r="H268" s="83" t="s">
        <v>86</v>
      </c>
      <c r="I268" s="82">
        <v>2</v>
      </c>
      <c r="J268" s="43"/>
      <c r="K268" s="43">
        <v>356</v>
      </c>
      <c r="L268" s="43">
        <f t="shared" si="37"/>
        <v>640</v>
      </c>
      <c r="M268" s="38">
        <f t="shared" si="38"/>
        <v>996</v>
      </c>
      <c r="N268" s="39">
        <v>6</v>
      </c>
      <c r="O268" s="41" t="str">
        <f>IFERROR(VLOOKUP(N268,bbb!B458:Ordenmes,2,0),"")</f>
        <v>Junio</v>
      </c>
      <c r="P268" s="142">
        <v>6</v>
      </c>
      <c r="Q268" s="111" t="s">
        <v>142</v>
      </c>
      <c r="R268" s="95"/>
      <c r="S268" s="93"/>
      <c r="T268" s="93"/>
    </row>
    <row r="269" spans="1:20" x14ac:dyDescent="0.25">
      <c r="A269" s="34" t="s">
        <v>65</v>
      </c>
      <c r="B269" s="34" t="str">
        <f t="shared" si="36"/>
        <v>Procuraduría Pública</v>
      </c>
      <c r="C269" s="35" t="s">
        <v>2262</v>
      </c>
      <c r="D269" s="36" t="str">
        <f t="shared" si="31"/>
        <v>Ejercer la Defensa Jurídica del Estado</v>
      </c>
      <c r="E269" s="36" t="s">
        <v>2714</v>
      </c>
      <c r="F269" s="36" t="str">
        <f t="shared" si="32"/>
        <v>Gestoria (Procesos Judiciales, Arbitrales y Extrajudiciales)</v>
      </c>
      <c r="G269" s="87" t="s">
        <v>87</v>
      </c>
      <c r="H269" s="83" t="s">
        <v>79</v>
      </c>
      <c r="I269" s="82">
        <v>2</v>
      </c>
      <c r="J269" s="43"/>
      <c r="K269" s="43">
        <v>256</v>
      </c>
      <c r="L269" s="43">
        <f t="shared" si="37"/>
        <v>640</v>
      </c>
      <c r="M269" s="38">
        <f t="shared" si="38"/>
        <v>896</v>
      </c>
      <c r="N269" s="39">
        <v>7</v>
      </c>
      <c r="O269" s="41" t="str">
        <f>IFERROR(VLOOKUP(N269,bbb!B462:Ordenmes,2,0),"")</f>
        <v>Julio</v>
      </c>
      <c r="P269" s="142">
        <v>7</v>
      </c>
      <c r="Q269" s="111" t="s">
        <v>156</v>
      </c>
      <c r="R269" s="95"/>
      <c r="S269" s="93"/>
      <c r="T269" s="93"/>
    </row>
    <row r="270" spans="1:20" x14ac:dyDescent="0.25">
      <c r="A270" s="34" t="s">
        <v>65</v>
      </c>
      <c r="B270" s="34" t="str">
        <f t="shared" si="36"/>
        <v>Procuraduría Pública</v>
      </c>
      <c r="C270" s="35" t="s">
        <v>2262</v>
      </c>
      <c r="D270" s="36" t="str">
        <f t="shared" si="31"/>
        <v>Ejercer la Defensa Jurídica del Estado</v>
      </c>
      <c r="E270" s="36" t="s">
        <v>2714</v>
      </c>
      <c r="F270" s="36" t="str">
        <f t="shared" si="32"/>
        <v>Gestoria (Procesos Judiciales, Arbitrales y Extrajudiciales)</v>
      </c>
      <c r="G270" s="87" t="s">
        <v>89</v>
      </c>
      <c r="H270" s="83" t="s">
        <v>86</v>
      </c>
      <c r="I270" s="82">
        <v>3</v>
      </c>
      <c r="J270" s="43"/>
      <c r="K270" s="43">
        <v>384</v>
      </c>
      <c r="L270" s="43">
        <f t="shared" si="37"/>
        <v>960</v>
      </c>
      <c r="M270" s="38">
        <f t="shared" si="38"/>
        <v>1344</v>
      </c>
      <c r="N270" s="39">
        <v>7</v>
      </c>
      <c r="O270" s="41" t="str">
        <f>IFERROR(VLOOKUP(N270,bbb!B463:Ordenmes,2,0),"")</f>
        <v>Julio</v>
      </c>
      <c r="P270" s="142">
        <v>10</v>
      </c>
      <c r="Q270" s="111" t="s">
        <v>150</v>
      </c>
      <c r="R270" s="95"/>
      <c r="S270" s="93"/>
      <c r="T270" s="93"/>
    </row>
    <row r="271" spans="1:20" x14ac:dyDescent="0.25">
      <c r="A271" s="34" t="s">
        <v>65</v>
      </c>
      <c r="B271" s="34" t="str">
        <f t="shared" si="36"/>
        <v>Procuraduría Pública</v>
      </c>
      <c r="C271" s="35" t="s">
        <v>2262</v>
      </c>
      <c r="D271" s="36" t="str">
        <f t="shared" si="31"/>
        <v>Ejercer la Defensa Jurídica del Estado</v>
      </c>
      <c r="E271" s="36" t="s">
        <v>2714</v>
      </c>
      <c r="F271" s="36" t="str">
        <f t="shared" si="32"/>
        <v>Gestoria (Procesos Judiciales, Arbitrales y Extrajudiciales)</v>
      </c>
      <c r="G271" s="87" t="s">
        <v>90</v>
      </c>
      <c r="H271" s="83" t="s">
        <v>91</v>
      </c>
      <c r="I271" s="82">
        <v>2</v>
      </c>
      <c r="J271" s="43"/>
      <c r="K271" s="43">
        <v>256</v>
      </c>
      <c r="L271" s="43">
        <f t="shared" si="37"/>
        <v>640</v>
      </c>
      <c r="M271" s="38">
        <f t="shared" si="38"/>
        <v>896</v>
      </c>
      <c r="N271" s="39">
        <v>8</v>
      </c>
      <c r="O271" s="41" t="str">
        <f>IFERROR(VLOOKUP(N271,bbb!B457:Ordenmes,2,0),"")</f>
        <v>Agosto</v>
      </c>
      <c r="P271" s="142">
        <v>11</v>
      </c>
      <c r="Q271" s="111" t="s">
        <v>169</v>
      </c>
      <c r="R271" s="95"/>
      <c r="S271" s="93"/>
      <c r="T271" s="93"/>
    </row>
    <row r="272" spans="1:20" x14ac:dyDescent="0.25">
      <c r="A272" s="34" t="s">
        <v>65</v>
      </c>
      <c r="B272" s="34" t="str">
        <f t="shared" si="36"/>
        <v>Procuraduría Pública</v>
      </c>
      <c r="C272" s="35" t="s">
        <v>2262</v>
      </c>
      <c r="D272" s="36" t="str">
        <f t="shared" si="31"/>
        <v>Ejercer la Defensa Jurídica del Estado</v>
      </c>
      <c r="E272" s="36" t="s">
        <v>2714</v>
      </c>
      <c r="F272" s="36" t="str">
        <f t="shared" si="32"/>
        <v>Gestoria (Procesos Judiciales, Arbitrales y Extrajudiciales)</v>
      </c>
      <c r="G272" s="87" t="s">
        <v>98</v>
      </c>
      <c r="H272" s="83" t="s">
        <v>95</v>
      </c>
      <c r="I272" s="88">
        <v>2</v>
      </c>
      <c r="J272" s="43"/>
      <c r="K272" s="43"/>
      <c r="L272" s="43">
        <f t="shared" si="37"/>
        <v>640</v>
      </c>
      <c r="M272" s="38">
        <f t="shared" si="38"/>
        <v>640</v>
      </c>
      <c r="N272" s="39">
        <v>10</v>
      </c>
      <c r="O272" s="41" t="str">
        <f>IFERROR(VLOOKUP(N272,bbb!B441:Ordenmes,2,0),"")</f>
        <v>Octubre</v>
      </c>
      <c r="P272" s="142">
        <v>5</v>
      </c>
      <c r="Q272" s="111" t="s">
        <v>158</v>
      </c>
      <c r="R272" s="95"/>
      <c r="S272" s="93"/>
      <c r="T272" s="93"/>
    </row>
    <row r="273" spans="1:20" x14ac:dyDescent="0.25">
      <c r="A273" s="34" t="s">
        <v>65</v>
      </c>
      <c r="B273" s="34" t="str">
        <f t="shared" si="36"/>
        <v>Procuraduría Pública</v>
      </c>
      <c r="C273" s="35" t="s">
        <v>2262</v>
      </c>
      <c r="D273" s="36" t="str">
        <f t="shared" si="31"/>
        <v>Ejercer la Defensa Jurídica del Estado</v>
      </c>
      <c r="E273" s="36" t="s">
        <v>2714</v>
      </c>
      <c r="F273" s="36" t="str">
        <f t="shared" si="32"/>
        <v>Gestoria (Procesos Judiciales, Arbitrales y Extrajudiciales)</v>
      </c>
      <c r="G273" s="36" t="s">
        <v>100</v>
      </c>
      <c r="H273" s="83" t="s">
        <v>83</v>
      </c>
      <c r="I273" s="88">
        <v>2</v>
      </c>
      <c r="J273" s="43"/>
      <c r="K273" s="43"/>
      <c r="L273" s="43">
        <f t="shared" si="37"/>
        <v>640</v>
      </c>
      <c r="M273" s="38">
        <f t="shared" si="38"/>
        <v>640</v>
      </c>
      <c r="N273" s="39">
        <v>10</v>
      </c>
      <c r="O273" s="41" t="str">
        <f>IFERROR(VLOOKUP(N273,bbb!B442:Ordenmes,2,0),"")</f>
        <v>Octubre</v>
      </c>
      <c r="P273" s="142">
        <v>6</v>
      </c>
      <c r="Q273" s="111" t="s">
        <v>142</v>
      </c>
      <c r="R273" s="95"/>
      <c r="S273" s="93"/>
      <c r="T273" s="93"/>
    </row>
    <row r="274" spans="1:20" x14ac:dyDescent="0.25">
      <c r="A274" s="34" t="s">
        <v>65</v>
      </c>
      <c r="B274" s="34" t="str">
        <f t="shared" si="36"/>
        <v>Procuraduría Pública</v>
      </c>
      <c r="C274" s="35" t="s">
        <v>2262</v>
      </c>
      <c r="D274" s="36" t="str">
        <f t="shared" si="31"/>
        <v>Ejercer la Defensa Jurídica del Estado</v>
      </c>
      <c r="E274" s="36" t="s">
        <v>2714</v>
      </c>
      <c r="F274" s="36" t="str">
        <f t="shared" si="32"/>
        <v>Gestoria (Procesos Judiciales, Arbitrales y Extrajudiciales)</v>
      </c>
      <c r="G274" s="87" t="s">
        <v>101</v>
      </c>
      <c r="H274" s="83" t="s">
        <v>83</v>
      </c>
      <c r="I274" s="88">
        <v>2</v>
      </c>
      <c r="J274" s="43"/>
      <c r="K274" s="43"/>
      <c r="L274" s="43">
        <f t="shared" si="37"/>
        <v>640</v>
      </c>
      <c r="M274" s="38">
        <f t="shared" si="38"/>
        <v>640</v>
      </c>
      <c r="N274" s="39">
        <v>10</v>
      </c>
      <c r="O274" s="41" t="str">
        <f>IFERROR(VLOOKUP(N274,bbb!B443:Ordenmes,2,0),"")</f>
        <v>Octubre</v>
      </c>
      <c r="P274" s="142">
        <v>7</v>
      </c>
      <c r="Q274" s="111" t="s">
        <v>156</v>
      </c>
      <c r="R274" s="95"/>
      <c r="S274" s="93"/>
      <c r="T274" s="93"/>
    </row>
    <row r="275" spans="1:20" x14ac:dyDescent="0.25">
      <c r="A275" s="34" t="s">
        <v>65</v>
      </c>
      <c r="B275" s="34" t="str">
        <f t="shared" si="36"/>
        <v>Procuraduría Pública</v>
      </c>
      <c r="C275" s="35" t="s">
        <v>2262</v>
      </c>
      <c r="D275" s="36" t="str">
        <f t="shared" si="31"/>
        <v>Ejercer la Defensa Jurídica del Estado</v>
      </c>
      <c r="E275" s="36" t="s">
        <v>2714</v>
      </c>
      <c r="F275" s="36" t="str">
        <f t="shared" si="32"/>
        <v>Gestoria (Procesos Judiciales, Arbitrales y Extrajudiciales)</v>
      </c>
      <c r="G275" s="87" t="s">
        <v>102</v>
      </c>
      <c r="H275" s="83" t="s">
        <v>69</v>
      </c>
      <c r="I275" s="88">
        <v>3</v>
      </c>
      <c r="J275" s="43"/>
      <c r="K275" s="43"/>
      <c r="L275" s="43">
        <v>280</v>
      </c>
      <c r="M275" s="38">
        <f t="shared" si="38"/>
        <v>280</v>
      </c>
      <c r="N275" s="39">
        <v>11</v>
      </c>
      <c r="O275" s="41" t="str">
        <f>IFERROR(VLOOKUP(N275,bbb!B445:Ordenmes,2,0),"")</f>
        <v>Noviembre</v>
      </c>
      <c r="P275" s="142">
        <v>8</v>
      </c>
      <c r="Q275" s="111" t="s">
        <v>145</v>
      </c>
      <c r="R275" s="95"/>
      <c r="S275" s="93"/>
      <c r="T275" s="93"/>
    </row>
    <row r="276" spans="1:20" x14ac:dyDescent="0.25">
      <c r="A276" s="34" t="s">
        <v>65</v>
      </c>
      <c r="B276" s="34" t="str">
        <f t="shared" si="36"/>
        <v>Procuraduría Pública</v>
      </c>
      <c r="C276" s="35" t="s">
        <v>2262</v>
      </c>
      <c r="D276" s="36" t="str">
        <f t="shared" si="31"/>
        <v>Ejercer la Defensa Jurídica del Estado</v>
      </c>
      <c r="E276" s="36" t="s">
        <v>2714</v>
      </c>
      <c r="F276" s="36" t="str">
        <f t="shared" si="32"/>
        <v>Gestoria (Procesos Judiciales, Arbitrales y Extrajudiciales)</v>
      </c>
      <c r="G276" s="87" t="s">
        <v>104</v>
      </c>
      <c r="H276" s="83" t="s">
        <v>72</v>
      </c>
      <c r="I276" s="88">
        <v>2</v>
      </c>
      <c r="J276" s="43"/>
      <c r="K276" s="43"/>
      <c r="L276" s="43"/>
      <c r="M276" s="38">
        <f t="shared" si="38"/>
        <v>0</v>
      </c>
      <c r="N276" s="39">
        <v>11</v>
      </c>
      <c r="O276" s="41" t="str">
        <f>IFERROR(VLOOKUP(N276,bbb!B446:Ordenmes,2,0),"")</f>
        <v>Noviembre</v>
      </c>
      <c r="P276" s="142">
        <v>9</v>
      </c>
      <c r="Q276" s="111" t="s">
        <v>161</v>
      </c>
      <c r="R276" s="95"/>
      <c r="S276" s="93"/>
      <c r="T276" s="93"/>
    </row>
    <row r="277" spans="1:20" x14ac:dyDescent="0.25">
      <c r="A277" s="34" t="s">
        <v>65</v>
      </c>
      <c r="B277" s="34" t="str">
        <f t="shared" si="36"/>
        <v>Procuraduría Pública</v>
      </c>
      <c r="C277" s="35" t="s">
        <v>2262</v>
      </c>
      <c r="D277" s="36" t="str">
        <f t="shared" si="31"/>
        <v>Ejercer la Defensa Jurídica del Estado</v>
      </c>
      <c r="E277" s="36" t="s">
        <v>2714</v>
      </c>
      <c r="F277" s="36" t="str">
        <f t="shared" si="32"/>
        <v>Gestoria (Procesos Judiciales, Arbitrales y Extrajudiciales)</v>
      </c>
      <c r="G277" s="36" t="s">
        <v>105</v>
      </c>
      <c r="H277" s="83" t="s">
        <v>79</v>
      </c>
      <c r="I277" s="88">
        <v>2</v>
      </c>
      <c r="J277" s="43"/>
      <c r="K277" s="43"/>
      <c r="L277" s="43"/>
      <c r="M277" s="38">
        <f t="shared" si="38"/>
        <v>0</v>
      </c>
      <c r="N277" s="39">
        <v>12</v>
      </c>
      <c r="O277" s="41" t="str">
        <f>IFERROR(VLOOKUP(N277,bbb!B602:Ordenmes,2,0),"")</f>
        <v>Diciembre</v>
      </c>
      <c r="P277" s="142">
        <v>10</v>
      </c>
      <c r="Q277" s="111" t="s">
        <v>150</v>
      </c>
      <c r="R277" s="95"/>
      <c r="S277" s="93"/>
      <c r="T277" s="93"/>
    </row>
    <row r="278" spans="1:20" x14ac:dyDescent="0.25">
      <c r="A278" s="34" t="s">
        <v>2089</v>
      </c>
      <c r="B278" s="34" t="str">
        <f t="shared" si="36"/>
        <v>Gerencia Macro Regional Norte</v>
      </c>
      <c r="C278" s="35" t="s">
        <v>235</v>
      </c>
      <c r="D278" s="36" t="str">
        <f t="shared" si="31"/>
        <v>Asistencia Técnica, Monitoreo y Supervisión en Cobertura Financiera.</v>
      </c>
      <c r="E278" s="36" t="s">
        <v>237</v>
      </c>
      <c r="F278" s="36" t="str">
        <f t="shared" si="32"/>
        <v xml:space="preserve">Supervisión y asistencia técnica en cobertura financiera a UDR o Unidades Ejecutoras </v>
      </c>
      <c r="G278" s="36" t="s">
        <v>87</v>
      </c>
      <c r="H278" s="83" t="s">
        <v>240</v>
      </c>
      <c r="I278" s="82">
        <v>2</v>
      </c>
      <c r="J278" s="38">
        <v>80</v>
      </c>
      <c r="K278" s="38"/>
      <c r="L278" s="38">
        <v>640</v>
      </c>
      <c r="M278" s="38">
        <f t="shared" si="38"/>
        <v>720</v>
      </c>
      <c r="N278" s="39">
        <v>2</v>
      </c>
      <c r="O278" s="41" t="str">
        <f>IFERROR(VLOOKUP(N278,bbb!B443:Ordenmes,2,0),"")</f>
        <v>Febrero</v>
      </c>
      <c r="P278" s="142">
        <v>11</v>
      </c>
      <c r="Q278" s="111" t="s">
        <v>169</v>
      </c>
      <c r="R278" s="95"/>
      <c r="S278" s="93" t="s">
        <v>2970</v>
      </c>
      <c r="T278" s="93"/>
    </row>
    <row r="279" spans="1:20" x14ac:dyDescent="0.25">
      <c r="A279" s="34" t="s">
        <v>2089</v>
      </c>
      <c r="B279" s="34" t="str">
        <f t="shared" si="36"/>
        <v>Gerencia Macro Regional Norte</v>
      </c>
      <c r="C279" s="35" t="s">
        <v>212</v>
      </c>
      <c r="D279" s="36" t="str">
        <f t="shared" si="31"/>
        <v>Seguimiento y evaluacion de los procesos de afiliación, promoción, proteccion y atencion a la ciudadanía</v>
      </c>
      <c r="E279" s="36" t="s">
        <v>214</v>
      </c>
      <c r="F279" s="36" t="str">
        <f t="shared" si="32"/>
        <v>Supervisión y asistencia técnica en materia de afiliaciones</v>
      </c>
      <c r="G279" s="36" t="s">
        <v>216</v>
      </c>
      <c r="H279" s="83" t="s">
        <v>217</v>
      </c>
      <c r="I279" s="82">
        <v>2</v>
      </c>
      <c r="J279" s="38">
        <v>25</v>
      </c>
      <c r="K279" s="38"/>
      <c r="L279" s="38">
        <v>640</v>
      </c>
      <c r="M279" s="38">
        <f t="shared" si="38"/>
        <v>665</v>
      </c>
      <c r="N279" s="39">
        <v>3</v>
      </c>
      <c r="O279" s="41" t="str">
        <f>IFERROR(VLOOKUP(N279,bbb!B445:Ordenmes,2,0),"")</f>
        <v>Marzo</v>
      </c>
      <c r="P279" s="142">
        <v>6</v>
      </c>
      <c r="Q279" s="111" t="s">
        <v>142</v>
      </c>
      <c r="R279" s="95"/>
      <c r="S279" s="93" t="s">
        <v>2970</v>
      </c>
      <c r="T279" s="93"/>
    </row>
    <row r="280" spans="1:20" x14ac:dyDescent="0.25">
      <c r="A280" s="34" t="s">
        <v>2089</v>
      </c>
      <c r="B280" s="34" t="str">
        <f t="shared" si="36"/>
        <v>Gerencia Macro Regional Norte</v>
      </c>
      <c r="C280" s="35" t="s">
        <v>235</v>
      </c>
      <c r="D280" s="36" t="str">
        <f t="shared" si="31"/>
        <v>Asistencia Técnica, Monitoreo y Supervisión en Cobertura Financiera.</v>
      </c>
      <c r="E280" s="36" t="s">
        <v>237</v>
      </c>
      <c r="F280" s="36" t="str">
        <f t="shared" si="32"/>
        <v xml:space="preserve">Supervisión y asistencia técnica en cobertura financiera a UDR o Unidades Ejecutoras </v>
      </c>
      <c r="G280" s="36" t="s">
        <v>87</v>
      </c>
      <c r="H280" s="83" t="s">
        <v>239</v>
      </c>
      <c r="I280" s="82">
        <v>2</v>
      </c>
      <c r="J280" s="38">
        <v>80</v>
      </c>
      <c r="K280" s="38"/>
      <c r="L280" s="38">
        <v>640</v>
      </c>
      <c r="M280" s="38">
        <f t="shared" si="38"/>
        <v>720</v>
      </c>
      <c r="N280" s="39">
        <v>3</v>
      </c>
      <c r="O280" s="41" t="str">
        <f>IFERROR(VLOOKUP(N280,bbb!B446:Ordenmes,2,0),"")</f>
        <v>Marzo</v>
      </c>
      <c r="P280" s="142">
        <v>9</v>
      </c>
      <c r="Q280" s="111" t="s">
        <v>161</v>
      </c>
      <c r="R280" s="95"/>
      <c r="S280" s="93" t="s">
        <v>2970</v>
      </c>
      <c r="T280" s="93"/>
    </row>
    <row r="281" spans="1:20" x14ac:dyDescent="0.25">
      <c r="A281" s="34" t="s">
        <v>2089</v>
      </c>
      <c r="B281" s="34" t="str">
        <f t="shared" si="36"/>
        <v>Gerencia Macro Regional Norte</v>
      </c>
      <c r="C281" s="35" t="s">
        <v>224</v>
      </c>
      <c r="D281" s="36" t="str">
        <f t="shared" ref="D281:D344" si="41">IFERROR(VLOOKUP(C281,IdAOE,2,0),"")</f>
        <v>Asistencia Técnica, Monitoreo y Supervisión en Cobertura Prestacional.</v>
      </c>
      <c r="E281" s="36" t="s">
        <v>226</v>
      </c>
      <c r="F281" s="36" t="str">
        <f t="shared" si="32"/>
        <v>Supervisión, monitoreo y asistencia en cobertura prestacional</v>
      </c>
      <c r="G281" s="36" t="s">
        <v>87</v>
      </c>
      <c r="H281" s="83" t="s">
        <v>228</v>
      </c>
      <c r="I281" s="82">
        <v>2</v>
      </c>
      <c r="J281" s="38">
        <v>80</v>
      </c>
      <c r="K281" s="38"/>
      <c r="L281" s="38">
        <v>640</v>
      </c>
      <c r="M281" s="38">
        <f t="shared" si="38"/>
        <v>720</v>
      </c>
      <c r="N281" s="107">
        <v>4</v>
      </c>
      <c r="O281" s="41" t="str">
        <f>IFERROR(VLOOKUP(N281,bbb!B488:Ordenmes,2,0),"")</f>
        <v>Abril</v>
      </c>
      <c r="P281" s="142">
        <v>7</v>
      </c>
      <c r="Q281" s="111" t="s">
        <v>156</v>
      </c>
      <c r="R281" s="95"/>
      <c r="S281" s="93"/>
      <c r="T281" s="93"/>
    </row>
    <row r="282" spans="1:20" x14ac:dyDescent="0.25">
      <c r="A282" s="34" t="s">
        <v>2089</v>
      </c>
      <c r="B282" s="34" t="str">
        <f t="shared" si="36"/>
        <v>Gerencia Macro Regional Norte</v>
      </c>
      <c r="C282" s="35" t="s">
        <v>212</v>
      </c>
      <c r="D282" s="36" t="str">
        <f t="shared" si="41"/>
        <v>Seguimiento y evaluacion de los procesos de afiliación, promoción, proteccion y atencion a la ciudadanía</v>
      </c>
      <c r="E282" s="36" t="s">
        <v>218</v>
      </c>
      <c r="F282" s="36" t="str">
        <f t="shared" si="32"/>
        <v>Supervisión y asistencia técnica a operadores de los canales de atención</v>
      </c>
      <c r="G282" s="36" t="s">
        <v>185</v>
      </c>
      <c r="H282" s="83" t="s">
        <v>220</v>
      </c>
      <c r="I282" s="82">
        <v>2</v>
      </c>
      <c r="J282" s="38">
        <v>25</v>
      </c>
      <c r="K282" s="38"/>
      <c r="L282" s="38">
        <v>640</v>
      </c>
      <c r="M282" s="38">
        <f t="shared" si="38"/>
        <v>665</v>
      </c>
      <c r="N282" s="107">
        <v>4</v>
      </c>
      <c r="O282" s="41" t="str">
        <f>IFERROR(VLOOKUP(N282,bbb!B489:Ordenmes,2,0),"")</f>
        <v>Abril</v>
      </c>
      <c r="P282" s="142">
        <v>2</v>
      </c>
      <c r="Q282" s="111" t="s">
        <v>126</v>
      </c>
      <c r="R282" s="95"/>
      <c r="S282" s="93"/>
      <c r="T282" s="93"/>
    </row>
    <row r="283" spans="1:20" x14ac:dyDescent="0.25">
      <c r="A283" s="34" t="s">
        <v>2089</v>
      </c>
      <c r="B283" s="34" t="str">
        <f t="shared" si="36"/>
        <v>Gerencia Macro Regional Norte</v>
      </c>
      <c r="C283" s="35" t="s">
        <v>241</v>
      </c>
      <c r="D283" s="36" t="str">
        <f t="shared" si="41"/>
        <v>Acciones de Soporte a la Gestión a nivel de GMR</v>
      </c>
      <c r="E283" s="36" t="s">
        <v>243</v>
      </c>
      <c r="F283" s="36" t="str">
        <f t="shared" si="32"/>
        <v xml:space="preserve"> Supervisión y asistencia técnica en acciones de soporte a UDR</v>
      </c>
      <c r="G283" s="36" t="s">
        <v>25</v>
      </c>
      <c r="H283" s="83" t="s">
        <v>246</v>
      </c>
      <c r="I283" s="82">
        <v>2</v>
      </c>
      <c r="J283" s="38">
        <v>80</v>
      </c>
      <c r="K283" s="38"/>
      <c r="L283" s="38">
        <v>640</v>
      </c>
      <c r="M283" s="38">
        <f t="shared" si="38"/>
        <v>720</v>
      </c>
      <c r="N283" s="107">
        <v>4</v>
      </c>
      <c r="O283" s="41" t="str">
        <f>IFERROR(VLOOKUP(N283,bbb!B490:Ordenmes,2,0),"")</f>
        <v>Abril</v>
      </c>
      <c r="P283" s="142">
        <v>8</v>
      </c>
      <c r="Q283" s="111" t="s">
        <v>145</v>
      </c>
      <c r="R283" s="95"/>
      <c r="S283" s="93"/>
      <c r="T283" s="93"/>
    </row>
    <row r="284" spans="1:20" x14ac:dyDescent="0.25">
      <c r="A284" s="34" t="s">
        <v>2089</v>
      </c>
      <c r="B284" s="34" t="str">
        <f t="shared" si="36"/>
        <v>Gerencia Macro Regional Norte</v>
      </c>
      <c r="C284" s="35" t="s">
        <v>224</v>
      </c>
      <c r="D284" s="36" t="str">
        <f t="shared" si="41"/>
        <v>Asistencia Técnica, Monitoreo y Supervisión en Cobertura Prestacional.</v>
      </c>
      <c r="E284" s="36" t="s">
        <v>232</v>
      </c>
      <c r="F284" s="36" t="str">
        <f t="shared" si="32"/>
        <v>Supervisión y monitoreo de la evaluación de prestaciones administrativas no tarifadas</v>
      </c>
      <c r="G284" s="36" t="s">
        <v>87</v>
      </c>
      <c r="H284" s="83" t="s">
        <v>234</v>
      </c>
      <c r="I284" s="82">
        <v>2</v>
      </c>
      <c r="J284" s="38">
        <v>80</v>
      </c>
      <c r="K284" s="38"/>
      <c r="L284" s="38">
        <v>640</v>
      </c>
      <c r="M284" s="38">
        <f t="shared" si="38"/>
        <v>720</v>
      </c>
      <c r="N284" s="39">
        <v>5</v>
      </c>
      <c r="O284" s="41" t="str">
        <f>IFERROR(VLOOKUP(N284,bbb!B450:Ordenmes,2,0),"")</f>
        <v>Mayo</v>
      </c>
      <c r="P284" s="142">
        <v>5</v>
      </c>
      <c r="Q284" s="111" t="s">
        <v>158</v>
      </c>
      <c r="R284" s="95"/>
      <c r="S284" s="93">
        <v>2</v>
      </c>
      <c r="T284" s="93"/>
    </row>
    <row r="285" spans="1:20" x14ac:dyDescent="0.25">
      <c r="A285" s="34" t="s">
        <v>2089</v>
      </c>
      <c r="B285" s="34" t="str">
        <f t="shared" si="36"/>
        <v>Gerencia Macro Regional Norte</v>
      </c>
      <c r="C285" s="35" t="s">
        <v>241</v>
      </c>
      <c r="D285" s="36" t="str">
        <f t="shared" si="41"/>
        <v>Acciones de Soporte a la Gestión a nivel de GMR</v>
      </c>
      <c r="E285" s="36" t="s">
        <v>243</v>
      </c>
      <c r="F285" s="36" t="str">
        <f t="shared" si="32"/>
        <v xml:space="preserve"> Supervisión y asistencia técnica en acciones de soporte a UDR</v>
      </c>
      <c r="G285" s="36" t="s">
        <v>47</v>
      </c>
      <c r="H285" s="83" t="s">
        <v>246</v>
      </c>
      <c r="I285" s="82">
        <v>3</v>
      </c>
      <c r="J285" s="38">
        <v>150</v>
      </c>
      <c r="K285" s="38"/>
      <c r="L285" s="38">
        <v>960</v>
      </c>
      <c r="M285" s="38">
        <f t="shared" si="38"/>
        <v>1110</v>
      </c>
      <c r="N285" s="39">
        <v>5</v>
      </c>
      <c r="O285" s="41" t="str">
        <f>IFERROR(VLOOKUP(N285,bbb!B451:Ordenmes,2,0),"")</f>
        <v>Mayo</v>
      </c>
      <c r="P285" s="142">
        <v>2</v>
      </c>
      <c r="Q285" s="111" t="s">
        <v>126</v>
      </c>
      <c r="R285" s="95"/>
      <c r="S285" s="93"/>
      <c r="T285" s="93"/>
    </row>
    <row r="286" spans="1:20" x14ac:dyDescent="0.25">
      <c r="A286" s="34" t="s">
        <v>2089</v>
      </c>
      <c r="B286" s="34" t="str">
        <f t="shared" si="36"/>
        <v>Gerencia Macro Regional Norte</v>
      </c>
      <c r="C286" s="35" t="s">
        <v>212</v>
      </c>
      <c r="D286" s="36" t="str">
        <f t="shared" si="41"/>
        <v>Seguimiento y evaluacion de los procesos de afiliación, promoción, proteccion y atencion a la ciudadanía</v>
      </c>
      <c r="E286" s="36" t="s">
        <v>214</v>
      </c>
      <c r="F286" s="36" t="str">
        <f t="shared" si="32"/>
        <v>Supervisión y asistencia técnica en materia de afiliaciones</v>
      </c>
      <c r="G286" s="36" t="s">
        <v>247</v>
      </c>
      <c r="H286" s="83" t="s">
        <v>217</v>
      </c>
      <c r="I286" s="82">
        <v>3</v>
      </c>
      <c r="J286" s="38">
        <v>90</v>
      </c>
      <c r="K286" s="38"/>
      <c r="L286" s="38">
        <v>960</v>
      </c>
      <c r="M286" s="38">
        <f t="shared" si="38"/>
        <v>1050</v>
      </c>
      <c r="N286" s="39">
        <v>6</v>
      </c>
      <c r="O286" s="41" t="str">
        <f>IFERROR(VLOOKUP(N286,bbb!B453:Ordenmes,2,0),"")</f>
        <v>Junio</v>
      </c>
      <c r="P286" s="142">
        <v>10</v>
      </c>
      <c r="Q286" s="111" t="s">
        <v>150</v>
      </c>
      <c r="R286" s="95"/>
      <c r="S286" s="93"/>
      <c r="T286" s="93"/>
    </row>
    <row r="287" spans="1:20" x14ac:dyDescent="0.25">
      <c r="A287" s="34" t="s">
        <v>2089</v>
      </c>
      <c r="B287" s="34" t="str">
        <f t="shared" si="36"/>
        <v>Gerencia Macro Regional Norte</v>
      </c>
      <c r="C287" s="35" t="s">
        <v>224</v>
      </c>
      <c r="D287" s="36" t="str">
        <f t="shared" si="41"/>
        <v>Asistencia Técnica, Monitoreo y Supervisión en Cobertura Prestacional.</v>
      </c>
      <c r="E287" s="36" t="s">
        <v>226</v>
      </c>
      <c r="F287" s="36" t="str">
        <f t="shared" si="32"/>
        <v>Supervisión, monitoreo y asistencia en cobertura prestacional</v>
      </c>
      <c r="G287" s="36" t="s">
        <v>231</v>
      </c>
      <c r="H287" s="83" t="s">
        <v>228</v>
      </c>
      <c r="I287" s="82">
        <v>2</v>
      </c>
      <c r="J287" s="38">
        <f>90-14</f>
        <v>76</v>
      </c>
      <c r="K287" s="38"/>
      <c r="L287" s="38">
        <v>640</v>
      </c>
      <c r="M287" s="38">
        <f t="shared" si="38"/>
        <v>716</v>
      </c>
      <c r="N287" s="39">
        <v>5</v>
      </c>
      <c r="O287" s="41" t="str">
        <f>IFERROR(VLOOKUP(N287,bbb!B454:Ordenmes,2,0),"")</f>
        <v>Mayo</v>
      </c>
      <c r="P287" s="142">
        <v>2</v>
      </c>
      <c r="Q287" s="111" t="s">
        <v>126</v>
      </c>
      <c r="R287" s="95"/>
      <c r="S287" s="93"/>
      <c r="T287" s="93"/>
    </row>
    <row r="288" spans="1:20" ht="25.5" x14ac:dyDescent="0.25">
      <c r="A288" s="34" t="s">
        <v>2089</v>
      </c>
      <c r="B288" s="34" t="str">
        <f t="shared" si="36"/>
        <v>Gerencia Macro Regional Norte</v>
      </c>
      <c r="C288" s="187" t="s">
        <v>241</v>
      </c>
      <c r="D288" s="36" t="str">
        <f t="shared" si="41"/>
        <v>Acciones de Soporte a la Gestión a nivel de GMR</v>
      </c>
      <c r="E288" s="176" t="s">
        <v>249</v>
      </c>
      <c r="F288" s="36" t="str">
        <f t="shared" si="32"/>
        <v xml:space="preserve"> Otras Acciones de Soporte</v>
      </c>
      <c r="G288" s="36" t="s">
        <v>3059</v>
      </c>
      <c r="H288" s="83" t="s">
        <v>329</v>
      </c>
      <c r="I288" s="82">
        <v>4</v>
      </c>
      <c r="J288" s="38">
        <v>170</v>
      </c>
      <c r="K288" s="38"/>
      <c r="L288" s="38">
        <v>640</v>
      </c>
      <c r="M288" s="38">
        <f t="shared" si="38"/>
        <v>810</v>
      </c>
      <c r="N288" s="39">
        <v>6</v>
      </c>
      <c r="O288" s="41" t="str">
        <f>IFERROR(VLOOKUP(N288,bbb!B468:Ordenmes,2,0),"")</f>
        <v>Junio</v>
      </c>
      <c r="P288" s="142"/>
      <c r="Q288" s="111"/>
      <c r="R288" s="95"/>
      <c r="S288" s="93"/>
      <c r="T288" s="93"/>
    </row>
    <row r="289" spans="1:20" ht="25.5" x14ac:dyDescent="0.25">
      <c r="A289" s="34" t="s">
        <v>2089</v>
      </c>
      <c r="B289" s="34" t="str">
        <f t="shared" si="36"/>
        <v>Gerencia Macro Regional Norte</v>
      </c>
      <c r="C289" s="35" t="s">
        <v>235</v>
      </c>
      <c r="D289" s="36" t="str">
        <f t="shared" si="41"/>
        <v>Asistencia Técnica, Monitoreo y Supervisión en Cobertura Financiera.</v>
      </c>
      <c r="E289" s="174" t="s">
        <v>237</v>
      </c>
      <c r="F289" s="36" t="str">
        <f t="shared" si="32"/>
        <v xml:space="preserve">Supervisión y asistencia técnica en cobertura financiera a UDR o Unidades Ejecutoras </v>
      </c>
      <c r="G289" s="36" t="s">
        <v>3059</v>
      </c>
      <c r="H289" s="83" t="s">
        <v>240</v>
      </c>
      <c r="I289" s="82">
        <v>4</v>
      </c>
      <c r="J289" s="38">
        <v>170</v>
      </c>
      <c r="K289" s="38"/>
      <c r="L289" s="38">
        <v>1280</v>
      </c>
      <c r="M289" s="38">
        <f t="shared" si="38"/>
        <v>1450</v>
      </c>
      <c r="N289" s="39">
        <v>6</v>
      </c>
      <c r="O289" s="41" t="str">
        <f>IFERROR(VLOOKUP(N289,bbb!B469:Ordenmes,2,0),"")</f>
        <v>Junio</v>
      </c>
      <c r="P289" s="142"/>
      <c r="Q289" s="111"/>
      <c r="R289" s="95"/>
      <c r="S289" s="93"/>
      <c r="T289" s="93"/>
    </row>
    <row r="290" spans="1:20" ht="25.5" x14ac:dyDescent="0.25">
      <c r="A290" s="34" t="s">
        <v>2089</v>
      </c>
      <c r="B290" s="34" t="str">
        <f t="shared" si="36"/>
        <v>Gerencia Macro Regional Norte</v>
      </c>
      <c r="C290" s="35" t="s">
        <v>235</v>
      </c>
      <c r="D290" s="36" t="str">
        <f t="shared" si="41"/>
        <v>Asistencia Técnica, Monitoreo y Supervisión en Cobertura Financiera.</v>
      </c>
      <c r="E290" s="174" t="s">
        <v>237</v>
      </c>
      <c r="F290" s="36" t="str">
        <f t="shared" si="32"/>
        <v xml:space="preserve">Supervisión y asistencia técnica en cobertura financiera a UDR o Unidades Ejecutoras </v>
      </c>
      <c r="G290" s="36" t="s">
        <v>3059</v>
      </c>
      <c r="H290" s="83" t="s">
        <v>239</v>
      </c>
      <c r="I290" s="82">
        <v>4</v>
      </c>
      <c r="J290" s="38">
        <v>170</v>
      </c>
      <c r="K290" s="38"/>
      <c r="L290" s="38">
        <v>1280</v>
      </c>
      <c r="M290" s="38">
        <f t="shared" si="38"/>
        <v>1450</v>
      </c>
      <c r="N290" s="39">
        <v>6</v>
      </c>
      <c r="O290" s="41" t="str">
        <f>IFERROR(VLOOKUP(N290,bbb!B470:Ordenmes,2,0),"")</f>
        <v>Junio</v>
      </c>
      <c r="P290" s="142"/>
      <c r="Q290" s="111"/>
      <c r="R290" s="95"/>
      <c r="S290" s="93"/>
      <c r="T290" s="93"/>
    </row>
    <row r="291" spans="1:20" ht="25.5" x14ac:dyDescent="0.25">
      <c r="A291" s="34" t="s">
        <v>2089</v>
      </c>
      <c r="B291" s="34" t="str">
        <f t="shared" si="36"/>
        <v>Gerencia Macro Regional Norte</v>
      </c>
      <c r="C291" s="35" t="s">
        <v>235</v>
      </c>
      <c r="D291" s="36" t="str">
        <f t="shared" si="41"/>
        <v>Asistencia Técnica, Monitoreo y Supervisión en Cobertura Financiera.</v>
      </c>
      <c r="E291" s="174" t="s">
        <v>237</v>
      </c>
      <c r="F291" s="36" t="str">
        <f t="shared" si="32"/>
        <v xml:space="preserve">Supervisión y asistencia técnica en cobertura financiera a UDR o Unidades Ejecutoras </v>
      </c>
      <c r="G291" s="36" t="s">
        <v>3042</v>
      </c>
      <c r="H291" s="83" t="s">
        <v>234</v>
      </c>
      <c r="I291" s="82">
        <v>2</v>
      </c>
      <c r="J291" s="38">
        <v>70</v>
      </c>
      <c r="K291" s="38"/>
      <c r="L291" s="38">
        <v>640</v>
      </c>
      <c r="M291" s="38">
        <f t="shared" si="38"/>
        <v>710</v>
      </c>
      <c r="N291" s="39">
        <v>6</v>
      </c>
      <c r="O291" s="41" t="str">
        <f>IFERROR(VLOOKUP(N291,bbb!B471:Ordenmes,2,0),"")</f>
        <v>Junio</v>
      </c>
      <c r="P291" s="142"/>
      <c r="Q291" s="111"/>
      <c r="R291" s="95"/>
      <c r="S291" s="93"/>
      <c r="T291" s="93"/>
    </row>
    <row r="292" spans="1:20" x14ac:dyDescent="0.25">
      <c r="A292" s="34" t="s">
        <v>2089</v>
      </c>
      <c r="B292" s="34" t="str">
        <f t="shared" si="36"/>
        <v>Gerencia Macro Regional Norte</v>
      </c>
      <c r="C292" s="35" t="s">
        <v>224</v>
      </c>
      <c r="D292" s="36" t="str">
        <f t="shared" si="41"/>
        <v>Asistencia Técnica, Monitoreo y Supervisión en Cobertura Prestacional.</v>
      </c>
      <c r="E292" s="36" t="s">
        <v>226</v>
      </c>
      <c r="F292" s="36" t="str">
        <f t="shared" si="32"/>
        <v>Supervisión, monitoreo y asistencia en cobertura prestacional</v>
      </c>
      <c r="G292" s="36" t="s">
        <v>229</v>
      </c>
      <c r="H292" s="83" t="s">
        <v>228</v>
      </c>
      <c r="I292" s="82">
        <v>2</v>
      </c>
      <c r="J292" s="38">
        <v>130</v>
      </c>
      <c r="K292" s="38"/>
      <c r="L292" s="38">
        <v>640</v>
      </c>
      <c r="M292" s="38">
        <f t="shared" si="38"/>
        <v>770</v>
      </c>
      <c r="N292" s="39">
        <v>6</v>
      </c>
      <c r="O292" s="41" t="str">
        <f>IFERROR(VLOOKUP(N292,bbb!B459:Ordenmes,2,0),"")</f>
        <v>Junio</v>
      </c>
      <c r="P292" s="142">
        <v>10</v>
      </c>
      <c r="Q292" s="111" t="s">
        <v>150</v>
      </c>
      <c r="R292" s="95"/>
      <c r="S292" s="93">
        <v>1</v>
      </c>
      <c r="T292" s="93"/>
    </row>
    <row r="293" spans="1:20" x14ac:dyDescent="0.25">
      <c r="A293" s="34" t="s">
        <v>2089</v>
      </c>
      <c r="B293" s="34" t="str">
        <f t="shared" si="36"/>
        <v>Gerencia Macro Regional Norte</v>
      </c>
      <c r="C293" s="35" t="s">
        <v>224</v>
      </c>
      <c r="D293" s="36" t="str">
        <f t="shared" si="41"/>
        <v>Asistencia Técnica, Monitoreo y Supervisión en Cobertura Prestacional.</v>
      </c>
      <c r="E293" s="36" t="s">
        <v>232</v>
      </c>
      <c r="F293" s="36" t="str">
        <f t="shared" si="32"/>
        <v>Supervisión y monitoreo de la evaluación de prestaciones administrativas no tarifadas</v>
      </c>
      <c r="G293" s="36" t="s">
        <v>55</v>
      </c>
      <c r="H293" s="83" t="s">
        <v>234</v>
      </c>
      <c r="I293" s="82">
        <v>2</v>
      </c>
      <c r="J293" s="38">
        <v>160</v>
      </c>
      <c r="K293" s="38"/>
      <c r="L293" s="38">
        <v>640</v>
      </c>
      <c r="M293" s="38">
        <f t="shared" si="38"/>
        <v>800</v>
      </c>
      <c r="N293" s="39">
        <v>6</v>
      </c>
      <c r="O293" s="41" t="str">
        <f>IFERROR(VLOOKUP(N293,bbb!B460:Ordenmes,2,0),"")</f>
        <v>Junio</v>
      </c>
      <c r="P293" s="142">
        <v>7</v>
      </c>
      <c r="Q293" s="111" t="s">
        <v>156</v>
      </c>
      <c r="R293" s="95"/>
      <c r="S293" s="93">
        <v>3</v>
      </c>
      <c r="T293" s="93"/>
    </row>
    <row r="294" spans="1:20" x14ac:dyDescent="0.25">
      <c r="A294" s="34" t="s">
        <v>2089</v>
      </c>
      <c r="B294" s="34" t="str">
        <f t="shared" si="36"/>
        <v>Gerencia Macro Regional Norte</v>
      </c>
      <c r="C294" s="35" t="s">
        <v>212</v>
      </c>
      <c r="D294" s="36" t="str">
        <f t="shared" si="41"/>
        <v>Seguimiento y evaluacion de los procesos de afiliación, promoción, proteccion y atencion a la ciudadanía</v>
      </c>
      <c r="E294" s="36" t="s">
        <v>214</v>
      </c>
      <c r="F294" s="36" t="str">
        <f t="shared" si="32"/>
        <v>Supervisión y asistencia técnica en materia de afiliaciones</v>
      </c>
      <c r="G294" s="36" t="s">
        <v>47</v>
      </c>
      <c r="H294" s="83" t="s">
        <v>217</v>
      </c>
      <c r="I294" s="82">
        <v>3</v>
      </c>
      <c r="J294" s="38">
        <v>150</v>
      </c>
      <c r="K294" s="38"/>
      <c r="L294" s="38">
        <v>960</v>
      </c>
      <c r="M294" s="38">
        <f t="shared" si="38"/>
        <v>1110</v>
      </c>
      <c r="N294" s="39">
        <v>6</v>
      </c>
      <c r="O294" s="41" t="str">
        <f>IFERROR(VLOOKUP(N294,bbb!B461:Ordenmes,2,0),"")</f>
        <v>Junio</v>
      </c>
      <c r="P294" s="142">
        <v>3</v>
      </c>
      <c r="Q294" s="111" t="s">
        <v>131</v>
      </c>
      <c r="R294" s="95"/>
      <c r="S294" s="93"/>
      <c r="T294" s="93"/>
    </row>
    <row r="295" spans="1:20" x14ac:dyDescent="0.25">
      <c r="A295" s="34" t="s">
        <v>2089</v>
      </c>
      <c r="B295" s="34" t="str">
        <f t="shared" si="36"/>
        <v>Gerencia Macro Regional Norte</v>
      </c>
      <c r="C295" s="35" t="s">
        <v>224</v>
      </c>
      <c r="D295" s="36" t="str">
        <f t="shared" si="41"/>
        <v>Asistencia Técnica, Monitoreo y Supervisión en Cobertura Prestacional.</v>
      </c>
      <c r="E295" s="36" t="s">
        <v>226</v>
      </c>
      <c r="F295" s="36" t="str">
        <f t="shared" si="32"/>
        <v>Supervisión, monitoreo y asistencia en cobertura prestacional</v>
      </c>
      <c r="G295" s="36" t="s">
        <v>71</v>
      </c>
      <c r="H295" s="83" t="s">
        <v>228</v>
      </c>
      <c r="I295" s="82">
        <v>2</v>
      </c>
      <c r="J295" s="38">
        <v>130</v>
      </c>
      <c r="K295" s="38"/>
      <c r="L295" s="38">
        <v>640</v>
      </c>
      <c r="M295" s="38">
        <f t="shared" si="38"/>
        <v>770</v>
      </c>
      <c r="N295" s="39">
        <v>6</v>
      </c>
      <c r="O295" s="41" t="str">
        <f>IFERROR(VLOOKUP(N295,bbb!B462:Ordenmes,2,0),"")</f>
        <v>Junio</v>
      </c>
      <c r="P295" s="142">
        <v>3</v>
      </c>
      <c r="Q295" s="111" t="s">
        <v>131</v>
      </c>
      <c r="R295" s="95"/>
      <c r="S295" s="93"/>
      <c r="T295" s="93"/>
    </row>
    <row r="296" spans="1:20" x14ac:dyDescent="0.25">
      <c r="A296" s="34" t="s">
        <v>2089</v>
      </c>
      <c r="B296" s="34" t="str">
        <f t="shared" si="36"/>
        <v>Gerencia Macro Regional Norte</v>
      </c>
      <c r="C296" s="35" t="s">
        <v>224</v>
      </c>
      <c r="D296" s="36" t="str">
        <f t="shared" si="41"/>
        <v>Asistencia Técnica, Monitoreo y Supervisión en Cobertura Prestacional.</v>
      </c>
      <c r="E296" s="36" t="s">
        <v>232</v>
      </c>
      <c r="F296" s="36" t="str">
        <f t="shared" si="32"/>
        <v>Supervisión y monitoreo de la evaluación de prestaciones administrativas no tarifadas</v>
      </c>
      <c r="G296" s="36" t="s">
        <v>47</v>
      </c>
      <c r="H296" s="83" t="s">
        <v>234</v>
      </c>
      <c r="I296" s="82">
        <v>2</v>
      </c>
      <c r="J296" s="38">
        <v>100</v>
      </c>
      <c r="K296" s="38"/>
      <c r="L296" s="38">
        <v>640</v>
      </c>
      <c r="M296" s="38">
        <f t="shared" si="38"/>
        <v>740</v>
      </c>
      <c r="N296" s="39">
        <v>6</v>
      </c>
      <c r="O296" s="41" t="str">
        <f>IFERROR(VLOOKUP(N296,bbb!B463:Ordenmes,2,0),"")</f>
        <v>Junio</v>
      </c>
      <c r="P296" s="142">
        <v>4</v>
      </c>
      <c r="Q296" s="111" t="s">
        <v>137</v>
      </c>
      <c r="R296" s="95"/>
      <c r="S296" s="93"/>
      <c r="T296" s="93"/>
    </row>
    <row r="297" spans="1:20" x14ac:dyDescent="0.25">
      <c r="A297" s="34" t="s">
        <v>2089</v>
      </c>
      <c r="B297" s="34" t="str">
        <f t="shared" si="36"/>
        <v>Gerencia Macro Regional Norte</v>
      </c>
      <c r="C297" s="35" t="s">
        <v>241</v>
      </c>
      <c r="D297" s="36" t="str">
        <f t="shared" si="41"/>
        <v>Acciones de Soporte a la Gestión a nivel de GMR</v>
      </c>
      <c r="E297" s="36" t="s">
        <v>243</v>
      </c>
      <c r="F297" s="36" t="str">
        <f t="shared" si="32"/>
        <v xml:space="preserve"> Supervisión y asistencia técnica en acciones de soporte a UDR</v>
      </c>
      <c r="G297" s="36" t="s">
        <v>247</v>
      </c>
      <c r="H297" s="83" t="s">
        <v>246</v>
      </c>
      <c r="I297" s="82">
        <v>2</v>
      </c>
      <c r="J297" s="38">
        <v>60</v>
      </c>
      <c r="K297" s="38"/>
      <c r="L297" s="38">
        <v>640</v>
      </c>
      <c r="M297" s="38">
        <f t="shared" si="38"/>
        <v>700</v>
      </c>
      <c r="N297" s="39">
        <v>6</v>
      </c>
      <c r="O297" s="41" t="str">
        <f>IFERROR(VLOOKUP(N297,bbb!B466:Ordenmes,2,0),"")</f>
        <v>Junio</v>
      </c>
      <c r="P297" s="142">
        <v>5</v>
      </c>
      <c r="Q297" s="111" t="s">
        <v>158</v>
      </c>
      <c r="R297" s="95"/>
      <c r="S297" s="93"/>
      <c r="T297" s="93"/>
    </row>
    <row r="298" spans="1:20" x14ac:dyDescent="0.25">
      <c r="A298" s="34" t="s">
        <v>2089</v>
      </c>
      <c r="B298" s="34" t="str">
        <f t="shared" si="36"/>
        <v>Gerencia Macro Regional Norte</v>
      </c>
      <c r="C298" s="35" t="s">
        <v>241</v>
      </c>
      <c r="D298" s="36" t="str">
        <f t="shared" si="41"/>
        <v>Acciones de Soporte a la Gestión a nivel de GMR</v>
      </c>
      <c r="E298" s="36" t="s">
        <v>249</v>
      </c>
      <c r="F298" s="36" t="str">
        <f t="shared" si="32"/>
        <v xml:space="preserve"> Otras Acciones de Soporte</v>
      </c>
      <c r="G298" s="36" t="s">
        <v>55</v>
      </c>
      <c r="H298" s="83" t="s">
        <v>329</v>
      </c>
      <c r="I298" s="82">
        <v>2</v>
      </c>
      <c r="J298" s="38">
        <v>160</v>
      </c>
      <c r="K298" s="38"/>
      <c r="L298" s="38">
        <v>640</v>
      </c>
      <c r="M298" s="38">
        <f t="shared" si="38"/>
        <v>800</v>
      </c>
      <c r="N298" s="39">
        <v>6</v>
      </c>
      <c r="O298" s="41" t="str">
        <f>IFERROR(VLOOKUP(N298,bbb!B467:Ordenmes,2,0),"")</f>
        <v>Junio</v>
      </c>
      <c r="P298" s="142">
        <v>5</v>
      </c>
      <c r="Q298" s="111" t="s">
        <v>158</v>
      </c>
      <c r="R298" s="95"/>
      <c r="S298" s="93"/>
      <c r="T298" s="93"/>
    </row>
    <row r="299" spans="1:20" ht="25.5" x14ac:dyDescent="0.25">
      <c r="A299" s="34" t="s">
        <v>2089</v>
      </c>
      <c r="B299" s="34" t="str">
        <f t="shared" si="36"/>
        <v>Gerencia Macro Regional Norte</v>
      </c>
      <c r="C299" s="35" t="s">
        <v>235</v>
      </c>
      <c r="D299" s="36" t="str">
        <f t="shared" si="41"/>
        <v>Asistencia Técnica, Monitoreo y Supervisión en Cobertura Financiera.</v>
      </c>
      <c r="E299" s="174" t="s">
        <v>237</v>
      </c>
      <c r="F299" s="36" t="str">
        <f t="shared" si="32"/>
        <v xml:space="preserve">Supervisión y asistencia técnica en cobertura financiera a UDR o Unidades Ejecutoras </v>
      </c>
      <c r="G299" s="36" t="s">
        <v>229</v>
      </c>
      <c r="H299" s="83" t="s">
        <v>240</v>
      </c>
      <c r="I299" s="82">
        <v>2</v>
      </c>
      <c r="J299" s="38">
        <v>160</v>
      </c>
      <c r="K299" s="38"/>
      <c r="L299" s="38">
        <v>640</v>
      </c>
      <c r="M299" s="38">
        <f t="shared" si="38"/>
        <v>800</v>
      </c>
      <c r="N299" s="39">
        <v>6</v>
      </c>
      <c r="O299" s="41" t="str">
        <f>IFERROR(VLOOKUP(N299,bbb!B472:Ordenmes,2,0),"")</f>
        <v>Junio</v>
      </c>
      <c r="P299" s="142"/>
      <c r="Q299" s="111"/>
      <c r="R299" s="95"/>
      <c r="S299" s="93"/>
      <c r="T299" s="93"/>
    </row>
    <row r="300" spans="1:20" x14ac:dyDescent="0.25">
      <c r="A300" s="34" t="s">
        <v>2089</v>
      </c>
      <c r="B300" s="34" t="str">
        <f t="shared" si="36"/>
        <v>Gerencia Macro Regional Norte</v>
      </c>
      <c r="C300" s="35" t="s">
        <v>224</v>
      </c>
      <c r="D300" s="36" t="str">
        <f t="shared" si="41"/>
        <v>Asistencia Técnica, Monitoreo y Supervisión en Cobertura Prestacional.</v>
      </c>
      <c r="E300" s="36" t="s">
        <v>232</v>
      </c>
      <c r="F300" s="36" t="str">
        <f t="shared" si="32"/>
        <v>Supervisión y monitoreo de la evaluación de prestaciones administrativas no tarifadas</v>
      </c>
      <c r="G300" s="36" t="s">
        <v>231</v>
      </c>
      <c r="H300" s="83" t="s">
        <v>234</v>
      </c>
      <c r="I300" s="82">
        <v>2</v>
      </c>
      <c r="J300" s="38">
        <v>75</v>
      </c>
      <c r="K300" s="38"/>
      <c r="L300" s="38">
        <v>640</v>
      </c>
      <c r="M300" s="38">
        <f t="shared" si="38"/>
        <v>715</v>
      </c>
      <c r="N300" s="39">
        <v>7</v>
      </c>
      <c r="O300" s="41" t="str">
        <f>IFERROR(VLOOKUP(N300,bbb!B455:Ordenmes,2,0),"")</f>
        <v>Julio</v>
      </c>
      <c r="P300" s="142">
        <v>2</v>
      </c>
      <c r="Q300" s="111" t="s">
        <v>126</v>
      </c>
      <c r="R300" s="95"/>
      <c r="S300" s="93"/>
      <c r="T300" s="93"/>
    </row>
    <row r="301" spans="1:20" x14ac:dyDescent="0.25">
      <c r="A301" s="34" t="s">
        <v>2089</v>
      </c>
      <c r="B301" s="34" t="str">
        <f t="shared" si="36"/>
        <v>Gerencia Macro Regional Norte</v>
      </c>
      <c r="C301" s="35" t="s">
        <v>235</v>
      </c>
      <c r="D301" s="36" t="str">
        <f t="shared" si="41"/>
        <v>Asistencia Técnica, Monitoreo y Supervisión en Cobertura Financiera.</v>
      </c>
      <c r="E301" s="36" t="s">
        <v>237</v>
      </c>
      <c r="F301" s="36" t="str">
        <f t="shared" ref="F301:F364" si="42">IFERROR(VLOOKUP(E301,IdTarea,2,0),"")</f>
        <v xml:space="preserve">Supervisión y asistencia técnica en cobertura financiera a UDR o Unidades Ejecutoras </v>
      </c>
      <c r="G301" s="36" t="s">
        <v>231</v>
      </c>
      <c r="H301" s="83" t="s">
        <v>240</v>
      </c>
      <c r="I301" s="82">
        <v>2</v>
      </c>
      <c r="J301" s="38">
        <v>75</v>
      </c>
      <c r="K301" s="38"/>
      <c r="L301" s="38">
        <v>640</v>
      </c>
      <c r="M301" s="38">
        <f t="shared" si="38"/>
        <v>715</v>
      </c>
      <c r="N301" s="39">
        <v>7</v>
      </c>
      <c r="O301" s="41" t="str">
        <f>IFERROR(VLOOKUP(N301,bbb!B456:Ordenmes,2,0),"")</f>
        <v>Julio</v>
      </c>
      <c r="P301" s="142">
        <v>2</v>
      </c>
      <c r="Q301" s="111" t="s">
        <v>126</v>
      </c>
      <c r="R301" s="95"/>
      <c r="S301" s="93"/>
      <c r="T301" s="93"/>
    </row>
    <row r="302" spans="1:20" x14ac:dyDescent="0.25">
      <c r="A302" s="34" t="s">
        <v>2089</v>
      </c>
      <c r="B302" s="34" t="str">
        <f t="shared" si="36"/>
        <v>Gerencia Macro Regional Norte</v>
      </c>
      <c r="C302" s="35" t="s">
        <v>212</v>
      </c>
      <c r="D302" s="36" t="str">
        <f t="shared" si="41"/>
        <v>Seguimiento y evaluacion de los procesos de afiliación, promoción, proteccion y atencion a la ciudadanía</v>
      </c>
      <c r="E302" s="36" t="s">
        <v>218</v>
      </c>
      <c r="F302" s="36" t="str">
        <f t="shared" si="42"/>
        <v>Supervisión y asistencia técnica a operadores de los canales de atención</v>
      </c>
      <c r="G302" s="36" t="s">
        <v>221</v>
      </c>
      <c r="H302" s="83" t="s">
        <v>217</v>
      </c>
      <c r="I302" s="82">
        <v>3</v>
      </c>
      <c r="J302" s="38">
        <v>100</v>
      </c>
      <c r="K302" s="38"/>
      <c r="L302" s="38">
        <v>960</v>
      </c>
      <c r="M302" s="38">
        <f t="shared" si="38"/>
        <v>1060</v>
      </c>
      <c r="N302" s="39">
        <v>7</v>
      </c>
      <c r="O302" s="41" t="str">
        <f>IFERROR(VLOOKUP(N302,bbb!B465:Ordenmes,2,0),"")</f>
        <v>Julio</v>
      </c>
      <c r="P302" s="142">
        <v>5</v>
      </c>
      <c r="Q302" s="111" t="s">
        <v>158</v>
      </c>
      <c r="R302" s="95"/>
      <c r="S302" s="93"/>
      <c r="T302" s="93"/>
    </row>
    <row r="303" spans="1:20" x14ac:dyDescent="0.25">
      <c r="A303" s="34" t="s">
        <v>2089</v>
      </c>
      <c r="B303" s="34" t="str">
        <f t="shared" si="36"/>
        <v>Gerencia Macro Regional Norte</v>
      </c>
      <c r="C303" s="35" t="s">
        <v>241</v>
      </c>
      <c r="D303" s="36" t="str">
        <f t="shared" si="41"/>
        <v>Acciones de Soporte a la Gestión a nivel de GMR</v>
      </c>
      <c r="E303" s="36" t="s">
        <v>243</v>
      </c>
      <c r="F303" s="36" t="str">
        <f t="shared" si="42"/>
        <v xml:space="preserve"> Supervisión y asistencia técnica en acciones de soporte a UDR</v>
      </c>
      <c r="G303" s="36" t="s">
        <v>55</v>
      </c>
      <c r="H303" s="83" t="s">
        <v>246</v>
      </c>
      <c r="I303" s="82">
        <v>2</v>
      </c>
      <c r="J303" s="38">
        <v>150</v>
      </c>
      <c r="K303" s="38"/>
      <c r="L303" s="38">
        <v>640</v>
      </c>
      <c r="M303" s="38">
        <f t="shared" si="38"/>
        <v>790</v>
      </c>
      <c r="N303" s="39">
        <v>7</v>
      </c>
      <c r="O303" s="41" t="str">
        <f>IFERROR(VLOOKUP(N303,bbb!B466:Ordenmes,2,0),"")</f>
        <v>Julio</v>
      </c>
      <c r="P303" s="142">
        <v>5</v>
      </c>
      <c r="Q303" s="111" t="s">
        <v>158</v>
      </c>
      <c r="R303" s="95"/>
      <c r="S303" s="93"/>
      <c r="T303" s="93"/>
    </row>
    <row r="304" spans="1:20" x14ac:dyDescent="0.25">
      <c r="A304" s="34" t="s">
        <v>2089</v>
      </c>
      <c r="B304" s="34" t="str">
        <f t="shared" si="36"/>
        <v>Gerencia Macro Regional Norte</v>
      </c>
      <c r="C304" s="35" t="s">
        <v>241</v>
      </c>
      <c r="D304" s="36" t="str">
        <f t="shared" si="41"/>
        <v>Acciones de Soporte a la Gestión a nivel de GMR</v>
      </c>
      <c r="E304" s="36" t="s">
        <v>249</v>
      </c>
      <c r="F304" s="36" t="str">
        <f t="shared" si="42"/>
        <v xml:space="preserve"> Otras Acciones de Soporte</v>
      </c>
      <c r="G304" s="36" t="s">
        <v>248</v>
      </c>
      <c r="H304" s="83" t="s">
        <v>329</v>
      </c>
      <c r="I304" s="82">
        <v>2</v>
      </c>
      <c r="J304" s="38">
        <v>75</v>
      </c>
      <c r="K304" s="38"/>
      <c r="L304" s="38">
        <v>640</v>
      </c>
      <c r="M304" s="38">
        <f t="shared" si="38"/>
        <v>715</v>
      </c>
      <c r="N304" s="39">
        <v>7</v>
      </c>
      <c r="O304" s="41" t="str">
        <f>IFERROR(VLOOKUP(N304,bbb!B467:Ordenmes,2,0),"")</f>
        <v>Julio</v>
      </c>
      <c r="P304" s="142">
        <v>7</v>
      </c>
      <c r="Q304" s="111" t="s">
        <v>156</v>
      </c>
      <c r="R304" s="95"/>
      <c r="S304" s="93"/>
      <c r="T304" s="93"/>
    </row>
    <row r="305" spans="1:20" x14ac:dyDescent="0.25">
      <c r="A305" s="34" t="s">
        <v>2089</v>
      </c>
      <c r="B305" s="34" t="str">
        <f t="shared" si="36"/>
        <v>Gerencia Macro Regional Norte</v>
      </c>
      <c r="C305" s="35" t="s">
        <v>241</v>
      </c>
      <c r="D305" s="36" t="str">
        <f t="shared" si="41"/>
        <v>Acciones de Soporte a la Gestión a nivel de GMR</v>
      </c>
      <c r="E305" s="36" t="s">
        <v>249</v>
      </c>
      <c r="F305" s="36" t="str">
        <f t="shared" si="42"/>
        <v xml:space="preserve"> Otras Acciones de Soporte</v>
      </c>
      <c r="G305" s="36" t="s">
        <v>25</v>
      </c>
      <c r="H305" s="83" t="s">
        <v>329</v>
      </c>
      <c r="I305" s="82">
        <v>2</v>
      </c>
      <c r="J305" s="38">
        <v>80</v>
      </c>
      <c r="K305" s="38"/>
      <c r="L305" s="38">
        <v>640</v>
      </c>
      <c r="M305" s="38">
        <f t="shared" si="38"/>
        <v>720</v>
      </c>
      <c r="N305" s="39">
        <v>8</v>
      </c>
      <c r="O305" s="41" t="str">
        <f>IFERROR(VLOOKUP(N305,bbb!B452:Ordenmes,2,0),"")</f>
        <v>Agosto</v>
      </c>
      <c r="P305" s="142">
        <v>2</v>
      </c>
      <c r="Q305" s="111" t="s">
        <v>126</v>
      </c>
      <c r="R305" s="95"/>
      <c r="S305" s="93"/>
      <c r="T305" s="93"/>
    </row>
    <row r="306" spans="1:20" x14ac:dyDescent="0.25">
      <c r="A306" s="34" t="s">
        <v>2089</v>
      </c>
      <c r="B306" s="34" t="str">
        <f t="shared" si="36"/>
        <v>Gerencia Macro Regional Norte</v>
      </c>
      <c r="C306" s="35" t="s">
        <v>241</v>
      </c>
      <c r="D306" s="36" t="str">
        <f t="shared" si="41"/>
        <v>Acciones de Soporte a la Gestión a nivel de GMR</v>
      </c>
      <c r="E306" s="36" t="s">
        <v>243</v>
      </c>
      <c r="F306" s="36" t="str">
        <f t="shared" si="42"/>
        <v xml:space="preserve"> Supervisión y asistencia técnica en acciones de soporte a UDR</v>
      </c>
      <c r="G306" s="36" t="s">
        <v>245</v>
      </c>
      <c r="H306" s="83" t="s">
        <v>246</v>
      </c>
      <c r="I306" s="82">
        <v>2</v>
      </c>
      <c r="J306" s="38">
        <v>120</v>
      </c>
      <c r="K306" s="38"/>
      <c r="L306" s="38">
        <v>640</v>
      </c>
      <c r="M306" s="38">
        <f t="shared" si="38"/>
        <v>760</v>
      </c>
      <c r="N306" s="39">
        <v>8</v>
      </c>
      <c r="O306" s="41" t="str">
        <f>IFERROR(VLOOKUP(N306,bbb!B459:Ordenmes,2,0),"")</f>
        <v>Agosto</v>
      </c>
      <c r="P306" s="142">
        <v>5</v>
      </c>
      <c r="Q306" s="111" t="s">
        <v>158</v>
      </c>
      <c r="R306" s="95"/>
      <c r="S306" s="93"/>
      <c r="T306" s="93"/>
    </row>
    <row r="307" spans="1:20" x14ac:dyDescent="0.25">
      <c r="A307" s="34" t="s">
        <v>2089</v>
      </c>
      <c r="B307" s="34" t="str">
        <f t="shared" si="36"/>
        <v>Gerencia Macro Regional Norte</v>
      </c>
      <c r="C307" s="35" t="s">
        <v>224</v>
      </c>
      <c r="D307" s="36" t="str">
        <f t="shared" si="41"/>
        <v>Asistencia Técnica, Monitoreo y Supervisión en Cobertura Prestacional.</v>
      </c>
      <c r="E307" s="36" t="s">
        <v>226</v>
      </c>
      <c r="F307" s="36" t="str">
        <f t="shared" si="42"/>
        <v>Supervisión, monitoreo y asistencia en cobertura prestacional</v>
      </c>
      <c r="G307" s="36" t="s">
        <v>230</v>
      </c>
      <c r="H307" s="83" t="s">
        <v>228</v>
      </c>
      <c r="I307" s="82">
        <v>1</v>
      </c>
      <c r="J307" s="38">
        <v>120</v>
      </c>
      <c r="K307" s="38"/>
      <c r="L307" s="38">
        <v>320</v>
      </c>
      <c r="M307" s="38">
        <f t="shared" si="38"/>
        <v>440</v>
      </c>
      <c r="N307" s="39">
        <v>8</v>
      </c>
      <c r="O307" s="41" t="str">
        <f>IFERROR(VLOOKUP(N307,bbb!B460:Ordenmes,2,0),"")</f>
        <v>Agosto</v>
      </c>
      <c r="P307" s="142">
        <v>2</v>
      </c>
      <c r="Q307" s="111" t="s">
        <v>126</v>
      </c>
      <c r="R307" s="95"/>
      <c r="S307" s="93"/>
      <c r="T307" s="93"/>
    </row>
    <row r="308" spans="1:20" x14ac:dyDescent="0.25">
      <c r="A308" s="34" t="s">
        <v>2089</v>
      </c>
      <c r="B308" s="34" t="str">
        <f t="shared" si="36"/>
        <v>Gerencia Macro Regional Norte</v>
      </c>
      <c r="C308" s="35" t="s">
        <v>235</v>
      </c>
      <c r="D308" s="36" t="str">
        <f t="shared" si="41"/>
        <v>Asistencia Técnica, Monitoreo y Supervisión en Cobertura Financiera.</v>
      </c>
      <c r="E308" s="36" t="s">
        <v>237</v>
      </c>
      <c r="F308" s="36" t="str">
        <f t="shared" si="42"/>
        <v xml:space="preserve">Supervisión y asistencia técnica en cobertura financiera a UDR o Unidades Ejecutoras </v>
      </c>
      <c r="G308" s="36" t="s">
        <v>230</v>
      </c>
      <c r="H308" s="83" t="s">
        <v>239</v>
      </c>
      <c r="I308" s="82">
        <v>1</v>
      </c>
      <c r="J308" s="38">
        <v>120</v>
      </c>
      <c r="K308" s="38"/>
      <c r="L308" s="38">
        <v>320</v>
      </c>
      <c r="M308" s="38">
        <f t="shared" si="38"/>
        <v>440</v>
      </c>
      <c r="N308" s="39">
        <v>8</v>
      </c>
      <c r="O308" s="41" t="str">
        <f>IFERROR(VLOOKUP(N308,bbb!B461:Ordenmes,2,0),"")</f>
        <v>Agosto</v>
      </c>
      <c r="P308" s="142">
        <v>2</v>
      </c>
      <c r="Q308" s="111" t="s">
        <v>126</v>
      </c>
      <c r="R308" s="95"/>
      <c r="S308" s="93"/>
      <c r="T308" s="93"/>
    </row>
    <row r="309" spans="1:20" x14ac:dyDescent="0.25">
      <c r="A309" s="34" t="s">
        <v>2089</v>
      </c>
      <c r="B309" s="34" t="str">
        <f t="shared" si="36"/>
        <v>Gerencia Macro Regional Norte</v>
      </c>
      <c r="C309" s="35" t="s">
        <v>212</v>
      </c>
      <c r="D309" s="36" t="str">
        <f t="shared" si="41"/>
        <v>Seguimiento y evaluacion de los procesos de afiliación, promoción, proteccion y atencion a la ciudadanía</v>
      </c>
      <c r="E309" s="36" t="s">
        <v>214</v>
      </c>
      <c r="F309" s="36" t="str">
        <f t="shared" si="42"/>
        <v>Supervisión y asistencia técnica en materia de afiliaciones</v>
      </c>
      <c r="G309" s="36" t="s">
        <v>58</v>
      </c>
      <c r="H309" s="83" t="s">
        <v>217</v>
      </c>
      <c r="I309" s="82">
        <v>2</v>
      </c>
      <c r="J309" s="38">
        <v>80</v>
      </c>
      <c r="K309" s="38"/>
      <c r="L309" s="38">
        <v>640</v>
      </c>
      <c r="M309" s="38">
        <f t="shared" si="38"/>
        <v>720</v>
      </c>
      <c r="N309" s="39">
        <v>8</v>
      </c>
      <c r="O309" s="41" t="str">
        <f>IFERROR(VLOOKUP(N309,bbb!B462:Ordenmes,2,0),"")</f>
        <v>Agosto</v>
      </c>
      <c r="P309" s="142">
        <v>5</v>
      </c>
      <c r="Q309" s="111" t="s">
        <v>158</v>
      </c>
      <c r="R309" s="95"/>
      <c r="S309" s="93"/>
      <c r="T309" s="93"/>
    </row>
    <row r="310" spans="1:20" x14ac:dyDescent="0.25">
      <c r="A310" s="34" t="s">
        <v>2089</v>
      </c>
      <c r="B310" s="34" t="str">
        <f t="shared" si="36"/>
        <v>Gerencia Macro Regional Norte</v>
      </c>
      <c r="C310" s="35" t="s">
        <v>224</v>
      </c>
      <c r="D310" s="36" t="str">
        <f t="shared" si="41"/>
        <v>Asistencia Técnica, Monitoreo y Supervisión en Cobertura Prestacional.</v>
      </c>
      <c r="E310" s="175" t="s">
        <v>226</v>
      </c>
      <c r="F310" s="36" t="str">
        <f t="shared" si="42"/>
        <v>Supervisión, monitoreo y asistencia en cobertura prestacional</v>
      </c>
      <c r="G310" s="36" t="s">
        <v>87</v>
      </c>
      <c r="H310" s="83" t="s">
        <v>228</v>
      </c>
      <c r="I310" s="82">
        <v>1</v>
      </c>
      <c r="J310" s="38">
        <v>80</v>
      </c>
      <c r="K310" s="38"/>
      <c r="L310" s="38">
        <v>320</v>
      </c>
      <c r="M310" s="38">
        <f t="shared" si="38"/>
        <v>400</v>
      </c>
      <c r="N310" s="39">
        <v>8</v>
      </c>
      <c r="O310" s="41" t="str">
        <f>IFERROR(VLOOKUP(N310,bbb!B463:Ordenmes,2,0),"")</f>
        <v>Agosto</v>
      </c>
      <c r="P310" s="142">
        <v>5</v>
      </c>
      <c r="Q310" s="111" t="s">
        <v>158</v>
      </c>
      <c r="R310" s="95"/>
      <c r="S310" s="93"/>
      <c r="T310" s="93"/>
    </row>
    <row r="311" spans="1:20" x14ac:dyDescent="0.25">
      <c r="A311" s="34" t="s">
        <v>2089</v>
      </c>
      <c r="B311" s="34" t="str">
        <f t="shared" si="36"/>
        <v>Gerencia Macro Regional Norte</v>
      </c>
      <c r="C311" s="35" t="s">
        <v>224</v>
      </c>
      <c r="D311" s="36" t="str">
        <f t="shared" si="41"/>
        <v>Asistencia Técnica, Monitoreo y Supervisión en Cobertura Prestacional.</v>
      </c>
      <c r="E311" s="175" t="s">
        <v>232</v>
      </c>
      <c r="F311" s="36" t="str">
        <f t="shared" si="42"/>
        <v>Supervisión y monitoreo de la evaluación de prestaciones administrativas no tarifadas</v>
      </c>
      <c r="G311" s="36" t="s">
        <v>87</v>
      </c>
      <c r="H311" s="83" t="s">
        <v>234</v>
      </c>
      <c r="I311" s="82">
        <v>1</v>
      </c>
      <c r="J311" s="38">
        <v>80</v>
      </c>
      <c r="K311" s="38"/>
      <c r="L311" s="38">
        <v>320</v>
      </c>
      <c r="M311" s="38">
        <f t="shared" si="38"/>
        <v>400</v>
      </c>
      <c r="N311" s="39">
        <v>8</v>
      </c>
      <c r="O311" s="41" t="str">
        <f>IFERROR(VLOOKUP(N311,bbb!B464:Ordenmes,2,0),"")</f>
        <v>Agosto</v>
      </c>
      <c r="P311" s="142">
        <v>6</v>
      </c>
      <c r="Q311" s="111" t="s">
        <v>142</v>
      </c>
      <c r="R311" s="95"/>
      <c r="S311" s="93"/>
      <c r="T311" s="93"/>
    </row>
    <row r="312" spans="1:20" x14ac:dyDescent="0.25">
      <c r="A312" s="34" t="s">
        <v>2089</v>
      </c>
      <c r="B312" s="34" t="str">
        <f t="shared" si="36"/>
        <v>Gerencia Macro Regional Norte</v>
      </c>
      <c r="C312" s="35" t="s">
        <v>235</v>
      </c>
      <c r="D312" s="36" t="str">
        <f t="shared" si="41"/>
        <v>Asistencia Técnica, Monitoreo y Supervisión en Cobertura Financiera.</v>
      </c>
      <c r="E312" s="175" t="s">
        <v>237</v>
      </c>
      <c r="F312" s="36" t="str">
        <f t="shared" si="42"/>
        <v xml:space="preserve">Supervisión y asistencia técnica en cobertura financiera a UDR o Unidades Ejecutoras </v>
      </c>
      <c r="G312" s="36" t="s">
        <v>87</v>
      </c>
      <c r="H312" s="83" t="s">
        <v>240</v>
      </c>
      <c r="I312" s="82">
        <v>2</v>
      </c>
      <c r="J312" s="38">
        <v>80</v>
      </c>
      <c r="K312" s="38"/>
      <c r="L312" s="38">
        <v>640</v>
      </c>
      <c r="M312" s="38">
        <f t="shared" si="38"/>
        <v>720</v>
      </c>
      <c r="N312" s="39">
        <v>8</v>
      </c>
      <c r="O312" s="41" t="str">
        <f>IFERROR(VLOOKUP(N312,bbb!B465:Ordenmes,2,0),"")</f>
        <v>Agosto</v>
      </c>
      <c r="P312" s="142">
        <v>6</v>
      </c>
      <c r="Q312" s="111" t="s">
        <v>142</v>
      </c>
      <c r="R312" s="95"/>
      <c r="S312" s="93"/>
      <c r="T312" s="93"/>
    </row>
    <row r="313" spans="1:20" x14ac:dyDescent="0.25">
      <c r="A313" s="34" t="s">
        <v>2089</v>
      </c>
      <c r="B313" s="34" t="str">
        <f t="shared" si="36"/>
        <v>Gerencia Macro Regional Norte</v>
      </c>
      <c r="C313" s="35" t="s">
        <v>235</v>
      </c>
      <c r="D313" s="36" t="str">
        <f t="shared" si="41"/>
        <v>Asistencia Técnica, Monitoreo y Supervisión en Cobertura Financiera.</v>
      </c>
      <c r="E313" s="175" t="s">
        <v>237</v>
      </c>
      <c r="F313" s="36" t="str">
        <f t="shared" si="42"/>
        <v xml:space="preserve">Supervisión y asistencia técnica en cobertura financiera a UDR o Unidades Ejecutoras </v>
      </c>
      <c r="G313" s="36" t="s">
        <v>87</v>
      </c>
      <c r="H313" s="83" t="s">
        <v>239</v>
      </c>
      <c r="I313" s="82">
        <v>2</v>
      </c>
      <c r="J313" s="38">
        <v>80</v>
      </c>
      <c r="K313" s="38"/>
      <c r="L313" s="38">
        <v>640</v>
      </c>
      <c r="M313" s="38">
        <f t="shared" si="38"/>
        <v>720</v>
      </c>
      <c r="N313" s="39">
        <v>8</v>
      </c>
      <c r="O313" s="41" t="str">
        <f>IFERROR(VLOOKUP(N313,bbb!B466:Ordenmes,2,0),"")</f>
        <v>Agosto</v>
      </c>
      <c r="P313" s="142">
        <v>6</v>
      </c>
      <c r="Q313" s="111" t="s">
        <v>142</v>
      </c>
      <c r="R313" s="95"/>
      <c r="S313" s="93"/>
      <c r="T313" s="93"/>
    </row>
    <row r="314" spans="1:20" x14ac:dyDescent="0.25">
      <c r="A314" s="34" t="s">
        <v>2089</v>
      </c>
      <c r="B314" s="34" t="str">
        <f t="shared" si="36"/>
        <v>Gerencia Macro Regional Norte</v>
      </c>
      <c r="C314" s="173" t="s">
        <v>241</v>
      </c>
      <c r="D314" s="36" t="str">
        <f t="shared" si="41"/>
        <v>Acciones de Soporte a la Gestión a nivel de GMR</v>
      </c>
      <c r="E314" s="175" t="s">
        <v>249</v>
      </c>
      <c r="F314" s="36" t="str">
        <f t="shared" si="42"/>
        <v xml:space="preserve"> Otras Acciones de Soporte</v>
      </c>
      <c r="G314" s="36" t="s">
        <v>350</v>
      </c>
      <c r="H314" s="83" t="s">
        <v>329</v>
      </c>
      <c r="I314" s="82">
        <v>1</v>
      </c>
      <c r="J314" s="38">
        <v>60</v>
      </c>
      <c r="K314" s="38"/>
      <c r="L314" s="38">
        <v>320</v>
      </c>
      <c r="M314" s="38">
        <f t="shared" si="38"/>
        <v>380</v>
      </c>
      <c r="N314" s="39">
        <v>9</v>
      </c>
      <c r="O314" s="41" t="str">
        <f>IFERROR(VLOOKUP(N314,bbb!B464:Ordenmes,2,0),"")</f>
        <v>Setiembre</v>
      </c>
      <c r="P314" s="142">
        <v>2</v>
      </c>
      <c r="Q314" s="111" t="s">
        <v>126</v>
      </c>
      <c r="R314" s="95"/>
      <c r="S314" s="93"/>
      <c r="T314" s="93"/>
    </row>
    <row r="315" spans="1:20" ht="25.5" x14ac:dyDescent="0.25">
      <c r="A315" s="34" t="s">
        <v>2089</v>
      </c>
      <c r="B315" s="34" t="str">
        <f t="shared" si="36"/>
        <v>Gerencia Macro Regional Norte</v>
      </c>
      <c r="C315" s="35" t="s">
        <v>235</v>
      </c>
      <c r="D315" s="36" t="str">
        <f t="shared" si="41"/>
        <v>Asistencia Técnica, Monitoreo y Supervisión en Cobertura Financiera.</v>
      </c>
      <c r="E315" s="172" t="s">
        <v>237</v>
      </c>
      <c r="F315" s="36" t="str">
        <f t="shared" si="42"/>
        <v xml:space="preserve">Supervisión y asistencia técnica en cobertura financiera a UDR o Unidades Ejecutoras </v>
      </c>
      <c r="G315" s="36" t="s">
        <v>350</v>
      </c>
      <c r="H315" s="83" t="s">
        <v>240</v>
      </c>
      <c r="I315" s="82">
        <v>1</v>
      </c>
      <c r="J315" s="38">
        <v>15</v>
      </c>
      <c r="K315" s="38"/>
      <c r="L315" s="38">
        <v>320</v>
      </c>
      <c r="M315" s="38">
        <f t="shared" si="38"/>
        <v>335</v>
      </c>
      <c r="N315" s="39">
        <v>9</v>
      </c>
      <c r="O315" s="41" t="str">
        <f>IFERROR(VLOOKUP(N315,bbb!B473:Ordenmes,2,0),"")</f>
        <v>Setiembre</v>
      </c>
      <c r="P315" s="142"/>
      <c r="Q315" s="111"/>
      <c r="R315" s="95"/>
      <c r="S315" s="93"/>
      <c r="T315" s="93"/>
    </row>
    <row r="316" spans="1:20" x14ac:dyDescent="0.25">
      <c r="A316" s="34" t="s">
        <v>2089</v>
      </c>
      <c r="B316" s="34" t="str">
        <f t="shared" si="36"/>
        <v>Gerencia Macro Regional Norte</v>
      </c>
      <c r="C316" s="35" t="s">
        <v>241</v>
      </c>
      <c r="D316" s="36" t="str">
        <f t="shared" si="41"/>
        <v>Acciones de Soporte a la Gestión a nivel de GMR</v>
      </c>
      <c r="E316" s="36" t="s">
        <v>249</v>
      </c>
      <c r="F316" s="36" t="str">
        <f t="shared" si="42"/>
        <v xml:space="preserve"> Otras Acciones de Soporte</v>
      </c>
      <c r="G316" s="36" t="s">
        <v>25</v>
      </c>
      <c r="H316" s="83" t="s">
        <v>329</v>
      </c>
      <c r="I316" s="82">
        <v>2</v>
      </c>
      <c r="J316" s="38">
        <v>80</v>
      </c>
      <c r="K316" s="38"/>
      <c r="L316" s="38">
        <v>640</v>
      </c>
      <c r="M316" s="38">
        <f t="shared" si="38"/>
        <v>720</v>
      </c>
      <c r="N316" s="39">
        <v>9</v>
      </c>
      <c r="O316" s="41" t="str">
        <f>IFERROR(VLOOKUP(N316,bbb!B452:Ordenmes,2,0),"")</f>
        <v>Setiembre</v>
      </c>
      <c r="P316" s="142">
        <v>6</v>
      </c>
      <c r="Q316" s="111" t="s">
        <v>142</v>
      </c>
      <c r="R316" s="95"/>
      <c r="S316" s="93"/>
      <c r="T316" s="93"/>
    </row>
    <row r="317" spans="1:20" x14ac:dyDescent="0.25">
      <c r="A317" s="34" t="s">
        <v>2089</v>
      </c>
      <c r="B317" s="34" t="str">
        <f t="shared" si="36"/>
        <v>Gerencia Macro Regional Norte</v>
      </c>
      <c r="C317" s="35" t="s">
        <v>212</v>
      </c>
      <c r="D317" s="36" t="str">
        <f t="shared" si="41"/>
        <v>Seguimiento y evaluacion de los procesos de afiliación, promoción, proteccion y atencion a la ciudadanía</v>
      </c>
      <c r="E317" s="36" t="s">
        <v>214</v>
      </c>
      <c r="F317" s="36" t="str">
        <f t="shared" si="42"/>
        <v>Supervisión y asistencia técnica en materia de afiliaciones</v>
      </c>
      <c r="G317" s="36" t="s">
        <v>222</v>
      </c>
      <c r="H317" s="83" t="s">
        <v>217</v>
      </c>
      <c r="I317" s="82">
        <v>2</v>
      </c>
      <c r="J317" s="38">
        <v>75</v>
      </c>
      <c r="K317" s="38"/>
      <c r="L317" s="38">
        <v>640</v>
      </c>
      <c r="M317" s="38">
        <f t="shared" si="38"/>
        <v>715</v>
      </c>
      <c r="N317" s="39">
        <v>9</v>
      </c>
      <c r="O317" s="41" t="str">
        <f>IFERROR(VLOOKUP(N317,bbb!B453:Ordenmes,2,0),"")</f>
        <v>Setiembre</v>
      </c>
      <c r="P317" s="142">
        <v>6</v>
      </c>
      <c r="Q317" s="111" t="s">
        <v>142</v>
      </c>
      <c r="R317" s="95"/>
      <c r="S317" s="93"/>
      <c r="T317" s="93"/>
    </row>
    <row r="318" spans="1:20" x14ac:dyDescent="0.25">
      <c r="A318" s="34" t="s">
        <v>2089</v>
      </c>
      <c r="B318" s="34" t="str">
        <f t="shared" si="36"/>
        <v>Gerencia Macro Regional Norte</v>
      </c>
      <c r="C318" s="35" t="s">
        <v>224</v>
      </c>
      <c r="D318" s="36" t="str">
        <f t="shared" si="41"/>
        <v>Asistencia Técnica, Monitoreo y Supervisión en Cobertura Prestacional.</v>
      </c>
      <c r="E318" s="36" t="s">
        <v>226</v>
      </c>
      <c r="F318" s="36" t="str">
        <f t="shared" si="42"/>
        <v>Supervisión, monitoreo y asistencia en cobertura prestacional</v>
      </c>
      <c r="G318" s="36" t="s">
        <v>71</v>
      </c>
      <c r="H318" s="83" t="s">
        <v>228</v>
      </c>
      <c r="I318" s="82">
        <v>1</v>
      </c>
      <c r="J318" s="38">
        <v>130</v>
      </c>
      <c r="K318" s="38"/>
      <c r="L318" s="38">
        <v>320</v>
      </c>
      <c r="M318" s="38">
        <f t="shared" si="38"/>
        <v>450</v>
      </c>
      <c r="N318" s="39">
        <v>9</v>
      </c>
      <c r="O318" s="41" t="str">
        <f>IFERROR(VLOOKUP(N318,bbb!B454:Ordenmes,2,0),"")</f>
        <v>Setiembre</v>
      </c>
      <c r="P318" s="142">
        <v>7</v>
      </c>
      <c r="Q318" s="111" t="s">
        <v>156</v>
      </c>
      <c r="R318" s="95"/>
      <c r="S318" s="93"/>
      <c r="T318" s="93"/>
    </row>
    <row r="319" spans="1:20" x14ac:dyDescent="0.25">
      <c r="A319" s="34" t="s">
        <v>2089</v>
      </c>
      <c r="B319" s="34" t="str">
        <f t="shared" si="36"/>
        <v>Gerencia Macro Regional Norte</v>
      </c>
      <c r="C319" s="35" t="s">
        <v>241</v>
      </c>
      <c r="D319" s="36" t="str">
        <f t="shared" si="41"/>
        <v>Acciones de Soporte a la Gestión a nivel de GMR</v>
      </c>
      <c r="E319" s="36" t="s">
        <v>243</v>
      </c>
      <c r="F319" s="36" t="str">
        <f t="shared" si="42"/>
        <v xml:space="preserve"> Supervisión y asistencia técnica en acciones de soporte a UDR</v>
      </c>
      <c r="G319" s="36" t="s">
        <v>248</v>
      </c>
      <c r="H319" s="83" t="s">
        <v>246</v>
      </c>
      <c r="I319" s="82">
        <v>4</v>
      </c>
      <c r="J319" s="38">
        <v>90</v>
      </c>
      <c r="K319" s="38"/>
      <c r="L319" s="38">
        <v>1280</v>
      </c>
      <c r="M319" s="38">
        <f t="shared" si="38"/>
        <v>1370</v>
      </c>
      <c r="N319" s="39">
        <v>9</v>
      </c>
      <c r="O319" s="41" t="str">
        <f>IFERROR(VLOOKUP(N319,bbb!B457:Ordenmes,2,0),"")</f>
        <v>Setiembre</v>
      </c>
      <c r="P319" s="142">
        <v>7</v>
      </c>
      <c r="Q319" s="111" t="s">
        <v>156</v>
      </c>
      <c r="R319" s="95"/>
      <c r="S319" s="93"/>
      <c r="T319" s="93"/>
    </row>
    <row r="320" spans="1:20" x14ac:dyDescent="0.25">
      <c r="A320" s="34" t="s">
        <v>2089</v>
      </c>
      <c r="B320" s="34" t="str">
        <f t="shared" si="36"/>
        <v>Gerencia Macro Regional Norte</v>
      </c>
      <c r="C320" s="35" t="s">
        <v>224</v>
      </c>
      <c r="D320" s="36" t="str">
        <f t="shared" si="41"/>
        <v>Asistencia Técnica, Monitoreo y Supervisión en Cobertura Prestacional.</v>
      </c>
      <c r="E320" s="36" t="s">
        <v>232</v>
      </c>
      <c r="F320" s="36" t="str">
        <f t="shared" si="42"/>
        <v>Supervisión y monitoreo de la evaluación de prestaciones administrativas no tarifadas</v>
      </c>
      <c r="G320" s="36" t="s">
        <v>71</v>
      </c>
      <c r="H320" s="83" t="s">
        <v>234</v>
      </c>
      <c r="I320" s="82">
        <v>1</v>
      </c>
      <c r="J320" s="38">
        <v>120</v>
      </c>
      <c r="K320" s="38"/>
      <c r="L320" s="38">
        <v>320</v>
      </c>
      <c r="M320" s="38">
        <f t="shared" si="38"/>
        <v>440</v>
      </c>
      <c r="N320" s="39">
        <v>10</v>
      </c>
      <c r="O320" s="41" t="str">
        <f>IFERROR(VLOOKUP(N320,bbb!B455:Ordenmes,2,0),"")</f>
        <v>Octubre</v>
      </c>
      <c r="P320" s="142">
        <v>7</v>
      </c>
      <c r="Q320" s="111" t="s">
        <v>156</v>
      </c>
      <c r="R320" s="95"/>
      <c r="S320" s="93"/>
      <c r="T320" s="93"/>
    </row>
    <row r="321" spans="1:20" x14ac:dyDescent="0.25">
      <c r="A321" s="34" t="s">
        <v>2089</v>
      </c>
      <c r="B321" s="34" t="str">
        <f t="shared" si="36"/>
        <v>Gerencia Macro Regional Norte</v>
      </c>
      <c r="C321" s="35" t="s">
        <v>235</v>
      </c>
      <c r="D321" s="36" t="str">
        <f t="shared" si="41"/>
        <v>Asistencia Técnica, Monitoreo y Supervisión en Cobertura Financiera.</v>
      </c>
      <c r="E321" s="36" t="s">
        <v>237</v>
      </c>
      <c r="F321" s="36" t="str">
        <f t="shared" si="42"/>
        <v xml:space="preserve">Supervisión y asistencia técnica en cobertura financiera a UDR o Unidades Ejecutoras </v>
      </c>
      <c r="G321" s="36" t="s">
        <v>71</v>
      </c>
      <c r="H321" s="83" t="s">
        <v>240</v>
      </c>
      <c r="I321" s="82">
        <v>1</v>
      </c>
      <c r="J321" s="38">
        <v>120</v>
      </c>
      <c r="K321" s="38"/>
      <c r="L321" s="38">
        <v>320</v>
      </c>
      <c r="M321" s="38">
        <f t="shared" si="38"/>
        <v>440</v>
      </c>
      <c r="N321" s="39">
        <v>10</v>
      </c>
      <c r="O321" s="41" t="str">
        <f>IFERROR(VLOOKUP(N321,bbb!B456:Ordenmes,2,0),"")</f>
        <v>Octubre</v>
      </c>
      <c r="P321" s="142">
        <v>7</v>
      </c>
      <c r="Q321" s="111" t="s">
        <v>156</v>
      </c>
      <c r="R321" s="95"/>
      <c r="S321" s="93"/>
      <c r="T321" s="93"/>
    </row>
    <row r="322" spans="1:20" x14ac:dyDescent="0.25">
      <c r="A322" s="34" t="s">
        <v>2089</v>
      </c>
      <c r="B322" s="34" t="str">
        <f t="shared" si="36"/>
        <v>Gerencia Macro Regional Norte</v>
      </c>
      <c r="C322" s="35" t="s">
        <v>212</v>
      </c>
      <c r="D322" s="36" t="str">
        <f t="shared" si="41"/>
        <v>Seguimiento y evaluacion de los procesos de afiliación, promoción, proteccion y atencion a la ciudadanía</v>
      </c>
      <c r="E322" s="36" t="s">
        <v>218</v>
      </c>
      <c r="F322" s="36" t="str">
        <f t="shared" si="42"/>
        <v>Supervisión y asistencia técnica a operadores de los canales de atención</v>
      </c>
      <c r="G322" s="36" t="s">
        <v>223</v>
      </c>
      <c r="H322" s="83" t="s">
        <v>217</v>
      </c>
      <c r="I322" s="82">
        <v>3</v>
      </c>
      <c r="J322" s="38">
        <v>90</v>
      </c>
      <c r="K322" s="38"/>
      <c r="L322" s="38">
        <v>960</v>
      </c>
      <c r="M322" s="38">
        <f t="shared" si="38"/>
        <v>1050</v>
      </c>
      <c r="N322" s="39">
        <v>10</v>
      </c>
      <c r="O322" s="41" t="str">
        <f>IFERROR(VLOOKUP(N322,bbb!B444:Ordenmes,2,0),"")</f>
        <v>Octubre</v>
      </c>
      <c r="P322" s="142">
        <v>8</v>
      </c>
      <c r="Q322" s="111" t="s">
        <v>145</v>
      </c>
      <c r="R322" s="95"/>
      <c r="S322" s="93"/>
      <c r="T322" s="93"/>
    </row>
    <row r="323" spans="1:20" x14ac:dyDescent="0.25">
      <c r="A323" s="34" t="s">
        <v>2089</v>
      </c>
      <c r="B323" s="34" t="str">
        <f t="shared" si="36"/>
        <v>Gerencia Macro Regional Norte</v>
      </c>
      <c r="C323" s="35" t="s">
        <v>241</v>
      </c>
      <c r="D323" s="36" t="str">
        <f t="shared" si="41"/>
        <v>Acciones de Soporte a la Gestión a nivel de GMR</v>
      </c>
      <c r="E323" s="36" t="s">
        <v>249</v>
      </c>
      <c r="F323" s="36" t="str">
        <f t="shared" si="42"/>
        <v xml:space="preserve"> Otras Acciones de Soporte</v>
      </c>
      <c r="G323" s="36" t="s">
        <v>2877</v>
      </c>
      <c r="H323" s="190" t="s">
        <v>251</v>
      </c>
      <c r="I323" s="82">
        <v>1</v>
      </c>
      <c r="J323" s="38">
        <v>80</v>
      </c>
      <c r="K323" s="38"/>
      <c r="L323" s="38">
        <v>320</v>
      </c>
      <c r="M323" s="38">
        <f t="shared" si="38"/>
        <v>400</v>
      </c>
      <c r="N323" s="39">
        <v>10</v>
      </c>
      <c r="O323" s="41" t="str">
        <f>IFERROR(VLOOKUP(N323,bbb!B445:Ordenmes,2,0),"")</f>
        <v>Octubre</v>
      </c>
      <c r="P323" s="142">
        <v>9</v>
      </c>
      <c r="Q323" s="111" t="s">
        <v>161</v>
      </c>
      <c r="R323" s="95"/>
      <c r="S323" s="93"/>
      <c r="T323" s="93"/>
    </row>
    <row r="324" spans="1:20" x14ac:dyDescent="0.25">
      <c r="A324" s="34" t="s">
        <v>2089</v>
      </c>
      <c r="B324" s="34" t="str">
        <f t="shared" ref="B324:B387" si="43">IFERROR(VLOOKUP(A324,IdCC,2,0),"")</f>
        <v>Gerencia Macro Regional Norte</v>
      </c>
      <c r="C324" s="35" t="s">
        <v>224</v>
      </c>
      <c r="D324" s="36" t="str">
        <f t="shared" si="41"/>
        <v>Asistencia Técnica, Monitoreo y Supervisión en Cobertura Prestacional.</v>
      </c>
      <c r="E324" s="36" t="s">
        <v>226</v>
      </c>
      <c r="F324" s="36" t="str">
        <f t="shared" si="42"/>
        <v>Supervisión, monitoreo y asistencia en cobertura prestacional</v>
      </c>
      <c r="G324" s="36" t="s">
        <v>87</v>
      </c>
      <c r="H324" s="83" t="s">
        <v>228</v>
      </c>
      <c r="I324" s="82">
        <v>1</v>
      </c>
      <c r="J324" s="38">
        <v>75</v>
      </c>
      <c r="K324" s="38"/>
      <c r="L324" s="38">
        <v>320</v>
      </c>
      <c r="M324" s="38">
        <f t="shared" ref="M324:M387" si="44">SUM(J324:L324)</f>
        <v>395</v>
      </c>
      <c r="N324" s="39">
        <v>11</v>
      </c>
      <c r="O324" s="41" t="str">
        <f>IFERROR(VLOOKUP(N324,bbb!B447:Ordenmes,2,0),"")</f>
        <v>Noviembre</v>
      </c>
      <c r="P324" s="142">
        <v>8</v>
      </c>
      <c r="Q324" s="111" t="s">
        <v>145</v>
      </c>
      <c r="R324" s="95"/>
      <c r="S324" s="93"/>
      <c r="T324" s="93"/>
    </row>
    <row r="325" spans="1:20" x14ac:dyDescent="0.25">
      <c r="A325" s="34" t="s">
        <v>2089</v>
      </c>
      <c r="B325" s="34" t="str">
        <f t="shared" si="43"/>
        <v>Gerencia Macro Regional Norte</v>
      </c>
      <c r="C325" s="35" t="s">
        <v>224</v>
      </c>
      <c r="D325" s="36" t="str">
        <f t="shared" si="41"/>
        <v>Asistencia Técnica, Monitoreo y Supervisión en Cobertura Prestacional.</v>
      </c>
      <c r="E325" s="36" t="s">
        <v>232</v>
      </c>
      <c r="F325" s="36" t="str">
        <f t="shared" si="42"/>
        <v>Supervisión y monitoreo de la evaluación de prestaciones administrativas no tarifadas</v>
      </c>
      <c r="G325" s="36" t="s">
        <v>87</v>
      </c>
      <c r="H325" s="83" t="s">
        <v>234</v>
      </c>
      <c r="I325" s="82">
        <v>1</v>
      </c>
      <c r="J325" s="38">
        <v>80</v>
      </c>
      <c r="K325" s="38"/>
      <c r="L325" s="38">
        <v>320</v>
      </c>
      <c r="M325" s="38">
        <f t="shared" si="44"/>
        <v>400</v>
      </c>
      <c r="N325" s="39">
        <v>11</v>
      </c>
      <c r="O325" s="41" t="str">
        <f>IFERROR(VLOOKUP(N325,bbb!B448:Ordenmes,2,0),"")</f>
        <v>Noviembre</v>
      </c>
      <c r="P325" s="142">
        <v>8</v>
      </c>
      <c r="Q325" s="111" t="s">
        <v>145</v>
      </c>
      <c r="R325" s="95"/>
      <c r="S325" s="93"/>
      <c r="T325" s="93"/>
    </row>
    <row r="326" spans="1:20" x14ac:dyDescent="0.25">
      <c r="A326" s="34" t="s">
        <v>2089</v>
      </c>
      <c r="B326" s="34" t="str">
        <f t="shared" si="43"/>
        <v>Gerencia Macro Regional Norte</v>
      </c>
      <c r="C326" s="35" t="s">
        <v>235</v>
      </c>
      <c r="D326" s="36" t="str">
        <f t="shared" si="41"/>
        <v>Asistencia Técnica, Monitoreo y Supervisión en Cobertura Financiera.</v>
      </c>
      <c r="E326" s="36" t="s">
        <v>237</v>
      </c>
      <c r="F326" s="36" t="str">
        <f t="shared" si="42"/>
        <v xml:space="preserve">Supervisión y asistencia técnica en cobertura financiera a UDR o Unidades Ejecutoras </v>
      </c>
      <c r="G326" s="36" t="s">
        <v>87</v>
      </c>
      <c r="H326" s="83" t="s">
        <v>240</v>
      </c>
      <c r="I326" s="82">
        <v>1</v>
      </c>
      <c r="J326" s="38">
        <v>80</v>
      </c>
      <c r="K326" s="38"/>
      <c r="L326" s="38">
        <v>320</v>
      </c>
      <c r="M326" s="38">
        <f t="shared" si="44"/>
        <v>400</v>
      </c>
      <c r="N326" s="39">
        <v>11</v>
      </c>
      <c r="O326" s="41" t="str">
        <f>IFERROR(VLOOKUP(N326,bbb!B449:Ordenmes,2,0),"")</f>
        <v>Noviembre</v>
      </c>
      <c r="P326" s="142">
        <v>9</v>
      </c>
      <c r="Q326" s="111" t="s">
        <v>161</v>
      </c>
      <c r="R326" s="95"/>
      <c r="S326" s="93"/>
      <c r="T326" s="93"/>
    </row>
    <row r="327" spans="1:20" x14ac:dyDescent="0.25">
      <c r="A327" s="34" t="s">
        <v>278</v>
      </c>
      <c r="B327" s="34" t="str">
        <f t="shared" si="43"/>
        <v>UDR Cajamarca</v>
      </c>
      <c r="C327" s="35" t="s">
        <v>252</v>
      </c>
      <c r="D327" s="36" t="str">
        <f t="shared" si="41"/>
        <v>Acciones de Soporte a la Gestión a nivel de UDR</v>
      </c>
      <c r="E327" s="36" t="s">
        <v>253</v>
      </c>
      <c r="F327" s="36" t="str">
        <f t="shared" si="42"/>
        <v>Supervisión y asistencia técnica en acciones de soporte a IPRESS</v>
      </c>
      <c r="G327" s="36" t="s">
        <v>255</v>
      </c>
      <c r="H327" s="83" t="s">
        <v>256</v>
      </c>
      <c r="I327" s="82">
        <v>3</v>
      </c>
      <c r="J327" s="38">
        <v>140</v>
      </c>
      <c r="K327" s="38"/>
      <c r="L327" s="38">
        <v>960</v>
      </c>
      <c r="M327" s="38">
        <f t="shared" si="44"/>
        <v>1100</v>
      </c>
      <c r="N327" s="39">
        <v>1</v>
      </c>
      <c r="O327" s="41" t="str">
        <f>IFERROR(VLOOKUP(N327,bbb!B3688:Ordenmes,2,0),"")</f>
        <v>Enero</v>
      </c>
      <c r="P327" s="142">
        <v>9</v>
      </c>
      <c r="Q327" s="111" t="s">
        <v>161</v>
      </c>
      <c r="R327" s="95"/>
      <c r="S327" s="93" t="s">
        <v>2821</v>
      </c>
      <c r="T327" s="93">
        <v>0</v>
      </c>
    </row>
    <row r="328" spans="1:20" x14ac:dyDescent="0.25">
      <c r="A328" s="34" t="s">
        <v>278</v>
      </c>
      <c r="B328" s="34" t="str">
        <f t="shared" si="43"/>
        <v>UDR Cajamarca</v>
      </c>
      <c r="C328" s="35" t="s">
        <v>252</v>
      </c>
      <c r="D328" s="36" t="str">
        <f t="shared" si="41"/>
        <v>Acciones de Soporte a la Gestión a nivel de UDR</v>
      </c>
      <c r="E328" s="36" t="s">
        <v>253</v>
      </c>
      <c r="F328" s="36" t="str">
        <f t="shared" si="42"/>
        <v>Supervisión y asistencia técnica en acciones de soporte a IPRESS</v>
      </c>
      <c r="G328" s="36" t="s">
        <v>258</v>
      </c>
      <c r="H328" s="83" t="s">
        <v>256</v>
      </c>
      <c r="I328" s="82">
        <v>3</v>
      </c>
      <c r="J328" s="38">
        <v>140</v>
      </c>
      <c r="K328" s="38"/>
      <c r="L328" s="38">
        <v>960</v>
      </c>
      <c r="M328" s="38">
        <f t="shared" si="44"/>
        <v>1100</v>
      </c>
      <c r="N328" s="39">
        <v>1</v>
      </c>
      <c r="O328" s="41" t="str">
        <f>IFERROR(VLOOKUP(N328,bbb!B3689:Ordenmes,2,0),"")</f>
        <v>Enero</v>
      </c>
      <c r="P328" s="142">
        <v>9</v>
      </c>
      <c r="Q328" s="111" t="s">
        <v>161</v>
      </c>
      <c r="R328" s="95"/>
      <c r="S328" s="93" t="s">
        <v>2821</v>
      </c>
      <c r="T328" s="144">
        <f>+M328-833.33</f>
        <v>266.66999999999996</v>
      </c>
    </row>
    <row r="329" spans="1:20" x14ac:dyDescent="0.25">
      <c r="A329" s="34" t="s">
        <v>278</v>
      </c>
      <c r="B329" s="34" t="str">
        <f t="shared" si="43"/>
        <v>UDR Cajamarca</v>
      </c>
      <c r="C329" s="35" t="s">
        <v>252</v>
      </c>
      <c r="D329" s="36" t="str">
        <f t="shared" si="41"/>
        <v>Acciones de Soporte a la Gestión a nivel de UDR</v>
      </c>
      <c r="E329" s="36" t="s">
        <v>253</v>
      </c>
      <c r="F329" s="36" t="str">
        <f t="shared" si="42"/>
        <v>Supervisión y asistencia técnica en acciones de soporte a IPRESS</v>
      </c>
      <c r="G329" s="36" t="s">
        <v>259</v>
      </c>
      <c r="H329" s="83" t="s">
        <v>256</v>
      </c>
      <c r="I329" s="82">
        <v>3</v>
      </c>
      <c r="J329" s="38">
        <v>100</v>
      </c>
      <c r="K329" s="38"/>
      <c r="L329" s="38">
        <v>960</v>
      </c>
      <c r="M329" s="80">
        <f t="shared" si="44"/>
        <v>1060</v>
      </c>
      <c r="N329" s="39">
        <v>2</v>
      </c>
      <c r="O329" s="41" t="str">
        <f>IFERROR(VLOOKUP(N329,bbb!B444:Ordenmes,2,0),"")</f>
        <v>Febrero</v>
      </c>
      <c r="P329" s="142">
        <v>9</v>
      </c>
      <c r="Q329" s="111" t="s">
        <v>161</v>
      </c>
      <c r="R329" s="95"/>
      <c r="S329" s="93" t="s">
        <v>2821</v>
      </c>
      <c r="T329" s="93"/>
    </row>
    <row r="330" spans="1:20" x14ac:dyDescent="0.25">
      <c r="A330" s="34" t="s">
        <v>278</v>
      </c>
      <c r="B330" s="34" t="str">
        <f t="shared" si="43"/>
        <v>UDR Cajamarca</v>
      </c>
      <c r="C330" s="35" t="s">
        <v>252</v>
      </c>
      <c r="D330" s="36" t="str">
        <f t="shared" si="41"/>
        <v>Acciones de Soporte a la Gestión a nivel de UDR</v>
      </c>
      <c r="E330" s="36" t="s">
        <v>260</v>
      </c>
      <c r="F330" s="36" t="str">
        <f t="shared" si="42"/>
        <v>Otras Acciones de Soporte</v>
      </c>
      <c r="G330" s="36" t="s">
        <v>261</v>
      </c>
      <c r="H330" s="83" t="s">
        <v>256</v>
      </c>
      <c r="I330" s="82">
        <v>2</v>
      </c>
      <c r="J330" s="38">
        <v>100</v>
      </c>
      <c r="K330" s="38"/>
      <c r="L330" s="38">
        <v>640</v>
      </c>
      <c r="M330" s="38">
        <f t="shared" si="44"/>
        <v>740</v>
      </c>
      <c r="N330" s="39">
        <v>2</v>
      </c>
      <c r="O330" s="41" t="str">
        <f>IFERROR(VLOOKUP(N330,bbb!B445:Ordenmes,2,0),"")</f>
        <v>Febrero</v>
      </c>
      <c r="P330" s="142">
        <v>10</v>
      </c>
      <c r="Q330" s="111" t="s">
        <v>150</v>
      </c>
      <c r="R330" s="95"/>
      <c r="S330" s="93" t="s">
        <v>2970</v>
      </c>
      <c r="T330" s="93"/>
    </row>
    <row r="331" spans="1:20" x14ac:dyDescent="0.25">
      <c r="A331" s="34" t="s">
        <v>278</v>
      </c>
      <c r="B331" s="34" t="str">
        <f t="shared" si="43"/>
        <v>UDR Cajamarca</v>
      </c>
      <c r="C331" s="35" t="s">
        <v>252</v>
      </c>
      <c r="D331" s="36" t="str">
        <f t="shared" si="41"/>
        <v>Acciones de Soporte a la Gestión a nivel de UDR</v>
      </c>
      <c r="E331" s="36" t="s">
        <v>260</v>
      </c>
      <c r="F331" s="36" t="str">
        <f t="shared" si="42"/>
        <v>Otras Acciones de Soporte</v>
      </c>
      <c r="G331" s="36" t="s">
        <v>261</v>
      </c>
      <c r="H331" s="83" t="s">
        <v>277</v>
      </c>
      <c r="I331" s="82">
        <v>2</v>
      </c>
      <c r="J331" s="38">
        <v>100</v>
      </c>
      <c r="K331" s="38"/>
      <c r="L331" s="38">
        <v>640</v>
      </c>
      <c r="M331" s="38">
        <f t="shared" si="44"/>
        <v>740</v>
      </c>
      <c r="N331" s="39">
        <v>2</v>
      </c>
      <c r="O331" s="41" t="str">
        <f>IFERROR(VLOOKUP(N331,bbb!B446:Ordenmes,2,0),"")</f>
        <v>Febrero</v>
      </c>
      <c r="P331" s="142">
        <v>10</v>
      </c>
      <c r="Q331" s="111" t="s">
        <v>150</v>
      </c>
      <c r="R331" s="95"/>
      <c r="S331" s="93" t="s">
        <v>2970</v>
      </c>
      <c r="T331" s="93"/>
    </row>
    <row r="332" spans="1:20" x14ac:dyDescent="0.25">
      <c r="A332" s="34" t="s">
        <v>278</v>
      </c>
      <c r="B332" s="34" t="str">
        <f t="shared" si="43"/>
        <v>UDR Cajamarca</v>
      </c>
      <c r="C332" s="35" t="s">
        <v>279</v>
      </c>
      <c r="D332" s="36" t="str">
        <f t="shared" si="41"/>
        <v>Ejecución de Control Técnico a las Prestaciones.</v>
      </c>
      <c r="E332" s="36" t="s">
        <v>288</v>
      </c>
      <c r="F332" s="36" t="str">
        <f t="shared" si="42"/>
        <v>Ejecutar acciones correspondientes al Proceso de Control Presencial Posterior</v>
      </c>
      <c r="G332" s="36" t="s">
        <v>290</v>
      </c>
      <c r="H332" s="83" t="s">
        <v>291</v>
      </c>
      <c r="I332" s="82">
        <v>3</v>
      </c>
      <c r="J332" s="38">
        <v>150</v>
      </c>
      <c r="K332" s="38"/>
      <c r="L332" s="38">
        <v>960</v>
      </c>
      <c r="M332" s="80">
        <f t="shared" si="44"/>
        <v>1110</v>
      </c>
      <c r="N332" s="39">
        <v>2</v>
      </c>
      <c r="O332" s="41" t="str">
        <f>IFERROR(VLOOKUP(N332,bbb!B447:Ordenmes,2,0),"")</f>
        <v>Febrero</v>
      </c>
      <c r="P332" s="142">
        <v>10</v>
      </c>
      <c r="Q332" s="111" t="s">
        <v>150</v>
      </c>
      <c r="R332" s="95"/>
      <c r="S332" s="93" t="s">
        <v>2970</v>
      </c>
      <c r="T332" s="93"/>
    </row>
    <row r="333" spans="1:20" x14ac:dyDescent="0.25">
      <c r="A333" s="34" t="s">
        <v>278</v>
      </c>
      <c r="B333" s="34" t="str">
        <f t="shared" si="43"/>
        <v>UDR Cajamarca</v>
      </c>
      <c r="C333" s="35" t="s">
        <v>279</v>
      </c>
      <c r="D333" s="36" t="str">
        <f t="shared" si="41"/>
        <v>Ejecución de Control Técnico a las Prestaciones.</v>
      </c>
      <c r="E333" s="36" t="s">
        <v>288</v>
      </c>
      <c r="F333" s="36" t="str">
        <f t="shared" si="42"/>
        <v>Ejecutar acciones correspondientes al Proceso de Control Presencial Posterior</v>
      </c>
      <c r="G333" s="36" t="s">
        <v>292</v>
      </c>
      <c r="H333" s="83" t="s">
        <v>291</v>
      </c>
      <c r="I333" s="82">
        <v>3</v>
      </c>
      <c r="J333" s="38">
        <v>150</v>
      </c>
      <c r="K333" s="38"/>
      <c r="L333" s="38">
        <v>960</v>
      </c>
      <c r="M333" s="80">
        <f t="shared" si="44"/>
        <v>1110</v>
      </c>
      <c r="N333" s="39">
        <v>2</v>
      </c>
      <c r="O333" s="41" t="str">
        <f>IFERROR(VLOOKUP(N333,bbb!B448:Ordenmes,2,0),"")</f>
        <v>Febrero</v>
      </c>
      <c r="P333" s="142">
        <v>10</v>
      </c>
      <c r="Q333" s="111" t="s">
        <v>150</v>
      </c>
      <c r="R333" s="95"/>
      <c r="S333" s="93" t="s">
        <v>2970</v>
      </c>
      <c r="T333" s="93"/>
    </row>
    <row r="334" spans="1:20" x14ac:dyDescent="0.25">
      <c r="A334" s="34" t="s">
        <v>278</v>
      </c>
      <c r="B334" s="34" t="str">
        <f t="shared" si="43"/>
        <v>UDR Cajamarca</v>
      </c>
      <c r="C334" s="35" t="s">
        <v>279</v>
      </c>
      <c r="D334" s="36" t="str">
        <f t="shared" si="41"/>
        <v>Ejecución de Control Técnico a las Prestaciones.</v>
      </c>
      <c r="E334" s="36" t="s">
        <v>288</v>
      </c>
      <c r="F334" s="36" t="str">
        <f t="shared" si="42"/>
        <v>Ejecutar acciones correspondientes al Proceso de Control Presencial Posterior</v>
      </c>
      <c r="G334" s="36" t="s">
        <v>293</v>
      </c>
      <c r="H334" s="83" t="s">
        <v>291</v>
      </c>
      <c r="I334" s="82">
        <v>3</v>
      </c>
      <c r="J334" s="38">
        <v>150</v>
      </c>
      <c r="K334" s="38"/>
      <c r="L334" s="38">
        <v>960</v>
      </c>
      <c r="M334" s="80">
        <f t="shared" si="44"/>
        <v>1110</v>
      </c>
      <c r="N334" s="39">
        <v>2</v>
      </c>
      <c r="O334" s="41" t="str">
        <f>IFERROR(VLOOKUP(N334,bbb!B449:Ordenmes,2,0),"")</f>
        <v>Febrero</v>
      </c>
      <c r="P334" s="142">
        <v>11</v>
      </c>
      <c r="Q334" s="111" t="s">
        <v>169</v>
      </c>
      <c r="R334" s="95"/>
      <c r="S334" s="93" t="s">
        <v>2970</v>
      </c>
      <c r="T334" s="93"/>
    </row>
    <row r="335" spans="1:20" x14ac:dyDescent="0.25">
      <c r="A335" s="34" t="s">
        <v>278</v>
      </c>
      <c r="B335" s="34" t="str">
        <f t="shared" si="43"/>
        <v>UDR Cajamarca</v>
      </c>
      <c r="C335" s="35" t="s">
        <v>279</v>
      </c>
      <c r="D335" s="36" t="str">
        <f t="shared" si="41"/>
        <v>Ejecución de Control Técnico a las Prestaciones.</v>
      </c>
      <c r="E335" s="36" t="s">
        <v>288</v>
      </c>
      <c r="F335" s="36" t="str">
        <f t="shared" si="42"/>
        <v>Ejecutar acciones correspondientes al Proceso de Control Presencial Posterior</v>
      </c>
      <c r="G335" s="36" t="s">
        <v>294</v>
      </c>
      <c r="H335" s="83" t="s">
        <v>291</v>
      </c>
      <c r="I335" s="82">
        <v>3</v>
      </c>
      <c r="J335" s="38">
        <v>100</v>
      </c>
      <c r="K335" s="38"/>
      <c r="L335" s="38">
        <v>960</v>
      </c>
      <c r="M335" s="38">
        <f t="shared" si="44"/>
        <v>1060</v>
      </c>
      <c r="N335" s="39">
        <v>2</v>
      </c>
      <c r="O335" s="41" t="str">
        <f>IFERROR(VLOOKUP(N335,bbb!B450:Ordenmes,2,0),"")</f>
        <v>Febrero</v>
      </c>
      <c r="P335" s="142">
        <v>11</v>
      </c>
      <c r="Q335" s="111" t="s">
        <v>169</v>
      </c>
      <c r="R335" s="95"/>
      <c r="S335" s="93" t="s">
        <v>2970</v>
      </c>
      <c r="T335" s="93"/>
    </row>
    <row r="336" spans="1:20" x14ac:dyDescent="0.25">
      <c r="A336" s="34" t="s">
        <v>278</v>
      </c>
      <c r="B336" s="34" t="str">
        <f t="shared" si="43"/>
        <v>UDR Cajamarca</v>
      </c>
      <c r="C336" s="35" t="s">
        <v>252</v>
      </c>
      <c r="D336" s="36" t="str">
        <f t="shared" si="41"/>
        <v>Acciones de Soporte a la Gestión a nivel de UDR</v>
      </c>
      <c r="E336" s="36" t="s">
        <v>260</v>
      </c>
      <c r="F336" s="36" t="str">
        <f t="shared" si="42"/>
        <v>Otras Acciones de Soporte</v>
      </c>
      <c r="G336" s="36" t="s">
        <v>261</v>
      </c>
      <c r="H336" s="83" t="s">
        <v>306</v>
      </c>
      <c r="I336" s="82">
        <v>2</v>
      </c>
      <c r="J336" s="38">
        <v>100</v>
      </c>
      <c r="K336" s="38"/>
      <c r="L336" s="38">
        <v>640</v>
      </c>
      <c r="M336" s="38">
        <f t="shared" si="44"/>
        <v>740</v>
      </c>
      <c r="N336" s="39">
        <v>2</v>
      </c>
      <c r="O336" s="41" t="str">
        <f>IFERROR(VLOOKUP(N336,bbb!B451:Ordenmes,2,0),"")</f>
        <v>Febrero</v>
      </c>
      <c r="P336" s="142">
        <v>11</v>
      </c>
      <c r="Q336" s="111" t="s">
        <v>169</v>
      </c>
      <c r="R336" s="95"/>
      <c r="S336" s="93" t="s">
        <v>2970</v>
      </c>
      <c r="T336" s="93"/>
    </row>
    <row r="337" spans="1:20" x14ac:dyDescent="0.25">
      <c r="A337" s="34" t="s">
        <v>278</v>
      </c>
      <c r="B337" s="34" t="str">
        <f t="shared" si="43"/>
        <v>UDR Cajamarca</v>
      </c>
      <c r="C337" s="35" t="s">
        <v>307</v>
      </c>
      <c r="D337" s="36" t="str">
        <f t="shared" si="41"/>
        <v>Supervisión Financiera a Unidades Ejecutoras-UE.</v>
      </c>
      <c r="E337" s="36" t="s">
        <v>308</v>
      </c>
      <c r="F337" s="36" t="str">
        <f t="shared" si="42"/>
        <v>Supervisión Financiera Presencial a las Unidades Ejecutoras-UE</v>
      </c>
      <c r="G337" s="36" t="s">
        <v>309</v>
      </c>
      <c r="H337" s="83" t="s">
        <v>306</v>
      </c>
      <c r="I337" s="82">
        <v>5</v>
      </c>
      <c r="J337" s="38">
        <v>0</v>
      </c>
      <c r="K337" s="38"/>
      <c r="L337" s="38">
        <v>0</v>
      </c>
      <c r="M337" s="38">
        <f t="shared" si="44"/>
        <v>0</v>
      </c>
      <c r="N337" s="39">
        <v>2</v>
      </c>
      <c r="O337" s="41" t="str">
        <f>IFERROR(VLOOKUP(N337,bbb!B452:Ordenmes,2,0),"")</f>
        <v>Febrero</v>
      </c>
      <c r="P337" s="142">
        <v>12</v>
      </c>
      <c r="Q337" s="111" t="s">
        <v>166</v>
      </c>
      <c r="R337" s="95"/>
      <c r="S337" s="93"/>
      <c r="T337" s="93"/>
    </row>
    <row r="338" spans="1:20" x14ac:dyDescent="0.25">
      <c r="A338" s="34" t="s">
        <v>278</v>
      </c>
      <c r="B338" s="34" t="str">
        <f t="shared" si="43"/>
        <v>UDR Cajamarca</v>
      </c>
      <c r="C338" s="35" t="s">
        <v>252</v>
      </c>
      <c r="D338" s="36" t="str">
        <f t="shared" si="41"/>
        <v>Acciones de Soporte a la Gestión a nivel de UDR</v>
      </c>
      <c r="E338" s="36" t="s">
        <v>260</v>
      </c>
      <c r="F338" s="36" t="str">
        <f t="shared" si="42"/>
        <v>Otras Acciones de Soporte</v>
      </c>
      <c r="G338" s="36" t="s">
        <v>261</v>
      </c>
      <c r="H338" s="83" t="s">
        <v>313</v>
      </c>
      <c r="I338" s="82">
        <v>2</v>
      </c>
      <c r="J338" s="38">
        <v>100</v>
      </c>
      <c r="K338" s="38"/>
      <c r="L338" s="38">
        <v>640</v>
      </c>
      <c r="M338" s="38">
        <f t="shared" si="44"/>
        <v>740</v>
      </c>
      <c r="N338" s="39">
        <v>2</v>
      </c>
      <c r="O338" s="41" t="str">
        <f>IFERROR(VLOOKUP(N338,bbb!B453:Ordenmes,2,0),"")</f>
        <v>Febrero</v>
      </c>
      <c r="P338" s="142">
        <v>1</v>
      </c>
      <c r="Q338" s="111" t="s">
        <v>257</v>
      </c>
      <c r="R338" s="95"/>
      <c r="S338" s="93" t="s">
        <v>2970</v>
      </c>
      <c r="T338" s="93"/>
    </row>
    <row r="339" spans="1:20" x14ac:dyDescent="0.25">
      <c r="A339" s="34" t="s">
        <v>278</v>
      </c>
      <c r="B339" s="34" t="str">
        <f t="shared" si="43"/>
        <v>UDR Cajamarca</v>
      </c>
      <c r="C339" s="35" t="s">
        <v>252</v>
      </c>
      <c r="D339" s="36" t="str">
        <f t="shared" si="41"/>
        <v>Acciones de Soporte a la Gestión a nivel de UDR</v>
      </c>
      <c r="E339" s="36" t="s">
        <v>253</v>
      </c>
      <c r="F339" s="36" t="str">
        <f t="shared" si="42"/>
        <v>Supervisión y asistencia técnica en acciones de soporte a IPRESS</v>
      </c>
      <c r="G339" s="36" t="s">
        <v>262</v>
      </c>
      <c r="H339" s="83" t="s">
        <v>256</v>
      </c>
      <c r="I339" s="82">
        <v>3</v>
      </c>
      <c r="J339" s="38">
        <v>150</v>
      </c>
      <c r="K339" s="38"/>
      <c r="L339" s="38">
        <v>960</v>
      </c>
      <c r="M339" s="38">
        <f t="shared" si="44"/>
        <v>1110</v>
      </c>
      <c r="N339" s="39">
        <v>3</v>
      </c>
      <c r="O339" s="41" t="str">
        <f>IFERROR(VLOOKUP(N339,bbb!B447:Ordenmes,2,0),"")</f>
        <v>Marzo</v>
      </c>
      <c r="P339" s="142">
        <v>10</v>
      </c>
      <c r="Q339" s="111" t="s">
        <v>150</v>
      </c>
      <c r="R339" s="95"/>
      <c r="S339" s="93" t="s">
        <v>2821</v>
      </c>
      <c r="T339" s="93"/>
    </row>
    <row r="340" spans="1:20" x14ac:dyDescent="0.25">
      <c r="A340" s="34" t="s">
        <v>278</v>
      </c>
      <c r="B340" s="34" t="str">
        <f t="shared" si="43"/>
        <v>UDR Cajamarca</v>
      </c>
      <c r="C340" s="35" t="s">
        <v>279</v>
      </c>
      <c r="D340" s="36" t="str">
        <f t="shared" si="41"/>
        <v>Ejecución de Control Técnico a las Prestaciones.</v>
      </c>
      <c r="E340" s="36" t="s">
        <v>280</v>
      </c>
      <c r="F340" s="36" t="str">
        <f t="shared" si="42"/>
        <v>Gestión con actores locales para fortalecer la contención preventiva</v>
      </c>
      <c r="G340" s="36" t="s">
        <v>282</v>
      </c>
      <c r="H340" s="83" t="s">
        <v>277</v>
      </c>
      <c r="I340" s="82">
        <v>2</v>
      </c>
      <c r="J340" s="38">
        <v>100</v>
      </c>
      <c r="K340" s="38"/>
      <c r="L340" s="38">
        <v>640</v>
      </c>
      <c r="M340" s="38">
        <f t="shared" si="44"/>
        <v>740</v>
      </c>
      <c r="N340" s="39">
        <v>3</v>
      </c>
      <c r="O340" s="41" t="str">
        <f>IFERROR(VLOOKUP(N340,bbb!B448:Ordenmes,2,0),"")</f>
        <v>Marzo</v>
      </c>
      <c r="P340" s="142">
        <v>10</v>
      </c>
      <c r="Q340" s="111" t="s">
        <v>150</v>
      </c>
      <c r="R340" s="95"/>
      <c r="S340" s="93" t="s">
        <v>2821</v>
      </c>
      <c r="T340" s="93"/>
    </row>
    <row r="341" spans="1:20" x14ac:dyDescent="0.25">
      <c r="A341" s="34" t="s">
        <v>278</v>
      </c>
      <c r="B341" s="34" t="str">
        <f t="shared" si="43"/>
        <v>UDR Cajamarca</v>
      </c>
      <c r="C341" s="35" t="s">
        <v>252</v>
      </c>
      <c r="D341" s="36" t="str">
        <f t="shared" si="41"/>
        <v>Acciones de Soporte a la Gestión a nivel de UDR</v>
      </c>
      <c r="E341" s="36" t="s">
        <v>253</v>
      </c>
      <c r="F341" s="36" t="str">
        <f t="shared" si="42"/>
        <v>Supervisión y asistencia técnica en acciones de soporte a IPRESS</v>
      </c>
      <c r="G341" s="36" t="s">
        <v>263</v>
      </c>
      <c r="H341" s="83" t="s">
        <v>256</v>
      </c>
      <c r="I341" s="82">
        <v>3</v>
      </c>
      <c r="J341" s="38">
        <v>150</v>
      </c>
      <c r="K341" s="38"/>
      <c r="L341" s="38">
        <v>960</v>
      </c>
      <c r="M341" s="38">
        <f t="shared" si="44"/>
        <v>1110</v>
      </c>
      <c r="N341" s="39">
        <v>3</v>
      </c>
      <c r="O341" s="41" t="str">
        <f>IFERROR(VLOOKUP(N341,bbb!B449:Ordenmes,2,0),"")</f>
        <v>Marzo</v>
      </c>
      <c r="P341" s="142">
        <v>2</v>
      </c>
      <c r="Q341" s="111" t="s">
        <v>126</v>
      </c>
      <c r="R341" s="95"/>
      <c r="S341" s="93" t="s">
        <v>2970</v>
      </c>
      <c r="T341" s="93"/>
    </row>
    <row r="342" spans="1:20" x14ac:dyDescent="0.25">
      <c r="A342" s="34" t="s">
        <v>278</v>
      </c>
      <c r="B342" s="34" t="str">
        <f t="shared" si="43"/>
        <v>UDR Cajamarca</v>
      </c>
      <c r="C342" s="35" t="s">
        <v>252</v>
      </c>
      <c r="D342" s="36" t="str">
        <f t="shared" si="41"/>
        <v>Acciones de Soporte a la Gestión a nivel de UDR</v>
      </c>
      <c r="E342" s="36" t="s">
        <v>253</v>
      </c>
      <c r="F342" s="36" t="str">
        <f t="shared" si="42"/>
        <v>Supervisión y asistencia técnica en acciones de soporte a IPRESS</v>
      </c>
      <c r="G342" s="36" t="s">
        <v>264</v>
      </c>
      <c r="H342" s="83" t="s">
        <v>256</v>
      </c>
      <c r="I342" s="82">
        <v>3</v>
      </c>
      <c r="J342" s="38">
        <v>100</v>
      </c>
      <c r="K342" s="38"/>
      <c r="L342" s="38">
        <v>960</v>
      </c>
      <c r="M342" s="38">
        <f t="shared" si="44"/>
        <v>1060</v>
      </c>
      <c r="N342" s="39">
        <v>3</v>
      </c>
      <c r="O342" s="41" t="str">
        <f>IFERROR(VLOOKUP(N342,bbb!B450:Ordenmes,2,0),"")</f>
        <v>Marzo</v>
      </c>
      <c r="P342" s="142">
        <v>2</v>
      </c>
      <c r="Q342" s="111" t="s">
        <v>126</v>
      </c>
      <c r="R342" s="95"/>
      <c r="S342" s="93" t="s">
        <v>2970</v>
      </c>
      <c r="T342" s="93"/>
    </row>
    <row r="343" spans="1:20" x14ac:dyDescent="0.25">
      <c r="A343" s="34" t="s">
        <v>278</v>
      </c>
      <c r="B343" s="34" t="str">
        <f t="shared" si="43"/>
        <v>UDR Cajamarca</v>
      </c>
      <c r="C343" s="35" t="s">
        <v>279</v>
      </c>
      <c r="D343" s="36" t="str">
        <f t="shared" si="41"/>
        <v>Ejecución de Control Técnico a las Prestaciones.</v>
      </c>
      <c r="E343" s="36" t="s">
        <v>288</v>
      </c>
      <c r="F343" s="36" t="str">
        <f t="shared" si="42"/>
        <v>Ejecutar acciones correspondientes al Proceso de Control Presencial Posterior</v>
      </c>
      <c r="G343" s="36" t="s">
        <v>297</v>
      </c>
      <c r="H343" s="83" t="s">
        <v>291</v>
      </c>
      <c r="I343" s="82">
        <v>3</v>
      </c>
      <c r="J343" s="38">
        <v>150</v>
      </c>
      <c r="K343" s="38"/>
      <c r="L343" s="38">
        <v>960</v>
      </c>
      <c r="M343" s="38">
        <f t="shared" si="44"/>
        <v>1110</v>
      </c>
      <c r="N343" s="39">
        <v>3</v>
      </c>
      <c r="O343" s="41" t="str">
        <f>IFERROR(VLOOKUP(N343,bbb!B451:Ordenmes,2,0),"")</f>
        <v>Marzo</v>
      </c>
      <c r="P343" s="142">
        <v>5</v>
      </c>
      <c r="Q343" s="111" t="s">
        <v>158</v>
      </c>
      <c r="R343" s="95"/>
      <c r="S343" s="93" t="s">
        <v>2970</v>
      </c>
      <c r="T343" s="93"/>
    </row>
    <row r="344" spans="1:20" x14ac:dyDescent="0.25">
      <c r="A344" s="34" t="s">
        <v>278</v>
      </c>
      <c r="B344" s="34" t="str">
        <f t="shared" si="43"/>
        <v>UDR Cajamarca</v>
      </c>
      <c r="C344" s="35" t="s">
        <v>307</v>
      </c>
      <c r="D344" s="36" t="str">
        <f t="shared" si="41"/>
        <v>Supervisión Financiera a Unidades Ejecutoras-UE.</v>
      </c>
      <c r="E344" s="36" t="s">
        <v>308</v>
      </c>
      <c r="F344" s="36" t="str">
        <f t="shared" si="42"/>
        <v>Supervisión Financiera Presencial a las Unidades Ejecutoras-UE</v>
      </c>
      <c r="G344" s="36" t="s">
        <v>310</v>
      </c>
      <c r="H344" s="83" t="s">
        <v>306</v>
      </c>
      <c r="I344" s="82">
        <v>5</v>
      </c>
      <c r="J344" s="38">
        <v>0</v>
      </c>
      <c r="K344" s="38"/>
      <c r="L344" s="38">
        <v>0</v>
      </c>
      <c r="M344" s="38">
        <f t="shared" si="44"/>
        <v>0</v>
      </c>
      <c r="N344" s="39">
        <v>3</v>
      </c>
      <c r="O344" s="41" t="str">
        <f>IFERROR(VLOOKUP(N344,bbb!B452:Ordenmes,2,0),"")</f>
        <v>Marzo</v>
      </c>
      <c r="P344" s="142">
        <v>7</v>
      </c>
      <c r="Q344" s="111" t="s">
        <v>156</v>
      </c>
      <c r="R344" s="95"/>
      <c r="S344" s="93" t="s">
        <v>2970</v>
      </c>
      <c r="T344" s="93"/>
    </row>
    <row r="345" spans="1:20" x14ac:dyDescent="0.25">
      <c r="A345" s="34" t="s">
        <v>278</v>
      </c>
      <c r="B345" s="34" t="str">
        <f t="shared" si="43"/>
        <v>UDR Cajamarca</v>
      </c>
      <c r="C345" s="35" t="s">
        <v>314</v>
      </c>
      <c r="D345" s="36" t="str">
        <f t="shared" ref="D345:D409" si="45">IFERROR(VLOOKUP(C345,IdAOE,2,0),"")</f>
        <v>Acciones de Afiliación.</v>
      </c>
      <c r="E345" s="36" t="s">
        <v>315</v>
      </c>
      <c r="F345" s="36" t="str">
        <f t="shared" si="42"/>
        <v>Supervisión y asistencia técnica en materia de afiliaciones</v>
      </c>
      <c r="G345" s="36" t="s">
        <v>316</v>
      </c>
      <c r="H345" s="83" t="s">
        <v>313</v>
      </c>
      <c r="I345" s="82">
        <v>2</v>
      </c>
      <c r="J345" s="38">
        <v>100</v>
      </c>
      <c r="K345" s="38"/>
      <c r="L345" s="38">
        <v>640</v>
      </c>
      <c r="M345" s="38">
        <f t="shared" si="44"/>
        <v>740</v>
      </c>
      <c r="N345" s="39">
        <v>3</v>
      </c>
      <c r="O345" s="41" t="str">
        <f>IFERROR(VLOOKUP(N345,bbb!B453:Ordenmes,2,0),"")</f>
        <v>Marzo</v>
      </c>
      <c r="P345" s="142">
        <v>3</v>
      </c>
      <c r="Q345" s="111" t="s">
        <v>131</v>
      </c>
      <c r="R345" s="95"/>
      <c r="S345" s="93" t="s">
        <v>2970</v>
      </c>
      <c r="T345" s="93"/>
    </row>
    <row r="346" spans="1:20" x14ac:dyDescent="0.25">
      <c r="A346" s="34" t="s">
        <v>278</v>
      </c>
      <c r="B346" s="34" t="str">
        <f t="shared" si="43"/>
        <v>UDR Cajamarca</v>
      </c>
      <c r="C346" s="35" t="s">
        <v>279</v>
      </c>
      <c r="D346" s="36" t="str">
        <f t="shared" si="45"/>
        <v>Ejecución de Control Técnico a las Prestaciones.</v>
      </c>
      <c r="E346" s="36" t="s">
        <v>280</v>
      </c>
      <c r="F346" s="36" t="str">
        <f t="shared" si="42"/>
        <v>Gestión con actores locales para fortalecer la contención preventiva</v>
      </c>
      <c r="G346" s="36" t="s">
        <v>296</v>
      </c>
      <c r="H346" s="83" t="s">
        <v>291</v>
      </c>
      <c r="I346" s="82">
        <v>2</v>
      </c>
      <c r="J346" s="38">
        <v>100</v>
      </c>
      <c r="K346" s="38"/>
      <c r="L346" s="38">
        <v>640</v>
      </c>
      <c r="M346" s="38">
        <f t="shared" si="44"/>
        <v>740</v>
      </c>
      <c r="N346" s="107">
        <v>4</v>
      </c>
      <c r="O346" s="41" t="str">
        <f>IFERROR(VLOOKUP(N346,bbb!B492:Ordenmes,2,0),"")</f>
        <v>Abril</v>
      </c>
      <c r="P346" s="142">
        <v>4</v>
      </c>
      <c r="Q346" s="111" t="s">
        <v>137</v>
      </c>
      <c r="R346" s="95"/>
      <c r="S346" s="93"/>
      <c r="T346" s="93"/>
    </row>
    <row r="347" spans="1:20" x14ac:dyDescent="0.25">
      <c r="A347" s="34" t="s">
        <v>278</v>
      </c>
      <c r="B347" s="34" t="str">
        <f t="shared" si="43"/>
        <v>UDR Cajamarca</v>
      </c>
      <c r="C347" s="35" t="s">
        <v>252</v>
      </c>
      <c r="D347" s="36" t="str">
        <f t="shared" si="45"/>
        <v>Acciones de Soporte a la Gestión a nivel de UDR</v>
      </c>
      <c r="E347" s="36" t="s">
        <v>253</v>
      </c>
      <c r="F347" s="36" t="str">
        <f t="shared" si="42"/>
        <v>Supervisión y asistencia técnica en acciones de soporte a IPRESS</v>
      </c>
      <c r="G347" s="36" t="s">
        <v>265</v>
      </c>
      <c r="H347" s="83" t="s">
        <v>256</v>
      </c>
      <c r="I347" s="82">
        <v>3</v>
      </c>
      <c r="J347" s="38">
        <v>150</v>
      </c>
      <c r="K347" s="38"/>
      <c r="L347" s="38">
        <v>960</v>
      </c>
      <c r="M347" s="38">
        <f t="shared" si="44"/>
        <v>1110</v>
      </c>
      <c r="N347" s="107">
        <v>4</v>
      </c>
      <c r="O347" s="41" t="str">
        <f>IFERROR(VLOOKUP(N347,bbb!B493:Ordenmes,2,0),"")</f>
        <v>Abril</v>
      </c>
      <c r="P347" s="142">
        <v>3</v>
      </c>
      <c r="Q347" s="111" t="s">
        <v>131</v>
      </c>
      <c r="R347" s="95"/>
      <c r="S347" s="93"/>
      <c r="T347" s="93"/>
    </row>
    <row r="348" spans="1:20" x14ac:dyDescent="0.25">
      <c r="A348" s="34" t="s">
        <v>278</v>
      </c>
      <c r="B348" s="34" t="str">
        <f t="shared" si="43"/>
        <v>UDR Cajamarca</v>
      </c>
      <c r="C348" s="35" t="s">
        <v>252</v>
      </c>
      <c r="D348" s="36" t="str">
        <f t="shared" si="45"/>
        <v>Acciones de Soporte a la Gestión a nivel de UDR</v>
      </c>
      <c r="E348" s="36" t="s">
        <v>253</v>
      </c>
      <c r="F348" s="36" t="str">
        <f t="shared" si="42"/>
        <v>Supervisión y asistencia técnica en acciones de soporte a IPRESS</v>
      </c>
      <c r="G348" s="36" t="s">
        <v>266</v>
      </c>
      <c r="H348" s="83" t="s">
        <v>256</v>
      </c>
      <c r="I348" s="82">
        <v>3</v>
      </c>
      <c r="J348" s="38">
        <v>150</v>
      </c>
      <c r="K348" s="38"/>
      <c r="L348" s="38">
        <v>960</v>
      </c>
      <c r="M348" s="38">
        <f t="shared" si="44"/>
        <v>1110</v>
      </c>
      <c r="N348" s="107">
        <v>4</v>
      </c>
      <c r="O348" s="41" t="str">
        <f>IFERROR(VLOOKUP(N348,bbb!B494:Ordenmes,2,0),"")</f>
        <v>Abril</v>
      </c>
      <c r="P348" s="142">
        <v>4</v>
      </c>
      <c r="Q348" s="111" t="s">
        <v>137</v>
      </c>
      <c r="R348" s="95"/>
      <c r="S348" s="93"/>
      <c r="T348" s="93"/>
    </row>
    <row r="349" spans="1:20" x14ac:dyDescent="0.25">
      <c r="A349" s="34" t="s">
        <v>278</v>
      </c>
      <c r="B349" s="34" t="str">
        <f t="shared" si="43"/>
        <v>UDR Cajamarca</v>
      </c>
      <c r="C349" s="35" t="s">
        <v>279</v>
      </c>
      <c r="D349" s="36" t="str">
        <f t="shared" si="45"/>
        <v>Ejecución de Control Técnico a las Prestaciones.</v>
      </c>
      <c r="E349" s="36" t="s">
        <v>280</v>
      </c>
      <c r="F349" s="36" t="str">
        <f t="shared" si="42"/>
        <v>Gestión con actores locales para fortalecer la contención preventiva</v>
      </c>
      <c r="G349" s="36" t="s">
        <v>298</v>
      </c>
      <c r="H349" s="83" t="s">
        <v>291</v>
      </c>
      <c r="I349" s="82">
        <v>3</v>
      </c>
      <c r="J349" s="38">
        <v>100</v>
      </c>
      <c r="K349" s="38"/>
      <c r="L349" s="38">
        <v>960</v>
      </c>
      <c r="M349" s="38">
        <f t="shared" si="44"/>
        <v>1060</v>
      </c>
      <c r="N349" s="107">
        <v>4</v>
      </c>
      <c r="O349" s="41" t="str">
        <f>IFERROR(VLOOKUP(N349,bbb!B495:Ordenmes,2,0),"")</f>
        <v>Abril</v>
      </c>
      <c r="P349" s="142">
        <v>7</v>
      </c>
      <c r="Q349" s="111" t="s">
        <v>156</v>
      </c>
      <c r="R349" s="95"/>
      <c r="S349" s="93"/>
      <c r="T349" s="93"/>
    </row>
    <row r="350" spans="1:20" x14ac:dyDescent="0.25">
      <c r="A350" s="34" t="s">
        <v>278</v>
      </c>
      <c r="B350" s="34" t="str">
        <f t="shared" si="43"/>
        <v>UDR Cajamarca</v>
      </c>
      <c r="C350" s="35" t="s">
        <v>307</v>
      </c>
      <c r="D350" s="36" t="str">
        <f t="shared" si="45"/>
        <v>Supervisión Financiera a Unidades Ejecutoras-UE.</v>
      </c>
      <c r="E350" s="36" t="s">
        <v>308</v>
      </c>
      <c r="F350" s="36" t="str">
        <f t="shared" si="42"/>
        <v>Supervisión Financiera Presencial a las Unidades Ejecutoras-UE</v>
      </c>
      <c r="G350" s="36" t="s">
        <v>311</v>
      </c>
      <c r="H350" s="83" t="s">
        <v>306</v>
      </c>
      <c r="I350" s="82">
        <v>5</v>
      </c>
      <c r="J350" s="38">
        <v>0</v>
      </c>
      <c r="K350" s="38"/>
      <c r="L350" s="38">
        <v>0</v>
      </c>
      <c r="M350" s="38">
        <f t="shared" si="44"/>
        <v>0</v>
      </c>
      <c r="N350" s="107">
        <v>4</v>
      </c>
      <c r="O350" s="41" t="str">
        <f>IFERROR(VLOOKUP(N350,bbb!B496:Ordenmes,2,0),"")</f>
        <v>Abril</v>
      </c>
      <c r="P350" s="142">
        <v>9</v>
      </c>
      <c r="Q350" s="111" t="s">
        <v>161</v>
      </c>
      <c r="R350" s="95"/>
      <c r="S350" s="93"/>
      <c r="T350" s="93"/>
    </row>
    <row r="351" spans="1:20" x14ac:dyDescent="0.25">
      <c r="A351" s="34" t="s">
        <v>278</v>
      </c>
      <c r="B351" s="34" t="str">
        <f t="shared" si="43"/>
        <v>UDR Cajamarca</v>
      </c>
      <c r="C351" s="35" t="s">
        <v>314</v>
      </c>
      <c r="D351" s="36" t="str">
        <f t="shared" si="45"/>
        <v>Acciones de Afiliación.</v>
      </c>
      <c r="E351" s="36" t="s">
        <v>315</v>
      </c>
      <c r="F351" s="36" t="str">
        <f t="shared" si="42"/>
        <v>Supervisión y asistencia técnica en materia de afiliaciones</v>
      </c>
      <c r="G351" s="36" t="s">
        <v>317</v>
      </c>
      <c r="H351" s="83" t="s">
        <v>313</v>
      </c>
      <c r="I351" s="82">
        <v>2</v>
      </c>
      <c r="J351" s="38">
        <v>100</v>
      </c>
      <c r="K351" s="38"/>
      <c r="L351" s="38">
        <v>640</v>
      </c>
      <c r="M351" s="38">
        <f t="shared" si="44"/>
        <v>740</v>
      </c>
      <c r="N351" s="107">
        <v>4</v>
      </c>
      <c r="O351" s="41" t="str">
        <f>IFERROR(VLOOKUP(N351,bbb!B497:Ordenmes,2,0),"")</f>
        <v>Abril</v>
      </c>
      <c r="P351" s="142">
        <v>9</v>
      </c>
      <c r="Q351" s="111" t="s">
        <v>161</v>
      </c>
      <c r="R351" s="95"/>
      <c r="S351" s="93"/>
      <c r="T351" s="93"/>
    </row>
    <row r="352" spans="1:20" x14ac:dyDescent="0.25">
      <c r="A352" s="34" t="s">
        <v>278</v>
      </c>
      <c r="B352" s="34" t="str">
        <f t="shared" si="43"/>
        <v>UDR Cajamarca</v>
      </c>
      <c r="C352" s="35" t="s">
        <v>252</v>
      </c>
      <c r="D352" s="36" t="str">
        <f t="shared" si="45"/>
        <v>Acciones de Soporte a la Gestión a nivel de UDR</v>
      </c>
      <c r="E352" s="36" t="s">
        <v>253</v>
      </c>
      <c r="F352" s="36" t="str">
        <f t="shared" si="42"/>
        <v>Supervisión y asistencia técnica en acciones de soporte a IPRESS</v>
      </c>
      <c r="G352" s="36" t="s">
        <v>267</v>
      </c>
      <c r="H352" s="83" t="s">
        <v>256</v>
      </c>
      <c r="I352" s="82">
        <v>3</v>
      </c>
      <c r="J352" s="38">
        <v>200</v>
      </c>
      <c r="K352" s="38"/>
      <c r="L352" s="38">
        <v>960</v>
      </c>
      <c r="M352" s="38">
        <f t="shared" si="44"/>
        <v>1160</v>
      </c>
      <c r="N352" s="39">
        <v>5</v>
      </c>
      <c r="O352" s="41" t="str">
        <f>IFERROR(VLOOKUP(N352,bbb!B458:Ordenmes,2,0),"")</f>
        <v>Mayo</v>
      </c>
      <c r="P352" s="142">
        <v>10</v>
      </c>
      <c r="Q352" s="111" t="s">
        <v>150</v>
      </c>
      <c r="R352" s="95"/>
      <c r="S352" s="93"/>
      <c r="T352" s="93"/>
    </row>
    <row r="353" spans="1:20" x14ac:dyDescent="0.25">
      <c r="A353" s="34" t="s">
        <v>278</v>
      </c>
      <c r="B353" s="34" t="str">
        <f t="shared" si="43"/>
        <v>UDR Cajamarca</v>
      </c>
      <c r="C353" s="35" t="s">
        <v>252</v>
      </c>
      <c r="D353" s="36" t="str">
        <f t="shared" si="45"/>
        <v>Acciones de Soporte a la Gestión a nivel de UDR</v>
      </c>
      <c r="E353" s="36" t="s">
        <v>253</v>
      </c>
      <c r="F353" s="36" t="str">
        <f t="shared" si="42"/>
        <v>Supervisión y asistencia técnica en acciones de soporte a IPRESS</v>
      </c>
      <c r="G353" s="36" t="s">
        <v>268</v>
      </c>
      <c r="H353" s="83" t="s">
        <v>256</v>
      </c>
      <c r="I353" s="82">
        <v>3</v>
      </c>
      <c r="J353" s="38">
        <v>200</v>
      </c>
      <c r="K353" s="38"/>
      <c r="L353" s="38">
        <v>960</v>
      </c>
      <c r="M353" s="38">
        <f t="shared" si="44"/>
        <v>1160</v>
      </c>
      <c r="N353" s="39">
        <v>5</v>
      </c>
      <c r="O353" s="41" t="str">
        <f>IFERROR(VLOOKUP(N353,bbb!B459:Ordenmes,2,0),"")</f>
        <v>Mayo</v>
      </c>
      <c r="P353" s="142">
        <v>10</v>
      </c>
      <c r="Q353" s="111" t="s">
        <v>150</v>
      </c>
      <c r="R353" s="95"/>
      <c r="S353" s="93"/>
      <c r="T353" s="93"/>
    </row>
    <row r="354" spans="1:20" x14ac:dyDescent="0.25">
      <c r="A354" s="34" t="s">
        <v>278</v>
      </c>
      <c r="B354" s="34" t="str">
        <f t="shared" si="43"/>
        <v>UDR Cajamarca</v>
      </c>
      <c r="C354" s="35" t="s">
        <v>279</v>
      </c>
      <c r="D354" s="36" t="str">
        <f t="shared" si="45"/>
        <v>Ejecución de Control Técnico a las Prestaciones.</v>
      </c>
      <c r="E354" s="36" t="s">
        <v>280</v>
      </c>
      <c r="F354" s="36" t="str">
        <f t="shared" si="42"/>
        <v>Gestión con actores locales para fortalecer la contención preventiva</v>
      </c>
      <c r="G354" s="36" t="s">
        <v>283</v>
      </c>
      <c r="H354" s="83" t="s">
        <v>277</v>
      </c>
      <c r="I354" s="82">
        <v>2</v>
      </c>
      <c r="J354" s="38">
        <v>100</v>
      </c>
      <c r="K354" s="38"/>
      <c r="L354" s="38">
        <v>640</v>
      </c>
      <c r="M354" s="38">
        <f t="shared" si="44"/>
        <v>740</v>
      </c>
      <c r="N354" s="39">
        <v>5</v>
      </c>
      <c r="O354" s="41" t="str">
        <f>IFERROR(VLOOKUP(N354,bbb!B460:Ordenmes,2,0),"")</f>
        <v>Mayo</v>
      </c>
      <c r="P354" s="142">
        <v>11</v>
      </c>
      <c r="Q354" s="111" t="s">
        <v>169</v>
      </c>
      <c r="R354" s="95"/>
      <c r="S354" s="93"/>
      <c r="T354" s="93"/>
    </row>
    <row r="355" spans="1:20" x14ac:dyDescent="0.25">
      <c r="A355" s="34" t="s">
        <v>278</v>
      </c>
      <c r="B355" s="34" t="str">
        <f t="shared" si="43"/>
        <v>UDR Cajamarca</v>
      </c>
      <c r="C355" s="35" t="s">
        <v>279</v>
      </c>
      <c r="D355" s="36" t="str">
        <f t="shared" si="45"/>
        <v>Ejecución de Control Técnico a las Prestaciones.</v>
      </c>
      <c r="E355" s="36" t="s">
        <v>288</v>
      </c>
      <c r="F355" s="36" t="str">
        <f t="shared" si="42"/>
        <v>Ejecutar acciones correspondientes al Proceso de Control Presencial Posterior</v>
      </c>
      <c r="G355" s="36" t="s">
        <v>299</v>
      </c>
      <c r="H355" s="83" t="s">
        <v>291</v>
      </c>
      <c r="I355" s="82">
        <v>3</v>
      </c>
      <c r="J355" s="38">
        <v>150</v>
      </c>
      <c r="K355" s="38"/>
      <c r="L355" s="38">
        <v>960</v>
      </c>
      <c r="M355" s="38">
        <f t="shared" si="44"/>
        <v>1110</v>
      </c>
      <c r="N355" s="39">
        <v>5</v>
      </c>
      <c r="O355" s="41" t="str">
        <f>IFERROR(VLOOKUP(N355,bbb!B461:Ordenmes,2,0),"")</f>
        <v>Mayo</v>
      </c>
      <c r="P355" s="142">
        <v>9</v>
      </c>
      <c r="Q355" s="111" t="s">
        <v>161</v>
      </c>
      <c r="R355" s="95"/>
      <c r="S355" s="93"/>
      <c r="T355" s="93"/>
    </row>
    <row r="356" spans="1:20" x14ac:dyDescent="0.25">
      <c r="A356" s="34" t="s">
        <v>278</v>
      </c>
      <c r="B356" s="34" t="str">
        <f t="shared" si="43"/>
        <v>UDR Cajamarca</v>
      </c>
      <c r="C356" s="35" t="s">
        <v>279</v>
      </c>
      <c r="D356" s="36" t="str">
        <f t="shared" si="45"/>
        <v>Ejecución de Control Técnico a las Prestaciones.</v>
      </c>
      <c r="E356" s="36" t="s">
        <v>288</v>
      </c>
      <c r="F356" s="36" t="str">
        <f t="shared" si="42"/>
        <v>Ejecutar acciones correspondientes al Proceso de Control Presencial Posterior</v>
      </c>
      <c r="G356" s="36" t="s">
        <v>300</v>
      </c>
      <c r="H356" s="83" t="s">
        <v>291</v>
      </c>
      <c r="I356" s="82">
        <v>3</v>
      </c>
      <c r="J356" s="38">
        <v>150</v>
      </c>
      <c r="K356" s="38"/>
      <c r="L356" s="38">
        <v>960</v>
      </c>
      <c r="M356" s="38">
        <f t="shared" si="44"/>
        <v>1110</v>
      </c>
      <c r="N356" s="39">
        <v>5</v>
      </c>
      <c r="O356" s="41" t="str">
        <f>IFERROR(VLOOKUP(N356,bbb!B462:Ordenmes,2,0),"")</f>
        <v>Mayo</v>
      </c>
      <c r="P356" s="142">
        <v>11</v>
      </c>
      <c r="Q356" s="111" t="s">
        <v>169</v>
      </c>
      <c r="R356" s="95"/>
      <c r="S356" s="93"/>
      <c r="T356" s="93"/>
    </row>
    <row r="357" spans="1:20" x14ac:dyDescent="0.25">
      <c r="A357" s="34" t="s">
        <v>278</v>
      </c>
      <c r="B357" s="34" t="str">
        <f t="shared" si="43"/>
        <v>UDR Cajamarca</v>
      </c>
      <c r="C357" s="35" t="s">
        <v>307</v>
      </c>
      <c r="D357" s="36" t="str">
        <f t="shared" si="45"/>
        <v>Supervisión Financiera a Unidades Ejecutoras-UE.</v>
      </c>
      <c r="E357" s="36" t="s">
        <v>308</v>
      </c>
      <c r="F357" s="36" t="str">
        <f t="shared" si="42"/>
        <v>Supervisión Financiera Presencial a las Unidades Ejecutoras-UE</v>
      </c>
      <c r="G357" s="36" t="s">
        <v>312</v>
      </c>
      <c r="H357" s="83" t="s">
        <v>306</v>
      </c>
      <c r="I357" s="82">
        <v>5</v>
      </c>
      <c r="J357" s="38">
        <v>100</v>
      </c>
      <c r="K357" s="38"/>
      <c r="L357" s="38">
        <v>1600</v>
      </c>
      <c r="M357" s="38">
        <f t="shared" si="44"/>
        <v>1700</v>
      </c>
      <c r="N357" s="39">
        <v>5</v>
      </c>
      <c r="O357" s="41" t="str">
        <f>IFERROR(VLOOKUP(N357,bbb!B463:Ordenmes,2,0),"")</f>
        <v>Mayo</v>
      </c>
      <c r="P357" s="142">
        <v>12</v>
      </c>
      <c r="Q357" s="111" t="s">
        <v>166</v>
      </c>
      <c r="R357" s="95"/>
      <c r="S357" s="93"/>
      <c r="T357" s="93"/>
    </row>
    <row r="358" spans="1:20" x14ac:dyDescent="0.25">
      <c r="A358" s="34" t="s">
        <v>278</v>
      </c>
      <c r="B358" s="34" t="str">
        <f t="shared" si="43"/>
        <v>UDR Cajamarca</v>
      </c>
      <c r="C358" s="35" t="s">
        <v>314</v>
      </c>
      <c r="D358" s="36" t="str">
        <f t="shared" si="45"/>
        <v>Acciones de Afiliación.</v>
      </c>
      <c r="E358" s="36" t="s">
        <v>315</v>
      </c>
      <c r="F358" s="36" t="str">
        <f t="shared" si="42"/>
        <v>Supervisión y asistencia técnica en materia de afiliaciones</v>
      </c>
      <c r="G358" s="36" t="s">
        <v>318</v>
      </c>
      <c r="H358" s="83" t="s">
        <v>313</v>
      </c>
      <c r="I358" s="82">
        <v>2</v>
      </c>
      <c r="J358" s="38">
        <v>100</v>
      </c>
      <c r="K358" s="38"/>
      <c r="L358" s="38">
        <v>640</v>
      </c>
      <c r="M358" s="38">
        <f t="shared" si="44"/>
        <v>740</v>
      </c>
      <c r="N358" s="39">
        <v>5</v>
      </c>
      <c r="O358" s="41" t="str">
        <f>IFERROR(VLOOKUP(N358,bbb!B464:Ordenmes,2,0),"")</f>
        <v>Mayo</v>
      </c>
      <c r="P358" s="142">
        <v>12</v>
      </c>
      <c r="Q358" s="111" t="s">
        <v>166</v>
      </c>
      <c r="R358" s="95"/>
      <c r="S358" s="93"/>
      <c r="T358" s="93"/>
    </row>
    <row r="359" spans="1:20" ht="25.5" x14ac:dyDescent="0.25">
      <c r="A359" s="34" t="s">
        <v>278</v>
      </c>
      <c r="B359" s="34" t="str">
        <f t="shared" si="43"/>
        <v>UDR Cajamarca</v>
      </c>
      <c r="C359" s="35" t="s">
        <v>252</v>
      </c>
      <c r="D359" s="36" t="str">
        <f t="shared" si="45"/>
        <v>Acciones de Soporte a la Gestión a nivel de UDR</v>
      </c>
      <c r="E359" s="188" t="s">
        <v>260</v>
      </c>
      <c r="F359" s="36" t="str">
        <f t="shared" si="42"/>
        <v>Otras Acciones de Soporte</v>
      </c>
      <c r="G359" s="36" t="s">
        <v>261</v>
      </c>
      <c r="H359" s="83" t="s">
        <v>3047</v>
      </c>
      <c r="I359" s="82">
        <v>3</v>
      </c>
      <c r="J359" s="38">
        <v>100</v>
      </c>
      <c r="K359" s="38"/>
      <c r="L359" s="38">
        <f>+I359*320</f>
        <v>960</v>
      </c>
      <c r="M359" s="38">
        <f t="shared" si="44"/>
        <v>1060</v>
      </c>
      <c r="N359" s="39">
        <v>5</v>
      </c>
      <c r="O359" s="41" t="str">
        <f>IFERROR(VLOOKUP(N359,bbb!B454:Ordenmes,2,0),"")</f>
        <v>Mayo</v>
      </c>
      <c r="P359" s="142"/>
      <c r="Q359" s="111"/>
      <c r="R359" s="95"/>
      <c r="S359" s="93"/>
      <c r="T359" s="93"/>
    </row>
    <row r="360" spans="1:20" ht="25.5" x14ac:dyDescent="0.25">
      <c r="A360" s="34" t="s">
        <v>278</v>
      </c>
      <c r="B360" s="34" t="str">
        <f t="shared" si="43"/>
        <v>UDR Cajamarca</v>
      </c>
      <c r="C360" s="35" t="s">
        <v>252</v>
      </c>
      <c r="D360" s="36" t="str">
        <f t="shared" si="45"/>
        <v>Acciones de Soporte a la Gestión a nivel de UDR</v>
      </c>
      <c r="E360" s="188" t="s">
        <v>260</v>
      </c>
      <c r="F360" s="36" t="str">
        <f t="shared" si="42"/>
        <v>Otras Acciones de Soporte</v>
      </c>
      <c r="G360" s="36" t="s">
        <v>261</v>
      </c>
      <c r="H360" s="83" t="s">
        <v>3048</v>
      </c>
      <c r="I360" s="82">
        <v>3</v>
      </c>
      <c r="J360" s="38">
        <v>100</v>
      </c>
      <c r="K360" s="38"/>
      <c r="L360" s="38">
        <f>+I360*320</f>
        <v>960</v>
      </c>
      <c r="M360" s="38">
        <f t="shared" si="44"/>
        <v>1060</v>
      </c>
      <c r="N360" s="39">
        <v>5</v>
      </c>
      <c r="O360" s="41" t="str">
        <f>IFERROR(VLOOKUP(N360,bbb!B455:Ordenmes,2,0),"")</f>
        <v>Mayo</v>
      </c>
      <c r="P360" s="142"/>
      <c r="Q360" s="111"/>
      <c r="R360" s="95"/>
      <c r="S360" s="93"/>
      <c r="T360" s="93"/>
    </row>
    <row r="361" spans="1:20" x14ac:dyDescent="0.25">
      <c r="A361" s="34" t="s">
        <v>278</v>
      </c>
      <c r="B361" s="34" t="str">
        <f t="shared" si="43"/>
        <v>UDR Cajamarca</v>
      </c>
      <c r="C361" s="35" t="s">
        <v>252</v>
      </c>
      <c r="D361" s="36" t="str">
        <f t="shared" si="45"/>
        <v>Acciones de Soporte a la Gestión a nivel de UDR</v>
      </c>
      <c r="E361" s="36" t="s">
        <v>253</v>
      </c>
      <c r="F361" s="36" t="str">
        <f t="shared" si="42"/>
        <v>Supervisión y asistencia técnica en acciones de soporte a IPRESS</v>
      </c>
      <c r="G361" s="36" t="s">
        <v>269</v>
      </c>
      <c r="H361" s="83" t="s">
        <v>256</v>
      </c>
      <c r="I361" s="82">
        <v>2</v>
      </c>
      <c r="J361" s="38">
        <v>100</v>
      </c>
      <c r="K361" s="38"/>
      <c r="L361" s="38">
        <v>640</v>
      </c>
      <c r="M361" s="38">
        <f t="shared" si="44"/>
        <v>740</v>
      </c>
      <c r="N361" s="39">
        <v>6</v>
      </c>
      <c r="O361" s="41" t="str">
        <f>IFERROR(VLOOKUP(N361,bbb!B468:Ordenmes,2,0),"")</f>
        <v>Junio</v>
      </c>
      <c r="P361" s="142">
        <v>6</v>
      </c>
      <c r="Q361" s="111" t="s">
        <v>142</v>
      </c>
      <c r="R361" s="95"/>
      <c r="S361" s="93"/>
      <c r="T361" s="93"/>
    </row>
    <row r="362" spans="1:20" x14ac:dyDescent="0.25">
      <c r="A362" s="34" t="s">
        <v>278</v>
      </c>
      <c r="B362" s="34" t="str">
        <f t="shared" si="43"/>
        <v>UDR Cajamarca</v>
      </c>
      <c r="C362" s="35" t="s">
        <v>252</v>
      </c>
      <c r="D362" s="36" t="str">
        <f t="shared" si="45"/>
        <v>Acciones de Soporte a la Gestión a nivel de UDR</v>
      </c>
      <c r="E362" s="36" t="s">
        <v>253</v>
      </c>
      <c r="F362" s="36" t="str">
        <f t="shared" si="42"/>
        <v>Supervisión y asistencia técnica en acciones de soporte a IPRESS</v>
      </c>
      <c r="G362" s="36" t="s">
        <v>270</v>
      </c>
      <c r="H362" s="83" t="s">
        <v>256</v>
      </c>
      <c r="I362" s="82">
        <v>3</v>
      </c>
      <c r="J362" s="38">
        <v>200</v>
      </c>
      <c r="K362" s="38"/>
      <c r="L362" s="38">
        <v>960</v>
      </c>
      <c r="M362" s="38">
        <f t="shared" si="44"/>
        <v>1160</v>
      </c>
      <c r="N362" s="39">
        <v>6</v>
      </c>
      <c r="O362" s="41" t="str">
        <f>IFERROR(VLOOKUP(N362,bbb!B469:Ordenmes,2,0),"")</f>
        <v>Junio</v>
      </c>
      <c r="P362" s="142">
        <v>10</v>
      </c>
      <c r="Q362" s="111" t="s">
        <v>150</v>
      </c>
      <c r="R362" s="95"/>
      <c r="S362" s="93"/>
      <c r="T362" s="93"/>
    </row>
    <row r="363" spans="1:20" x14ac:dyDescent="0.25">
      <c r="A363" s="34" t="s">
        <v>278</v>
      </c>
      <c r="B363" s="34" t="str">
        <f t="shared" si="43"/>
        <v>UDR Cajamarca</v>
      </c>
      <c r="C363" s="35" t="s">
        <v>252</v>
      </c>
      <c r="D363" s="36" t="str">
        <f t="shared" si="45"/>
        <v>Acciones de Soporte a la Gestión a nivel de UDR</v>
      </c>
      <c r="E363" s="36" t="s">
        <v>253</v>
      </c>
      <c r="F363" s="36" t="str">
        <f t="shared" si="42"/>
        <v>Supervisión y asistencia técnica en acciones de soporte a IPRESS</v>
      </c>
      <c r="G363" s="36" t="s">
        <v>271</v>
      </c>
      <c r="H363" s="83" t="s">
        <v>256</v>
      </c>
      <c r="I363" s="82">
        <v>3</v>
      </c>
      <c r="J363" s="38">
        <v>250</v>
      </c>
      <c r="K363" s="38"/>
      <c r="L363" s="38">
        <v>960</v>
      </c>
      <c r="M363" s="38">
        <f t="shared" si="44"/>
        <v>1210</v>
      </c>
      <c r="N363" s="39">
        <v>7</v>
      </c>
      <c r="O363" s="41" t="str">
        <f>IFERROR(VLOOKUP(N363,bbb!B467:Ordenmes,2,0),"")</f>
        <v>Julio</v>
      </c>
      <c r="P363" s="142">
        <v>9</v>
      </c>
      <c r="Q363" s="111" t="s">
        <v>161</v>
      </c>
      <c r="R363" s="95"/>
      <c r="S363" s="93"/>
      <c r="T363" s="93"/>
    </row>
    <row r="364" spans="1:20" x14ac:dyDescent="0.25">
      <c r="A364" s="34" t="s">
        <v>278</v>
      </c>
      <c r="B364" s="34" t="str">
        <f t="shared" si="43"/>
        <v>UDR Cajamarca</v>
      </c>
      <c r="C364" s="35" t="s">
        <v>279</v>
      </c>
      <c r="D364" s="36" t="str">
        <f t="shared" si="45"/>
        <v>Ejecución de Control Técnico a las Prestaciones.</v>
      </c>
      <c r="E364" s="36" t="s">
        <v>280</v>
      </c>
      <c r="F364" s="36" t="str">
        <f t="shared" si="42"/>
        <v>Gestión con actores locales para fortalecer la contención preventiva</v>
      </c>
      <c r="G364" s="36" t="s">
        <v>284</v>
      </c>
      <c r="H364" s="83" t="s">
        <v>277</v>
      </c>
      <c r="I364" s="82">
        <v>2</v>
      </c>
      <c r="J364" s="38">
        <v>100</v>
      </c>
      <c r="K364" s="38"/>
      <c r="L364" s="38">
        <v>640</v>
      </c>
      <c r="M364" s="38">
        <f t="shared" si="44"/>
        <v>740</v>
      </c>
      <c r="N364" s="39">
        <v>7</v>
      </c>
      <c r="O364" s="41" t="str">
        <f>IFERROR(VLOOKUP(N364,bbb!B468:Ordenmes,2,0),"")</f>
        <v>Julio</v>
      </c>
      <c r="P364" s="142">
        <v>10</v>
      </c>
      <c r="Q364" s="111" t="s">
        <v>150</v>
      </c>
      <c r="R364" s="95"/>
      <c r="S364" s="93"/>
      <c r="T364" s="93"/>
    </row>
    <row r="365" spans="1:20" x14ac:dyDescent="0.25">
      <c r="A365" s="34" t="s">
        <v>278</v>
      </c>
      <c r="B365" s="34" t="str">
        <f t="shared" si="43"/>
        <v>UDR Cajamarca</v>
      </c>
      <c r="C365" s="35" t="s">
        <v>279</v>
      </c>
      <c r="D365" s="36" t="str">
        <f t="shared" si="45"/>
        <v>Ejecución de Control Técnico a las Prestaciones.</v>
      </c>
      <c r="E365" s="36" t="s">
        <v>288</v>
      </c>
      <c r="F365" s="36" t="str">
        <f t="shared" ref="F365:F429" si="46">IFERROR(VLOOKUP(E365,IdTarea,2,0),"")</f>
        <v>Ejecutar acciones correspondientes al Proceso de Control Presencial Posterior</v>
      </c>
      <c r="G365" s="36" t="s">
        <v>301</v>
      </c>
      <c r="H365" s="83" t="s">
        <v>291</v>
      </c>
      <c r="I365" s="82">
        <v>3</v>
      </c>
      <c r="J365" s="38">
        <v>100</v>
      </c>
      <c r="K365" s="38"/>
      <c r="L365" s="38">
        <v>960</v>
      </c>
      <c r="M365" s="38">
        <f t="shared" si="44"/>
        <v>1060</v>
      </c>
      <c r="N365" s="39">
        <v>7</v>
      </c>
      <c r="O365" s="41" t="str">
        <f>IFERROR(VLOOKUP(N365,bbb!B469:Ordenmes,2,0),"")</f>
        <v>Julio</v>
      </c>
      <c r="P365" s="142">
        <v>3</v>
      </c>
      <c r="Q365" s="111" t="s">
        <v>131</v>
      </c>
      <c r="R365" s="95"/>
      <c r="S365" s="93"/>
      <c r="T365" s="93"/>
    </row>
    <row r="366" spans="1:20" x14ac:dyDescent="0.25">
      <c r="A366" s="34" t="s">
        <v>278</v>
      </c>
      <c r="B366" s="34" t="str">
        <f t="shared" si="43"/>
        <v>UDR Cajamarca</v>
      </c>
      <c r="C366" s="35" t="s">
        <v>314</v>
      </c>
      <c r="D366" s="36" t="str">
        <f t="shared" si="45"/>
        <v>Acciones de Afiliación.</v>
      </c>
      <c r="E366" s="36" t="s">
        <v>315</v>
      </c>
      <c r="F366" s="36" t="str">
        <f t="shared" si="46"/>
        <v>Supervisión y asistencia técnica en materia de afiliaciones</v>
      </c>
      <c r="G366" s="36" t="s">
        <v>319</v>
      </c>
      <c r="H366" s="83" t="s">
        <v>313</v>
      </c>
      <c r="I366" s="82">
        <v>2</v>
      </c>
      <c r="J366" s="38">
        <v>100</v>
      </c>
      <c r="K366" s="38"/>
      <c r="L366" s="38">
        <v>640</v>
      </c>
      <c r="M366" s="38">
        <f t="shared" si="44"/>
        <v>740</v>
      </c>
      <c r="N366" s="39">
        <v>7</v>
      </c>
      <c r="O366" s="41" t="str">
        <f>IFERROR(VLOOKUP(N366,bbb!B470:Ordenmes,2,0),"")</f>
        <v>Julio</v>
      </c>
      <c r="P366" s="142">
        <v>9</v>
      </c>
      <c r="Q366" s="111" t="s">
        <v>161</v>
      </c>
      <c r="R366" s="95"/>
      <c r="S366" s="93"/>
      <c r="T366" s="93"/>
    </row>
    <row r="367" spans="1:20" x14ac:dyDescent="0.25">
      <c r="A367" s="34" t="s">
        <v>278</v>
      </c>
      <c r="B367" s="34" t="str">
        <f t="shared" si="43"/>
        <v>UDR Cajamarca</v>
      </c>
      <c r="C367" s="35" t="s">
        <v>252</v>
      </c>
      <c r="D367" s="36" t="str">
        <f t="shared" si="45"/>
        <v>Acciones de Soporte a la Gestión a nivel de UDR</v>
      </c>
      <c r="E367" s="36" t="s">
        <v>253</v>
      </c>
      <c r="F367" s="36" t="str">
        <f t="shared" si="46"/>
        <v>Supervisión y asistencia técnica en acciones de soporte a IPRESS</v>
      </c>
      <c r="G367" s="36" t="s">
        <v>272</v>
      </c>
      <c r="H367" s="83" t="s">
        <v>256</v>
      </c>
      <c r="I367" s="82">
        <v>3</v>
      </c>
      <c r="J367" s="38">
        <v>100</v>
      </c>
      <c r="K367" s="38"/>
      <c r="L367" s="38">
        <v>960</v>
      </c>
      <c r="M367" s="38">
        <f t="shared" si="44"/>
        <v>1060</v>
      </c>
      <c r="N367" s="39">
        <v>8</v>
      </c>
      <c r="O367" s="41" t="str">
        <f>IFERROR(VLOOKUP(N367,bbb!B468:Ordenmes,2,0),"")</f>
        <v>Agosto</v>
      </c>
      <c r="P367" s="142">
        <v>6</v>
      </c>
      <c r="Q367" s="111" t="s">
        <v>142</v>
      </c>
      <c r="R367" s="95"/>
      <c r="S367" s="93"/>
      <c r="T367" s="93"/>
    </row>
    <row r="368" spans="1:20" x14ac:dyDescent="0.25">
      <c r="A368" s="34" t="s">
        <v>278</v>
      </c>
      <c r="B368" s="34" t="str">
        <f t="shared" si="43"/>
        <v>UDR Cajamarca</v>
      </c>
      <c r="C368" s="35" t="s">
        <v>252</v>
      </c>
      <c r="D368" s="36" t="str">
        <f t="shared" si="45"/>
        <v>Acciones de Soporte a la Gestión a nivel de UDR</v>
      </c>
      <c r="E368" s="36" t="s">
        <v>253</v>
      </c>
      <c r="F368" s="36" t="str">
        <f t="shared" si="46"/>
        <v>Supervisión y asistencia técnica en acciones de soporte a IPRESS</v>
      </c>
      <c r="G368" s="36" t="s">
        <v>273</v>
      </c>
      <c r="H368" s="83" t="s">
        <v>256</v>
      </c>
      <c r="I368" s="82">
        <v>3</v>
      </c>
      <c r="J368" s="38">
        <v>140</v>
      </c>
      <c r="K368" s="38"/>
      <c r="L368" s="38">
        <v>960</v>
      </c>
      <c r="M368" s="38">
        <f t="shared" si="44"/>
        <v>1100</v>
      </c>
      <c r="N368" s="39">
        <v>8</v>
      </c>
      <c r="O368" s="41" t="str">
        <f>IFERROR(VLOOKUP(N368,bbb!B469:Ordenmes,2,0),"")</f>
        <v>Agosto</v>
      </c>
      <c r="P368" s="142">
        <v>10</v>
      </c>
      <c r="Q368" s="111" t="s">
        <v>150</v>
      </c>
      <c r="R368" s="95"/>
      <c r="S368" s="93"/>
      <c r="T368" s="93"/>
    </row>
    <row r="369" spans="1:20" x14ac:dyDescent="0.25">
      <c r="A369" s="34" t="s">
        <v>278</v>
      </c>
      <c r="B369" s="34" t="str">
        <f t="shared" si="43"/>
        <v>UDR Cajamarca</v>
      </c>
      <c r="C369" s="35" t="s">
        <v>279</v>
      </c>
      <c r="D369" s="36" t="str">
        <f t="shared" si="45"/>
        <v>Ejecución de Control Técnico a las Prestaciones.</v>
      </c>
      <c r="E369" s="36" t="s">
        <v>280</v>
      </c>
      <c r="F369" s="36" t="str">
        <f t="shared" si="46"/>
        <v>Gestión con actores locales para fortalecer la contención preventiva</v>
      </c>
      <c r="G369" s="36" t="s">
        <v>285</v>
      </c>
      <c r="H369" s="83" t="s">
        <v>277</v>
      </c>
      <c r="I369" s="82">
        <v>2</v>
      </c>
      <c r="J369" s="38">
        <v>100</v>
      </c>
      <c r="K369" s="38"/>
      <c r="L369" s="38">
        <v>640</v>
      </c>
      <c r="M369" s="38">
        <f t="shared" si="44"/>
        <v>740</v>
      </c>
      <c r="N369" s="39">
        <v>8</v>
      </c>
      <c r="O369" s="41" t="str">
        <f>IFERROR(VLOOKUP(N369,bbb!B470:Ordenmes,2,0),"")</f>
        <v>Agosto</v>
      </c>
      <c r="P369" s="142">
        <v>3</v>
      </c>
      <c r="Q369" s="111" t="s">
        <v>131</v>
      </c>
      <c r="R369" s="95"/>
      <c r="S369" s="93"/>
      <c r="T369" s="93"/>
    </row>
    <row r="370" spans="1:20" x14ac:dyDescent="0.25">
      <c r="A370" s="34" t="s">
        <v>278</v>
      </c>
      <c r="B370" s="34" t="str">
        <f t="shared" si="43"/>
        <v>UDR Cajamarca</v>
      </c>
      <c r="C370" s="35" t="s">
        <v>279</v>
      </c>
      <c r="D370" s="36" t="str">
        <f t="shared" si="45"/>
        <v>Ejecución de Control Técnico a las Prestaciones.</v>
      </c>
      <c r="E370" s="36" t="s">
        <v>288</v>
      </c>
      <c r="F370" s="36" t="str">
        <f t="shared" si="46"/>
        <v>Ejecutar acciones correspondientes al Proceso de Control Presencial Posterior</v>
      </c>
      <c r="G370" s="36" t="s">
        <v>292</v>
      </c>
      <c r="H370" s="83" t="s">
        <v>291</v>
      </c>
      <c r="I370" s="82">
        <v>3</v>
      </c>
      <c r="J370" s="38">
        <v>150</v>
      </c>
      <c r="K370" s="38"/>
      <c r="L370" s="38">
        <v>960</v>
      </c>
      <c r="M370" s="38">
        <f t="shared" si="44"/>
        <v>1110</v>
      </c>
      <c r="N370" s="39">
        <v>8</v>
      </c>
      <c r="O370" s="41" t="str">
        <f>IFERROR(VLOOKUP(N370,bbb!B471:Ordenmes,2,0),"")</f>
        <v>Agosto</v>
      </c>
      <c r="P370" s="142">
        <v>3</v>
      </c>
      <c r="Q370" s="111" t="s">
        <v>131</v>
      </c>
      <c r="R370" s="95"/>
      <c r="S370" s="93"/>
      <c r="T370" s="93"/>
    </row>
    <row r="371" spans="1:20" x14ac:dyDescent="0.25">
      <c r="A371" s="34" t="s">
        <v>278</v>
      </c>
      <c r="B371" s="34" t="str">
        <f t="shared" si="43"/>
        <v>UDR Cajamarca</v>
      </c>
      <c r="C371" s="35" t="s">
        <v>279</v>
      </c>
      <c r="D371" s="36" t="str">
        <f t="shared" si="45"/>
        <v>Ejecución de Control Técnico a las Prestaciones.</v>
      </c>
      <c r="E371" s="36" t="s">
        <v>288</v>
      </c>
      <c r="F371" s="36" t="str">
        <f t="shared" si="46"/>
        <v>Ejecutar acciones correspondientes al Proceso de Control Presencial Posterior</v>
      </c>
      <c r="G371" s="36" t="s">
        <v>302</v>
      </c>
      <c r="H371" s="83" t="s">
        <v>291</v>
      </c>
      <c r="I371" s="82">
        <v>3</v>
      </c>
      <c r="J371" s="38">
        <v>150</v>
      </c>
      <c r="K371" s="38"/>
      <c r="L371" s="38">
        <v>960</v>
      </c>
      <c r="M371" s="38">
        <f t="shared" si="44"/>
        <v>1110</v>
      </c>
      <c r="N371" s="39">
        <v>8</v>
      </c>
      <c r="O371" s="41" t="str">
        <f>IFERROR(VLOOKUP(N371,bbb!B472:Ordenmes,2,0),"")</f>
        <v>Agosto</v>
      </c>
      <c r="P371" s="142">
        <v>4</v>
      </c>
      <c r="Q371" s="111" t="s">
        <v>137</v>
      </c>
      <c r="R371" s="95"/>
      <c r="S371" s="93"/>
      <c r="T371" s="93"/>
    </row>
    <row r="372" spans="1:20" x14ac:dyDescent="0.25">
      <c r="A372" s="34" t="s">
        <v>278</v>
      </c>
      <c r="B372" s="34" t="str">
        <f t="shared" si="43"/>
        <v>UDR Cajamarca</v>
      </c>
      <c r="C372" s="35" t="s">
        <v>307</v>
      </c>
      <c r="D372" s="36" t="str">
        <f t="shared" si="45"/>
        <v>Supervisión Financiera a Unidades Ejecutoras-UE.</v>
      </c>
      <c r="E372" s="36" t="s">
        <v>308</v>
      </c>
      <c r="F372" s="36" t="str">
        <f t="shared" si="46"/>
        <v>Supervisión Financiera Presencial a las Unidades Ejecutoras-UE</v>
      </c>
      <c r="G372" s="36" t="s">
        <v>309</v>
      </c>
      <c r="H372" s="83" t="s">
        <v>306</v>
      </c>
      <c r="I372" s="82">
        <v>5</v>
      </c>
      <c r="J372" s="38">
        <v>0</v>
      </c>
      <c r="K372" s="38"/>
      <c r="L372" s="38">
        <v>0</v>
      </c>
      <c r="M372" s="38">
        <f t="shared" si="44"/>
        <v>0</v>
      </c>
      <c r="N372" s="39">
        <v>8</v>
      </c>
      <c r="O372" s="41" t="str">
        <f>IFERROR(VLOOKUP(N372,bbb!B473:Ordenmes,2,0),"")</f>
        <v>Agosto</v>
      </c>
      <c r="P372" s="142">
        <v>4</v>
      </c>
      <c r="Q372" s="111" t="s">
        <v>137</v>
      </c>
      <c r="R372" s="95"/>
      <c r="S372" s="93"/>
      <c r="T372" s="93"/>
    </row>
    <row r="373" spans="1:20" x14ac:dyDescent="0.25">
      <c r="A373" s="34" t="s">
        <v>278</v>
      </c>
      <c r="B373" s="34" t="str">
        <f t="shared" si="43"/>
        <v>UDR Cajamarca</v>
      </c>
      <c r="C373" s="35" t="s">
        <v>252</v>
      </c>
      <c r="D373" s="36" t="str">
        <f t="shared" si="45"/>
        <v>Acciones de Soporte a la Gestión a nivel de UDR</v>
      </c>
      <c r="E373" s="36" t="s">
        <v>253</v>
      </c>
      <c r="F373" s="36" t="str">
        <f t="shared" si="46"/>
        <v>Supervisión y asistencia técnica en acciones de soporte a IPRESS</v>
      </c>
      <c r="G373" s="36" t="s">
        <v>274</v>
      </c>
      <c r="H373" s="83" t="s">
        <v>256</v>
      </c>
      <c r="I373" s="82">
        <v>2</v>
      </c>
      <c r="J373" s="38">
        <v>100</v>
      </c>
      <c r="K373" s="38"/>
      <c r="L373" s="38">
        <v>640</v>
      </c>
      <c r="M373" s="38">
        <f t="shared" si="44"/>
        <v>740</v>
      </c>
      <c r="N373" s="39">
        <v>9</v>
      </c>
      <c r="O373" s="41" t="str">
        <f>IFERROR(VLOOKUP(N373,bbb!B458:Ordenmes,2,0),"")</f>
        <v>Setiembre</v>
      </c>
      <c r="P373" s="142">
        <v>5</v>
      </c>
      <c r="Q373" s="111" t="s">
        <v>158</v>
      </c>
      <c r="R373" s="95"/>
      <c r="S373" s="93"/>
      <c r="T373" s="93"/>
    </row>
    <row r="374" spans="1:20" x14ac:dyDescent="0.25">
      <c r="A374" s="34" t="s">
        <v>278</v>
      </c>
      <c r="B374" s="34" t="str">
        <f t="shared" si="43"/>
        <v>UDR Cajamarca</v>
      </c>
      <c r="C374" s="35" t="s">
        <v>252</v>
      </c>
      <c r="D374" s="36" t="str">
        <f t="shared" si="45"/>
        <v>Acciones de Soporte a la Gestión a nivel de UDR</v>
      </c>
      <c r="E374" s="36" t="s">
        <v>253</v>
      </c>
      <c r="F374" s="36" t="str">
        <f t="shared" si="46"/>
        <v>Supervisión y asistencia técnica en acciones de soporte a IPRESS</v>
      </c>
      <c r="G374" s="36" t="s">
        <v>275</v>
      </c>
      <c r="H374" s="83" t="s">
        <v>256</v>
      </c>
      <c r="I374" s="82">
        <v>3</v>
      </c>
      <c r="J374" s="38">
        <v>150</v>
      </c>
      <c r="K374" s="38"/>
      <c r="L374" s="38">
        <v>960</v>
      </c>
      <c r="M374" s="38">
        <f t="shared" si="44"/>
        <v>1110</v>
      </c>
      <c r="N374" s="39">
        <v>9</v>
      </c>
      <c r="O374" s="41" t="str">
        <f>IFERROR(VLOOKUP(N374,bbb!B459:Ordenmes,2,0),"")</f>
        <v>Setiembre</v>
      </c>
      <c r="P374" s="142">
        <v>6</v>
      </c>
      <c r="Q374" s="111" t="s">
        <v>142</v>
      </c>
      <c r="R374" s="95"/>
      <c r="S374" s="93"/>
      <c r="T374" s="93"/>
    </row>
    <row r="375" spans="1:20" x14ac:dyDescent="0.25">
      <c r="A375" s="34" t="s">
        <v>278</v>
      </c>
      <c r="B375" s="34" t="str">
        <f t="shared" si="43"/>
        <v>UDR Cajamarca</v>
      </c>
      <c r="C375" s="35" t="s">
        <v>279</v>
      </c>
      <c r="D375" s="36" t="str">
        <f t="shared" si="45"/>
        <v>Ejecución de Control Técnico a las Prestaciones.</v>
      </c>
      <c r="E375" s="36" t="s">
        <v>288</v>
      </c>
      <c r="F375" s="36" t="str">
        <f t="shared" si="46"/>
        <v>Ejecutar acciones correspondientes al Proceso de Control Presencial Posterior</v>
      </c>
      <c r="G375" s="36" t="s">
        <v>303</v>
      </c>
      <c r="H375" s="83" t="s">
        <v>291</v>
      </c>
      <c r="I375" s="82">
        <v>3</v>
      </c>
      <c r="J375" s="38">
        <v>150</v>
      </c>
      <c r="K375" s="38"/>
      <c r="L375" s="38">
        <v>960</v>
      </c>
      <c r="M375" s="38">
        <f t="shared" si="44"/>
        <v>1110</v>
      </c>
      <c r="N375" s="39">
        <v>9</v>
      </c>
      <c r="O375" s="41" t="str">
        <f>IFERROR(VLOOKUP(N375,bbb!B460:Ordenmes,2,0),"")</f>
        <v>Setiembre</v>
      </c>
      <c r="P375" s="142">
        <v>6</v>
      </c>
      <c r="Q375" s="111" t="s">
        <v>142</v>
      </c>
      <c r="R375" s="95"/>
      <c r="S375" s="93"/>
      <c r="T375" s="93"/>
    </row>
    <row r="376" spans="1:20" x14ac:dyDescent="0.25">
      <c r="A376" s="34" t="s">
        <v>278</v>
      </c>
      <c r="B376" s="34" t="str">
        <f t="shared" si="43"/>
        <v>UDR Cajamarca</v>
      </c>
      <c r="C376" s="35" t="s">
        <v>279</v>
      </c>
      <c r="D376" s="36" t="str">
        <f t="shared" si="45"/>
        <v>Ejecución de Control Técnico a las Prestaciones.</v>
      </c>
      <c r="E376" s="36" t="s">
        <v>288</v>
      </c>
      <c r="F376" s="36" t="str">
        <f t="shared" si="46"/>
        <v>Ejecutar acciones correspondientes al Proceso de Control Presencial Posterior</v>
      </c>
      <c r="G376" s="36" t="s">
        <v>304</v>
      </c>
      <c r="H376" s="83" t="s">
        <v>291</v>
      </c>
      <c r="I376" s="82">
        <v>3</v>
      </c>
      <c r="J376" s="38">
        <v>100</v>
      </c>
      <c r="K376" s="38"/>
      <c r="L376" s="38">
        <v>960</v>
      </c>
      <c r="M376" s="38">
        <f t="shared" si="44"/>
        <v>1060</v>
      </c>
      <c r="N376" s="39">
        <v>9</v>
      </c>
      <c r="O376" s="41" t="str">
        <f>IFERROR(VLOOKUP(N376,bbb!B461:Ordenmes,2,0),"")</f>
        <v>Setiembre</v>
      </c>
      <c r="P376" s="142">
        <v>7</v>
      </c>
      <c r="Q376" s="111" t="s">
        <v>156</v>
      </c>
      <c r="R376" s="95"/>
      <c r="S376" s="93"/>
      <c r="T376" s="93"/>
    </row>
    <row r="377" spans="1:20" x14ac:dyDescent="0.25">
      <c r="A377" s="34" t="s">
        <v>278</v>
      </c>
      <c r="B377" s="34" t="str">
        <f t="shared" si="43"/>
        <v>UDR Cajamarca</v>
      </c>
      <c r="C377" s="35" t="s">
        <v>307</v>
      </c>
      <c r="D377" s="36" t="str">
        <f t="shared" si="45"/>
        <v>Supervisión Financiera a Unidades Ejecutoras-UE.</v>
      </c>
      <c r="E377" s="36" t="s">
        <v>308</v>
      </c>
      <c r="F377" s="36" t="str">
        <f t="shared" si="46"/>
        <v>Supervisión Financiera Presencial a las Unidades Ejecutoras-UE</v>
      </c>
      <c r="G377" s="36" t="s">
        <v>310</v>
      </c>
      <c r="H377" s="83" t="s">
        <v>306</v>
      </c>
      <c r="I377" s="82">
        <v>5</v>
      </c>
      <c r="J377" s="38">
        <v>0</v>
      </c>
      <c r="K377" s="38"/>
      <c r="L377" s="38">
        <v>0</v>
      </c>
      <c r="M377" s="38">
        <f t="shared" si="44"/>
        <v>0</v>
      </c>
      <c r="N377" s="39">
        <v>9</v>
      </c>
      <c r="O377" s="41" t="str">
        <f>IFERROR(VLOOKUP(N377,bbb!B462:Ordenmes,2,0),"")</f>
        <v>Setiembre</v>
      </c>
      <c r="P377" s="142">
        <v>7</v>
      </c>
      <c r="Q377" s="111" t="s">
        <v>156</v>
      </c>
      <c r="R377" s="95"/>
      <c r="S377" s="93"/>
      <c r="T377" s="93"/>
    </row>
    <row r="378" spans="1:20" x14ac:dyDescent="0.25">
      <c r="A378" s="34" t="s">
        <v>278</v>
      </c>
      <c r="B378" s="34" t="str">
        <f t="shared" si="43"/>
        <v>UDR Cajamarca</v>
      </c>
      <c r="C378" s="35" t="s">
        <v>314</v>
      </c>
      <c r="D378" s="36" t="str">
        <f t="shared" si="45"/>
        <v>Acciones de Afiliación.</v>
      </c>
      <c r="E378" s="36" t="s">
        <v>315</v>
      </c>
      <c r="F378" s="36" t="str">
        <f t="shared" si="46"/>
        <v>Supervisión y asistencia técnica en materia de afiliaciones</v>
      </c>
      <c r="G378" s="36" t="s">
        <v>318</v>
      </c>
      <c r="H378" s="83" t="s">
        <v>313</v>
      </c>
      <c r="I378" s="82">
        <v>2</v>
      </c>
      <c r="J378" s="38">
        <v>100</v>
      </c>
      <c r="K378" s="38"/>
      <c r="L378" s="38">
        <v>640</v>
      </c>
      <c r="M378" s="38">
        <f t="shared" si="44"/>
        <v>740</v>
      </c>
      <c r="N378" s="39">
        <v>9</v>
      </c>
      <c r="O378" s="41" t="str">
        <f>IFERROR(VLOOKUP(N378,bbb!B463:Ordenmes,2,0),"")</f>
        <v>Setiembre</v>
      </c>
      <c r="P378" s="142">
        <v>8</v>
      </c>
      <c r="Q378" s="111" t="s">
        <v>145</v>
      </c>
      <c r="R378" s="95"/>
      <c r="S378" s="93"/>
      <c r="T378" s="93"/>
    </row>
    <row r="379" spans="1:20" x14ac:dyDescent="0.25">
      <c r="A379" s="34" t="s">
        <v>278</v>
      </c>
      <c r="B379" s="34" t="str">
        <f t="shared" si="43"/>
        <v>UDR Cajamarca</v>
      </c>
      <c r="C379" s="35" t="s">
        <v>252</v>
      </c>
      <c r="D379" s="36" t="str">
        <f t="shared" si="45"/>
        <v>Acciones de Soporte a la Gestión a nivel de UDR</v>
      </c>
      <c r="E379" s="36" t="s">
        <v>253</v>
      </c>
      <c r="F379" s="36" t="str">
        <f t="shared" si="46"/>
        <v>Supervisión y asistencia técnica en acciones de soporte a IPRESS</v>
      </c>
      <c r="G379" s="36" t="s">
        <v>276</v>
      </c>
      <c r="H379" s="83" t="s">
        <v>256</v>
      </c>
      <c r="I379" s="82">
        <v>3</v>
      </c>
      <c r="J379" s="38">
        <v>100</v>
      </c>
      <c r="K379" s="38"/>
      <c r="L379" s="38">
        <v>960</v>
      </c>
      <c r="M379" s="38">
        <f t="shared" si="44"/>
        <v>1060</v>
      </c>
      <c r="N379" s="39">
        <v>10</v>
      </c>
      <c r="O379" s="41" t="str">
        <f>IFERROR(VLOOKUP(N379,bbb!B446:Ordenmes,2,0),"")</f>
        <v>Octubre</v>
      </c>
      <c r="P379" s="142">
        <v>8</v>
      </c>
      <c r="Q379" s="111" t="s">
        <v>145</v>
      </c>
      <c r="R379" s="95"/>
      <c r="S379" s="93"/>
      <c r="T379" s="93"/>
    </row>
    <row r="380" spans="1:20" x14ac:dyDescent="0.25">
      <c r="A380" s="34" t="s">
        <v>278</v>
      </c>
      <c r="B380" s="34" t="str">
        <f t="shared" si="43"/>
        <v>UDR Cajamarca</v>
      </c>
      <c r="C380" s="35" t="s">
        <v>279</v>
      </c>
      <c r="D380" s="36" t="str">
        <f t="shared" si="45"/>
        <v>Ejecución de Control Técnico a las Prestaciones.</v>
      </c>
      <c r="E380" s="36" t="s">
        <v>280</v>
      </c>
      <c r="F380" s="36" t="str">
        <f t="shared" si="46"/>
        <v>Gestión con actores locales para fortalecer la contención preventiva</v>
      </c>
      <c r="G380" s="36" t="s">
        <v>286</v>
      </c>
      <c r="H380" s="83" t="s">
        <v>277</v>
      </c>
      <c r="I380" s="82">
        <v>2</v>
      </c>
      <c r="J380" s="38">
        <v>100</v>
      </c>
      <c r="K380" s="38"/>
      <c r="L380" s="38">
        <v>640</v>
      </c>
      <c r="M380" s="38">
        <f t="shared" si="44"/>
        <v>740</v>
      </c>
      <c r="N380" s="39">
        <v>10</v>
      </c>
      <c r="O380" s="41" t="str">
        <f>IFERROR(VLOOKUP(N380,bbb!B447:Ordenmes,2,0),"")</f>
        <v>Octubre</v>
      </c>
      <c r="P380" s="142">
        <v>9</v>
      </c>
      <c r="Q380" s="111" t="s">
        <v>161</v>
      </c>
      <c r="R380" s="95"/>
      <c r="S380" s="93"/>
      <c r="T380" s="93"/>
    </row>
    <row r="381" spans="1:20" x14ac:dyDescent="0.25">
      <c r="A381" s="34" t="s">
        <v>278</v>
      </c>
      <c r="B381" s="34" t="str">
        <f t="shared" si="43"/>
        <v>UDR Cajamarca</v>
      </c>
      <c r="C381" s="35" t="s">
        <v>279</v>
      </c>
      <c r="D381" s="36" t="str">
        <f t="shared" si="45"/>
        <v>Ejecución de Control Técnico a las Prestaciones.</v>
      </c>
      <c r="E381" s="36" t="s">
        <v>288</v>
      </c>
      <c r="F381" s="36" t="str">
        <f t="shared" si="46"/>
        <v>Ejecutar acciones correspondientes al Proceso de Control Presencial Posterior</v>
      </c>
      <c r="G381" s="36" t="s">
        <v>293</v>
      </c>
      <c r="H381" s="83" t="s">
        <v>291</v>
      </c>
      <c r="I381" s="82">
        <v>3</v>
      </c>
      <c r="J381" s="38">
        <v>150</v>
      </c>
      <c r="K381" s="38"/>
      <c r="L381" s="38">
        <v>960</v>
      </c>
      <c r="M381" s="38">
        <f t="shared" si="44"/>
        <v>1110</v>
      </c>
      <c r="N381" s="39">
        <v>10</v>
      </c>
      <c r="O381" s="41" t="str">
        <f>IFERROR(VLOOKUP(N381,bbb!B448:Ordenmes,2,0),"")</f>
        <v>Octubre</v>
      </c>
      <c r="P381" s="142">
        <v>10</v>
      </c>
      <c r="Q381" s="111" t="s">
        <v>150</v>
      </c>
      <c r="R381" s="95"/>
      <c r="S381" s="93"/>
      <c r="T381" s="93"/>
    </row>
    <row r="382" spans="1:20" x14ac:dyDescent="0.25">
      <c r="A382" s="34" t="s">
        <v>278</v>
      </c>
      <c r="B382" s="34" t="str">
        <f t="shared" si="43"/>
        <v>UDR Cajamarca</v>
      </c>
      <c r="C382" s="35" t="s">
        <v>307</v>
      </c>
      <c r="D382" s="36" t="str">
        <f t="shared" si="45"/>
        <v>Supervisión Financiera a Unidades Ejecutoras-UE.</v>
      </c>
      <c r="E382" s="36" t="s">
        <v>308</v>
      </c>
      <c r="F382" s="36" t="str">
        <f t="shared" si="46"/>
        <v>Supervisión Financiera Presencial a las Unidades Ejecutoras-UE</v>
      </c>
      <c r="G382" s="36" t="s">
        <v>311</v>
      </c>
      <c r="H382" s="83" t="s">
        <v>306</v>
      </c>
      <c r="I382" s="82">
        <v>5</v>
      </c>
      <c r="J382" s="38">
        <v>0</v>
      </c>
      <c r="K382" s="38"/>
      <c r="L382" s="38">
        <v>0</v>
      </c>
      <c r="M382" s="38">
        <f t="shared" si="44"/>
        <v>0</v>
      </c>
      <c r="N382" s="39">
        <v>10</v>
      </c>
      <c r="O382" s="41" t="str">
        <f>IFERROR(VLOOKUP(N382,bbb!B449:Ordenmes,2,0),"")</f>
        <v>Octubre</v>
      </c>
      <c r="P382" s="142">
        <v>10</v>
      </c>
      <c r="Q382" s="111" t="s">
        <v>150</v>
      </c>
      <c r="R382" s="95"/>
      <c r="S382" s="93"/>
      <c r="T382" s="93"/>
    </row>
    <row r="383" spans="1:20" x14ac:dyDescent="0.25">
      <c r="A383" s="34" t="s">
        <v>278</v>
      </c>
      <c r="B383" s="34" t="str">
        <f t="shared" si="43"/>
        <v>UDR Cajamarca</v>
      </c>
      <c r="C383" s="35" t="s">
        <v>314</v>
      </c>
      <c r="D383" s="36" t="str">
        <f t="shared" si="45"/>
        <v>Acciones de Afiliación.</v>
      </c>
      <c r="E383" s="36" t="s">
        <v>315</v>
      </c>
      <c r="F383" s="36" t="str">
        <f t="shared" si="46"/>
        <v>Supervisión y asistencia técnica en materia de afiliaciones</v>
      </c>
      <c r="G383" s="36" t="s">
        <v>316</v>
      </c>
      <c r="H383" s="83" t="s">
        <v>313</v>
      </c>
      <c r="I383" s="82">
        <v>2</v>
      </c>
      <c r="J383" s="38">
        <v>100</v>
      </c>
      <c r="K383" s="38"/>
      <c r="L383" s="38">
        <v>640</v>
      </c>
      <c r="M383" s="38">
        <f t="shared" si="44"/>
        <v>740</v>
      </c>
      <c r="N383" s="39">
        <v>10</v>
      </c>
      <c r="O383" s="41" t="str">
        <f>IFERROR(VLOOKUP(N383,bbb!B450:Ordenmes,2,0),"")</f>
        <v>Octubre</v>
      </c>
      <c r="P383" s="142">
        <v>10</v>
      </c>
      <c r="Q383" s="111" t="s">
        <v>150</v>
      </c>
      <c r="R383" s="95"/>
      <c r="S383" s="93"/>
      <c r="T383" s="93"/>
    </row>
    <row r="384" spans="1:20" x14ac:dyDescent="0.25">
      <c r="A384" s="34" t="s">
        <v>278</v>
      </c>
      <c r="B384" s="34" t="str">
        <f t="shared" si="43"/>
        <v>UDR Cajamarca</v>
      </c>
      <c r="C384" s="35" t="s">
        <v>279</v>
      </c>
      <c r="D384" s="36" t="str">
        <f t="shared" si="45"/>
        <v>Ejecución de Control Técnico a las Prestaciones.</v>
      </c>
      <c r="E384" s="36" t="s">
        <v>280</v>
      </c>
      <c r="F384" s="36" t="str">
        <f t="shared" si="46"/>
        <v>Gestión con actores locales para fortalecer la contención preventiva</v>
      </c>
      <c r="G384" s="36" t="s">
        <v>287</v>
      </c>
      <c r="H384" s="83" t="s">
        <v>277</v>
      </c>
      <c r="I384" s="82">
        <v>2</v>
      </c>
      <c r="J384" s="38">
        <v>100</v>
      </c>
      <c r="K384" s="38"/>
      <c r="L384" s="38">
        <v>640</v>
      </c>
      <c r="M384" s="38">
        <f t="shared" si="44"/>
        <v>740</v>
      </c>
      <c r="N384" s="39">
        <v>11</v>
      </c>
      <c r="O384" s="41" t="str">
        <f>IFERROR(VLOOKUP(N384,bbb!B450:Ordenmes,2,0),"")</f>
        <v>Noviembre</v>
      </c>
      <c r="P384" s="142">
        <v>3</v>
      </c>
      <c r="Q384" s="111" t="s">
        <v>131</v>
      </c>
      <c r="R384" s="95"/>
      <c r="S384" s="93"/>
      <c r="T384" s="93"/>
    </row>
    <row r="385" spans="1:20" x14ac:dyDescent="0.25">
      <c r="A385" s="34" t="s">
        <v>278</v>
      </c>
      <c r="B385" s="34" t="str">
        <f t="shared" si="43"/>
        <v>UDR Cajamarca</v>
      </c>
      <c r="C385" s="35" t="s">
        <v>279</v>
      </c>
      <c r="D385" s="36" t="str">
        <f t="shared" si="45"/>
        <v>Ejecución de Control Técnico a las Prestaciones.</v>
      </c>
      <c r="E385" s="36" t="s">
        <v>288</v>
      </c>
      <c r="F385" s="36" t="str">
        <f t="shared" si="46"/>
        <v>Ejecutar acciones correspondientes al Proceso de Control Presencial Posterior</v>
      </c>
      <c r="G385" s="36" t="s">
        <v>305</v>
      </c>
      <c r="H385" s="83" t="s">
        <v>291</v>
      </c>
      <c r="I385" s="82">
        <v>3</v>
      </c>
      <c r="J385" s="38">
        <v>150</v>
      </c>
      <c r="K385" s="38"/>
      <c r="L385" s="38">
        <v>960</v>
      </c>
      <c r="M385" s="38">
        <f t="shared" si="44"/>
        <v>1110</v>
      </c>
      <c r="N385" s="39">
        <v>11</v>
      </c>
      <c r="O385" s="41" t="str">
        <f>IFERROR(VLOOKUP(N385,bbb!B451:Ordenmes,2,0),"")</f>
        <v>Noviembre</v>
      </c>
      <c r="P385" s="142">
        <v>3</v>
      </c>
      <c r="Q385" s="111" t="s">
        <v>131</v>
      </c>
      <c r="R385" s="95"/>
      <c r="S385" s="93"/>
      <c r="T385" s="93"/>
    </row>
    <row r="386" spans="1:20" x14ac:dyDescent="0.25">
      <c r="A386" s="34" t="s">
        <v>278</v>
      </c>
      <c r="B386" s="34" t="str">
        <f t="shared" si="43"/>
        <v>UDR Cajamarca</v>
      </c>
      <c r="C386" s="35" t="s">
        <v>279</v>
      </c>
      <c r="D386" s="36" t="str">
        <f t="shared" si="45"/>
        <v>Ejecución de Control Técnico a las Prestaciones.</v>
      </c>
      <c r="E386" s="175" t="s">
        <v>288</v>
      </c>
      <c r="F386" s="36" t="str">
        <f t="shared" si="46"/>
        <v>Ejecutar acciones correspondientes al Proceso de Control Presencial Posterior</v>
      </c>
      <c r="G386" s="36" t="s">
        <v>303</v>
      </c>
      <c r="H386" s="83" t="s">
        <v>291</v>
      </c>
      <c r="I386" s="82">
        <v>3</v>
      </c>
      <c r="J386" s="38">
        <v>150</v>
      </c>
      <c r="K386" s="38"/>
      <c r="L386" s="38">
        <v>960</v>
      </c>
      <c r="M386" s="38">
        <f t="shared" si="44"/>
        <v>1110</v>
      </c>
      <c r="N386" s="39">
        <v>11</v>
      </c>
      <c r="O386" s="41" t="str">
        <f>IFERROR(VLOOKUP(N386,bbb!B452:Ordenmes,2,0),"")</f>
        <v>Noviembre</v>
      </c>
      <c r="P386" s="142">
        <v>4</v>
      </c>
      <c r="Q386" s="111" t="s">
        <v>137</v>
      </c>
      <c r="R386" s="95"/>
      <c r="S386" s="93"/>
      <c r="T386" s="93"/>
    </row>
    <row r="387" spans="1:20" x14ac:dyDescent="0.25">
      <c r="A387" s="34" t="s">
        <v>278</v>
      </c>
      <c r="B387" s="34" t="str">
        <f t="shared" si="43"/>
        <v>UDR Cajamarca</v>
      </c>
      <c r="C387" s="35" t="s">
        <v>307</v>
      </c>
      <c r="D387" s="36" t="str">
        <f t="shared" si="45"/>
        <v>Supervisión Financiera a Unidades Ejecutoras-UE.</v>
      </c>
      <c r="E387" s="175" t="s">
        <v>308</v>
      </c>
      <c r="F387" s="36" t="str">
        <f t="shared" si="46"/>
        <v>Supervisión Financiera Presencial a las Unidades Ejecutoras-UE</v>
      </c>
      <c r="G387" s="36" t="s">
        <v>312</v>
      </c>
      <c r="H387" s="83" t="s">
        <v>306</v>
      </c>
      <c r="I387" s="82">
        <v>5</v>
      </c>
      <c r="J387" s="38">
        <v>100</v>
      </c>
      <c r="K387" s="38"/>
      <c r="L387" s="38">
        <v>1600</v>
      </c>
      <c r="M387" s="38">
        <f t="shared" si="44"/>
        <v>1700</v>
      </c>
      <c r="N387" s="39">
        <v>11</v>
      </c>
      <c r="O387" s="41" t="str">
        <f>IFERROR(VLOOKUP(N387,bbb!B453:Ordenmes,2,0),"")</f>
        <v>Noviembre</v>
      </c>
      <c r="P387" s="142">
        <v>5</v>
      </c>
      <c r="Q387" s="111" t="s">
        <v>158</v>
      </c>
      <c r="R387" s="95"/>
      <c r="S387" s="93"/>
      <c r="T387" s="93"/>
    </row>
    <row r="388" spans="1:20" x14ac:dyDescent="0.25">
      <c r="A388" s="34" t="s">
        <v>278</v>
      </c>
      <c r="B388" s="34" t="str">
        <f t="shared" ref="B388:B452" si="47">IFERROR(VLOOKUP(A388,IdCC,2,0),"")</f>
        <v>UDR Cajamarca</v>
      </c>
      <c r="C388" s="35" t="s">
        <v>252</v>
      </c>
      <c r="D388" s="36" t="str">
        <f t="shared" si="45"/>
        <v>Acciones de Soporte a la Gestión a nivel de UDR</v>
      </c>
      <c r="E388" s="36" t="s">
        <v>260</v>
      </c>
      <c r="F388" s="36" t="str">
        <f t="shared" si="46"/>
        <v>Otras Acciones de Soporte</v>
      </c>
      <c r="G388" s="36" t="s">
        <v>261</v>
      </c>
      <c r="H388" s="83" t="s">
        <v>3047</v>
      </c>
      <c r="I388" s="82">
        <v>2</v>
      </c>
      <c r="J388" s="38">
        <v>100</v>
      </c>
      <c r="K388" s="38">
        <v>0</v>
      </c>
      <c r="L388" s="38">
        <v>640</v>
      </c>
      <c r="M388" s="38">
        <f>+J388+K388+L388</f>
        <v>740</v>
      </c>
      <c r="N388" s="39">
        <v>6</v>
      </c>
      <c r="O388" s="41" t="s">
        <v>57</v>
      </c>
      <c r="P388" s="142"/>
      <c r="Q388" s="111"/>
      <c r="R388" s="95"/>
      <c r="S388" s="93"/>
      <c r="T388" s="93"/>
    </row>
    <row r="389" spans="1:20" x14ac:dyDescent="0.25">
      <c r="A389" s="34" t="s">
        <v>278</v>
      </c>
      <c r="B389" s="34" t="str">
        <f t="shared" si="47"/>
        <v>UDR Cajamarca</v>
      </c>
      <c r="C389" s="35" t="s">
        <v>252</v>
      </c>
      <c r="D389" s="36" t="str">
        <f t="shared" si="45"/>
        <v>Acciones de Soporte a la Gestión a nivel de UDR</v>
      </c>
      <c r="E389" s="36" t="s">
        <v>260</v>
      </c>
      <c r="F389" s="36" t="str">
        <f t="shared" si="46"/>
        <v>Otras Acciones de Soporte</v>
      </c>
      <c r="G389" s="36" t="s">
        <v>170</v>
      </c>
      <c r="H389" s="83" t="s">
        <v>320</v>
      </c>
      <c r="I389" s="82">
        <v>5</v>
      </c>
      <c r="J389" s="38">
        <v>0</v>
      </c>
      <c r="K389" s="38"/>
      <c r="L389" s="38">
        <v>8942</v>
      </c>
      <c r="M389" s="38">
        <f t="shared" ref="M389:M452" si="48">SUM(J389:L389)</f>
        <v>8942</v>
      </c>
      <c r="N389" s="39">
        <v>12</v>
      </c>
      <c r="O389" s="41" t="str">
        <f>IFERROR(VLOOKUP(N389,bbb!B603:Ordenmes,2,0),"")</f>
        <v>Diciembre</v>
      </c>
      <c r="P389" s="142">
        <v>6</v>
      </c>
      <c r="Q389" s="111" t="s">
        <v>142</v>
      </c>
      <c r="R389" s="95"/>
      <c r="S389" s="93"/>
      <c r="T389" s="93"/>
    </row>
    <row r="390" spans="1:20" x14ac:dyDescent="0.25">
      <c r="A390" s="34" t="s">
        <v>2092</v>
      </c>
      <c r="B390" s="34" t="str">
        <f t="shared" si="47"/>
        <v>UDR Chota</v>
      </c>
      <c r="C390" s="35" t="s">
        <v>252</v>
      </c>
      <c r="D390" s="36" t="str">
        <f t="shared" si="45"/>
        <v>Acciones de Soporte a la Gestión a nivel de UDR</v>
      </c>
      <c r="E390" s="36" t="s">
        <v>260</v>
      </c>
      <c r="F390" s="36" t="str">
        <f t="shared" si="46"/>
        <v>Otras Acciones de Soporte</v>
      </c>
      <c r="G390" s="36" t="s">
        <v>325</v>
      </c>
      <c r="H390" s="83" t="s">
        <v>326</v>
      </c>
      <c r="I390" s="82">
        <v>2</v>
      </c>
      <c r="J390" s="38">
        <v>80</v>
      </c>
      <c r="K390" s="38"/>
      <c r="L390" s="38">
        <v>640</v>
      </c>
      <c r="M390" s="38">
        <f t="shared" si="48"/>
        <v>720</v>
      </c>
      <c r="N390" s="39">
        <v>2</v>
      </c>
      <c r="O390" s="41" t="str">
        <f>IFERROR(VLOOKUP(N390,bbb!B454:Ordenmes,2,0),"")</f>
        <v>Febrero</v>
      </c>
      <c r="P390" s="142">
        <v>6</v>
      </c>
      <c r="Q390" s="111" t="s">
        <v>142</v>
      </c>
      <c r="R390" s="95"/>
      <c r="S390" s="93" t="s">
        <v>2970</v>
      </c>
      <c r="T390" s="93"/>
    </row>
    <row r="391" spans="1:20" x14ac:dyDescent="0.25">
      <c r="A391" s="34" t="s">
        <v>2092</v>
      </c>
      <c r="B391" s="34" t="str">
        <f t="shared" si="47"/>
        <v>UDR Chota</v>
      </c>
      <c r="C391" s="35" t="s">
        <v>252</v>
      </c>
      <c r="D391" s="36" t="str">
        <f t="shared" si="45"/>
        <v>Acciones de Soporte a la Gestión a nivel de UDR</v>
      </c>
      <c r="E391" s="36" t="s">
        <v>260</v>
      </c>
      <c r="F391" s="36" t="str">
        <f t="shared" si="46"/>
        <v>Otras Acciones de Soporte</v>
      </c>
      <c r="G391" s="36" t="s">
        <v>325</v>
      </c>
      <c r="H391" s="83" t="s">
        <v>327</v>
      </c>
      <c r="I391" s="82">
        <v>2</v>
      </c>
      <c r="J391" s="38">
        <v>80</v>
      </c>
      <c r="K391" s="38"/>
      <c r="L391" s="38">
        <v>640</v>
      </c>
      <c r="M391" s="38">
        <f t="shared" si="48"/>
        <v>720</v>
      </c>
      <c r="N391" s="39">
        <v>2</v>
      </c>
      <c r="O391" s="41" t="str">
        <f>IFERROR(VLOOKUP(N391,bbb!B455:Ordenmes,2,0),"")</f>
        <v>Febrero</v>
      </c>
      <c r="P391" s="142">
        <v>6</v>
      </c>
      <c r="Q391" s="111" t="s">
        <v>142</v>
      </c>
      <c r="R391" s="95"/>
      <c r="S391" s="93" t="s">
        <v>2970</v>
      </c>
      <c r="T391" s="93"/>
    </row>
    <row r="392" spans="1:20" x14ac:dyDescent="0.25">
      <c r="A392" s="34" t="s">
        <v>2092</v>
      </c>
      <c r="B392" s="34" t="str">
        <f t="shared" si="47"/>
        <v>UDR Chota</v>
      </c>
      <c r="C392" s="35" t="s">
        <v>252</v>
      </c>
      <c r="D392" s="36" t="str">
        <f t="shared" si="45"/>
        <v>Acciones de Soporte a la Gestión a nivel de UDR</v>
      </c>
      <c r="E392" s="36" t="s">
        <v>260</v>
      </c>
      <c r="F392" s="36" t="str">
        <f t="shared" si="46"/>
        <v>Otras Acciones de Soporte</v>
      </c>
      <c r="G392" s="36" t="s">
        <v>325</v>
      </c>
      <c r="H392" s="83" t="s">
        <v>328</v>
      </c>
      <c r="I392" s="82">
        <v>2</v>
      </c>
      <c r="J392" s="38">
        <v>80</v>
      </c>
      <c r="K392" s="38"/>
      <c r="L392" s="38">
        <v>640</v>
      </c>
      <c r="M392" s="38">
        <f t="shared" si="48"/>
        <v>720</v>
      </c>
      <c r="N392" s="39">
        <v>2</v>
      </c>
      <c r="O392" s="41" t="str">
        <f>IFERROR(VLOOKUP(N392,bbb!B456:Ordenmes,2,0),"")</f>
        <v>Febrero</v>
      </c>
      <c r="P392" s="142">
        <v>6</v>
      </c>
      <c r="Q392" s="111" t="s">
        <v>142</v>
      </c>
      <c r="R392" s="95"/>
      <c r="S392" s="93" t="s">
        <v>2970</v>
      </c>
      <c r="T392" s="93"/>
    </row>
    <row r="393" spans="1:20" x14ac:dyDescent="0.25">
      <c r="A393" s="34" t="s">
        <v>2092</v>
      </c>
      <c r="B393" s="34" t="str">
        <f t="shared" si="47"/>
        <v>UDR Chota</v>
      </c>
      <c r="C393" s="35" t="s">
        <v>252</v>
      </c>
      <c r="D393" s="36" t="str">
        <f t="shared" si="45"/>
        <v>Acciones de Soporte a la Gestión a nivel de UDR</v>
      </c>
      <c r="E393" s="36" t="s">
        <v>260</v>
      </c>
      <c r="F393" s="36" t="str">
        <f t="shared" si="46"/>
        <v>Otras Acciones de Soporte</v>
      </c>
      <c r="G393" s="36" t="s">
        <v>325</v>
      </c>
      <c r="H393" s="83" t="s">
        <v>329</v>
      </c>
      <c r="I393" s="82">
        <v>2</v>
      </c>
      <c r="J393" s="38">
        <v>80</v>
      </c>
      <c r="K393" s="38"/>
      <c r="L393" s="38">
        <v>640</v>
      </c>
      <c r="M393" s="38">
        <f t="shared" si="48"/>
        <v>720</v>
      </c>
      <c r="N393" s="39">
        <v>2</v>
      </c>
      <c r="O393" s="41" t="str">
        <f>IFERROR(VLOOKUP(N393,bbb!B457:Ordenmes,2,0),"")</f>
        <v>Febrero</v>
      </c>
      <c r="P393" s="142">
        <v>6</v>
      </c>
      <c r="Q393" s="111" t="s">
        <v>142</v>
      </c>
      <c r="R393" s="95"/>
      <c r="S393" s="93" t="s">
        <v>2970</v>
      </c>
      <c r="T393" s="93"/>
    </row>
    <row r="394" spans="1:20" x14ac:dyDescent="0.25">
      <c r="A394" s="34" t="s">
        <v>2092</v>
      </c>
      <c r="B394" s="34" t="str">
        <f t="shared" si="47"/>
        <v>UDR Chota</v>
      </c>
      <c r="C394" s="35" t="s">
        <v>279</v>
      </c>
      <c r="D394" s="36" t="str">
        <f t="shared" si="45"/>
        <v>Ejecución de Control Técnico a las Prestaciones.</v>
      </c>
      <c r="E394" s="36" t="s">
        <v>331</v>
      </c>
      <c r="F394" s="36" t="str">
        <f t="shared" si="46"/>
        <v>Supervisar y monitorear respecto al acceso a servicios de salud</v>
      </c>
      <c r="G394" s="36" t="s">
        <v>332</v>
      </c>
      <c r="H394" s="83" t="s">
        <v>333</v>
      </c>
      <c r="I394" s="82">
        <v>2</v>
      </c>
      <c r="J394" s="38">
        <v>70</v>
      </c>
      <c r="K394" s="38"/>
      <c r="L394" s="38">
        <v>640</v>
      </c>
      <c r="M394" s="38">
        <f t="shared" si="48"/>
        <v>710</v>
      </c>
      <c r="N394" s="39">
        <v>3</v>
      </c>
      <c r="O394" s="41" t="str">
        <f>IFERROR(VLOOKUP(N394,bbb!B454:Ordenmes,2,0),"")</f>
        <v>Marzo</v>
      </c>
      <c r="P394" s="142">
        <v>7</v>
      </c>
      <c r="Q394" s="111" t="s">
        <v>156</v>
      </c>
      <c r="R394" s="95"/>
      <c r="S394" s="93" t="s">
        <v>2978</v>
      </c>
      <c r="T394" s="93"/>
    </row>
    <row r="395" spans="1:20" x14ac:dyDescent="0.25">
      <c r="A395" s="34" t="s">
        <v>2092</v>
      </c>
      <c r="B395" s="34" t="str">
        <f t="shared" si="47"/>
        <v>UDR Chota</v>
      </c>
      <c r="C395" s="35" t="s">
        <v>314</v>
      </c>
      <c r="D395" s="36" t="str">
        <f t="shared" si="45"/>
        <v>Acciones de Afiliación.</v>
      </c>
      <c r="E395" s="36" t="s">
        <v>315</v>
      </c>
      <c r="F395" s="36" t="str">
        <f t="shared" si="46"/>
        <v>Supervisión y asistencia técnica en materia de afiliaciones</v>
      </c>
      <c r="G395" s="36" t="s">
        <v>337</v>
      </c>
      <c r="H395" s="83" t="s">
        <v>338</v>
      </c>
      <c r="I395" s="82">
        <v>2</v>
      </c>
      <c r="J395" s="38">
        <v>50</v>
      </c>
      <c r="K395" s="38"/>
      <c r="L395" s="38">
        <v>640</v>
      </c>
      <c r="M395" s="38">
        <f t="shared" si="48"/>
        <v>690</v>
      </c>
      <c r="N395" s="39">
        <v>3</v>
      </c>
      <c r="O395" s="41" t="str">
        <f>IFERROR(VLOOKUP(N395,bbb!B455:Ordenmes,2,0),"")</f>
        <v>Marzo</v>
      </c>
      <c r="P395" s="142">
        <v>7</v>
      </c>
      <c r="Q395" s="111" t="s">
        <v>156</v>
      </c>
      <c r="R395" s="95"/>
      <c r="S395" s="93" t="s">
        <v>2970</v>
      </c>
      <c r="T395" s="93"/>
    </row>
    <row r="396" spans="1:20" x14ac:dyDescent="0.25">
      <c r="A396" s="34" t="s">
        <v>2092</v>
      </c>
      <c r="B396" s="34" t="str">
        <f t="shared" si="47"/>
        <v>UDR Chota</v>
      </c>
      <c r="C396" s="35" t="s">
        <v>279</v>
      </c>
      <c r="D396" s="36" t="str">
        <f t="shared" si="45"/>
        <v>Ejecución de Control Técnico a las Prestaciones.</v>
      </c>
      <c r="E396" s="36" t="s">
        <v>253</v>
      </c>
      <c r="F396" s="36" t="str">
        <f t="shared" si="46"/>
        <v>Supervisión y asistencia técnica en acciones de soporte a IPRESS</v>
      </c>
      <c r="G396" s="36" t="s">
        <v>336</v>
      </c>
      <c r="H396" s="83" t="s">
        <v>327</v>
      </c>
      <c r="I396" s="82">
        <v>1</v>
      </c>
      <c r="J396" s="38">
        <v>20</v>
      </c>
      <c r="K396" s="38"/>
      <c r="L396" s="38">
        <v>320</v>
      </c>
      <c r="M396" s="38">
        <f t="shared" si="48"/>
        <v>340</v>
      </c>
      <c r="N396" s="107">
        <v>4</v>
      </c>
      <c r="O396" s="41" t="str">
        <f>IFERROR(VLOOKUP(N396,bbb!B498:Ordenmes,2,0),"")</f>
        <v>Abril</v>
      </c>
      <c r="P396" s="142">
        <v>8</v>
      </c>
      <c r="Q396" s="111" t="s">
        <v>145</v>
      </c>
      <c r="R396" s="95"/>
      <c r="S396" s="93"/>
      <c r="T396" s="93"/>
    </row>
    <row r="397" spans="1:20" x14ac:dyDescent="0.25">
      <c r="A397" s="34" t="s">
        <v>2092</v>
      </c>
      <c r="B397" s="34" t="str">
        <f t="shared" si="47"/>
        <v>UDR Chota</v>
      </c>
      <c r="C397" s="35" t="s">
        <v>252</v>
      </c>
      <c r="D397" s="36" t="str">
        <f t="shared" si="45"/>
        <v>Acciones de Soporte a la Gestión a nivel de UDR</v>
      </c>
      <c r="E397" s="36" t="s">
        <v>260</v>
      </c>
      <c r="F397" s="36" t="str">
        <f t="shared" si="46"/>
        <v>Otras Acciones de Soporte</v>
      </c>
      <c r="G397" s="36" t="s">
        <v>3090</v>
      </c>
      <c r="H397" s="83" t="s">
        <v>3091</v>
      </c>
      <c r="I397" s="82">
        <v>1</v>
      </c>
      <c r="J397" s="38">
        <v>50</v>
      </c>
      <c r="K397" s="38"/>
      <c r="L397" s="38">
        <v>320</v>
      </c>
      <c r="M397" s="38">
        <f t="shared" si="48"/>
        <v>370</v>
      </c>
      <c r="N397" s="39">
        <v>5</v>
      </c>
      <c r="O397" s="41" t="str">
        <f>IFERROR(VLOOKUP(N397,bbb!B465:Ordenmes,2,0),"")</f>
        <v>Mayo</v>
      </c>
      <c r="P397" s="142">
        <v>8</v>
      </c>
      <c r="Q397" s="111" t="s">
        <v>145</v>
      </c>
      <c r="R397" s="95"/>
      <c r="S397" s="93"/>
      <c r="T397" s="93"/>
    </row>
    <row r="398" spans="1:20" x14ac:dyDescent="0.25">
      <c r="A398" s="34" t="s">
        <v>2092</v>
      </c>
      <c r="B398" s="34" t="str">
        <f t="shared" si="47"/>
        <v>UDR Chota</v>
      </c>
      <c r="C398" s="35" t="s">
        <v>252</v>
      </c>
      <c r="D398" s="36" t="str">
        <f t="shared" si="45"/>
        <v>Acciones de Soporte a la Gestión a nivel de UDR</v>
      </c>
      <c r="E398" s="36" t="s">
        <v>260</v>
      </c>
      <c r="F398" s="36" t="str">
        <f t="shared" si="46"/>
        <v>Otras Acciones de Soporte</v>
      </c>
      <c r="G398" s="36" t="s">
        <v>3052</v>
      </c>
      <c r="H398" s="36" t="s">
        <v>3053</v>
      </c>
      <c r="I398" s="82">
        <v>2</v>
      </c>
      <c r="J398" s="38">
        <v>70</v>
      </c>
      <c r="K398" s="38"/>
      <c r="L398" s="38">
        <v>640</v>
      </c>
      <c r="M398" s="38">
        <f t="shared" si="48"/>
        <v>710</v>
      </c>
      <c r="N398" s="39">
        <v>5</v>
      </c>
      <c r="O398" s="41" t="str">
        <f>IFERROR(VLOOKUP(N398,bbb!B466:Ordenmes,2,0),"")</f>
        <v>Mayo</v>
      </c>
      <c r="P398" s="142">
        <v>9</v>
      </c>
      <c r="Q398" s="111" t="s">
        <v>161</v>
      </c>
      <c r="R398" s="95"/>
      <c r="S398" s="93"/>
      <c r="T398" s="93"/>
    </row>
    <row r="399" spans="1:20" x14ac:dyDescent="0.25">
      <c r="A399" s="34" t="s">
        <v>2092</v>
      </c>
      <c r="B399" s="34" t="str">
        <f t="shared" si="47"/>
        <v>UDR Chota</v>
      </c>
      <c r="C399" s="35" t="s">
        <v>252</v>
      </c>
      <c r="D399" s="36" t="str">
        <f t="shared" si="45"/>
        <v>Acciones de Soporte a la Gestión a nivel de UDR</v>
      </c>
      <c r="E399" s="36" t="s">
        <v>260</v>
      </c>
      <c r="F399" s="189" t="str">
        <f t="shared" si="46"/>
        <v>Otras Acciones de Soporte</v>
      </c>
      <c r="G399" s="36" t="s">
        <v>3090</v>
      </c>
      <c r="H399" s="83" t="s">
        <v>3094</v>
      </c>
      <c r="I399" s="82">
        <v>1</v>
      </c>
      <c r="J399" s="38">
        <v>10</v>
      </c>
      <c r="K399" s="38"/>
      <c r="L399" s="38">
        <v>320</v>
      </c>
      <c r="M399" s="38">
        <f t="shared" si="48"/>
        <v>330</v>
      </c>
      <c r="N399" s="39">
        <v>5</v>
      </c>
      <c r="O399" s="41" t="str">
        <f>IFERROR(VLOOKUP(N399,bbb!B467:Ordenmes,2,0),"")</f>
        <v>Mayo</v>
      </c>
      <c r="P399" s="142">
        <v>9</v>
      </c>
      <c r="Q399" s="111" t="s">
        <v>161</v>
      </c>
      <c r="R399" s="95"/>
      <c r="S399" s="93"/>
      <c r="T399" s="93"/>
    </row>
    <row r="400" spans="1:20" x14ac:dyDescent="0.25">
      <c r="A400" s="34" t="s">
        <v>2092</v>
      </c>
      <c r="B400" s="34" t="str">
        <f t="shared" si="47"/>
        <v>UDR Chota</v>
      </c>
      <c r="C400" s="35" t="s">
        <v>314</v>
      </c>
      <c r="D400" s="36" t="str">
        <f t="shared" si="45"/>
        <v>Acciones de Afiliación.</v>
      </c>
      <c r="E400" s="36" t="s">
        <v>315</v>
      </c>
      <c r="F400" s="36" t="str">
        <f t="shared" si="46"/>
        <v>Supervisión y asistencia técnica en materia de afiliaciones</v>
      </c>
      <c r="G400" s="36" t="s">
        <v>339</v>
      </c>
      <c r="H400" s="83" t="s">
        <v>338</v>
      </c>
      <c r="I400" s="82">
        <v>2</v>
      </c>
      <c r="J400" s="38">
        <v>50</v>
      </c>
      <c r="K400" s="38"/>
      <c r="L400" s="38">
        <v>640</v>
      </c>
      <c r="M400" s="38">
        <f t="shared" si="48"/>
        <v>690</v>
      </c>
      <c r="N400" s="39">
        <v>5</v>
      </c>
      <c r="O400" s="41" t="str">
        <f>IFERROR(VLOOKUP(N400,bbb!B468:Ordenmes,2,0),"")</f>
        <v>Mayo</v>
      </c>
      <c r="P400" s="142">
        <v>9</v>
      </c>
      <c r="Q400" s="111" t="s">
        <v>161</v>
      </c>
      <c r="R400" s="95"/>
      <c r="S400" s="93"/>
      <c r="T400" s="93"/>
    </row>
    <row r="401" spans="1:20" x14ac:dyDescent="0.25">
      <c r="A401" s="34" t="s">
        <v>2092</v>
      </c>
      <c r="B401" s="34" t="str">
        <f t="shared" si="47"/>
        <v>UDR Chota</v>
      </c>
      <c r="C401" s="35" t="s">
        <v>252</v>
      </c>
      <c r="D401" s="36" t="str">
        <f t="shared" si="45"/>
        <v>Acciones de Soporte a la Gestión a nivel de UDR</v>
      </c>
      <c r="E401" s="36" t="s">
        <v>260</v>
      </c>
      <c r="F401" s="36" t="str">
        <f t="shared" si="46"/>
        <v>Otras Acciones de Soporte</v>
      </c>
      <c r="G401" s="36" t="s">
        <v>3052</v>
      </c>
      <c r="H401" s="83" t="s">
        <v>3091</v>
      </c>
      <c r="I401" s="82">
        <v>1</v>
      </c>
      <c r="J401" s="38">
        <v>50</v>
      </c>
      <c r="K401" s="38"/>
      <c r="L401" s="38">
        <v>320</v>
      </c>
      <c r="M401" s="38">
        <f t="shared" si="48"/>
        <v>370</v>
      </c>
      <c r="N401" s="39">
        <v>6</v>
      </c>
      <c r="O401" s="41" t="str">
        <f>IFERROR(VLOOKUP(N401,bbb!B470:Ordenmes,2,0),"")</f>
        <v>Junio</v>
      </c>
      <c r="P401" s="142">
        <v>9</v>
      </c>
      <c r="Q401" s="111" t="s">
        <v>161</v>
      </c>
      <c r="R401" s="95"/>
      <c r="S401" s="93"/>
      <c r="T401" s="93"/>
    </row>
    <row r="402" spans="1:20" x14ac:dyDescent="0.25">
      <c r="A402" s="34" t="s">
        <v>2092</v>
      </c>
      <c r="B402" s="34" t="str">
        <f t="shared" si="47"/>
        <v>UDR Chota</v>
      </c>
      <c r="C402" s="35" t="s">
        <v>307</v>
      </c>
      <c r="D402" s="36" t="str">
        <f t="shared" si="45"/>
        <v>Supervisión Financiera a Unidades Ejecutoras-UE.</v>
      </c>
      <c r="E402" s="36" t="s">
        <v>308</v>
      </c>
      <c r="F402" s="36" t="str">
        <f t="shared" si="46"/>
        <v>Supervisión Financiera Presencial a las Unidades Ejecutoras-UE</v>
      </c>
      <c r="G402" s="36" t="s">
        <v>345</v>
      </c>
      <c r="H402" s="83" t="s">
        <v>346</v>
      </c>
      <c r="I402" s="82">
        <v>4</v>
      </c>
      <c r="J402" s="38">
        <v>20</v>
      </c>
      <c r="K402" s="38"/>
      <c r="L402" s="38">
        <v>1280</v>
      </c>
      <c r="M402" s="38">
        <f t="shared" si="48"/>
        <v>1300</v>
      </c>
      <c r="N402" s="39">
        <v>6</v>
      </c>
      <c r="O402" s="41" t="str">
        <f>IFERROR(VLOOKUP(N402,bbb!B471:Ordenmes,2,0),"")</f>
        <v>Junio</v>
      </c>
      <c r="P402" s="142">
        <v>10</v>
      </c>
      <c r="Q402" s="111" t="s">
        <v>150</v>
      </c>
      <c r="R402" s="95"/>
      <c r="S402" s="93"/>
      <c r="T402" s="93"/>
    </row>
    <row r="403" spans="1:20" x14ac:dyDescent="0.25">
      <c r="A403" s="34" t="s">
        <v>2092</v>
      </c>
      <c r="B403" s="34" t="str">
        <f t="shared" si="47"/>
        <v>UDR Chota</v>
      </c>
      <c r="C403" s="35" t="s">
        <v>252</v>
      </c>
      <c r="D403" s="36" t="str">
        <f t="shared" si="45"/>
        <v>Acciones de Soporte a la Gestión a nivel de UDR</v>
      </c>
      <c r="E403" s="36" t="s">
        <v>253</v>
      </c>
      <c r="F403" s="36" t="str">
        <f t="shared" si="46"/>
        <v>Supervisión y asistencia técnica en acciones de soporte a IPRESS</v>
      </c>
      <c r="G403" s="36" t="s">
        <v>321</v>
      </c>
      <c r="H403" s="83" t="s">
        <v>322</v>
      </c>
      <c r="I403" s="82">
        <v>1</v>
      </c>
      <c r="J403" s="38">
        <v>40</v>
      </c>
      <c r="K403" s="38"/>
      <c r="L403" s="38">
        <v>320</v>
      </c>
      <c r="M403" s="38">
        <f t="shared" si="48"/>
        <v>360</v>
      </c>
      <c r="N403" s="39">
        <v>7</v>
      </c>
      <c r="O403" s="41" t="str">
        <f>IFERROR(VLOOKUP(N403,bbb!B471:Ordenmes,2,0),"")</f>
        <v>Julio</v>
      </c>
      <c r="P403" s="142">
        <v>10</v>
      </c>
      <c r="Q403" s="111" t="s">
        <v>150</v>
      </c>
      <c r="R403" s="95"/>
      <c r="S403" s="93"/>
      <c r="T403" s="93"/>
    </row>
    <row r="404" spans="1:20" x14ac:dyDescent="0.25">
      <c r="A404" s="34" t="s">
        <v>2092</v>
      </c>
      <c r="B404" s="34" t="str">
        <f t="shared" si="47"/>
        <v>UDR Chota</v>
      </c>
      <c r="C404" s="35" t="s">
        <v>279</v>
      </c>
      <c r="D404" s="36" t="str">
        <f t="shared" si="45"/>
        <v>Ejecución de Control Técnico a las Prestaciones.</v>
      </c>
      <c r="E404" s="36" t="s">
        <v>331</v>
      </c>
      <c r="F404" s="36" t="str">
        <f t="shared" si="46"/>
        <v>Supervisar y monitorear respecto al acceso a servicios de salud</v>
      </c>
      <c r="G404" s="36" t="s">
        <v>334</v>
      </c>
      <c r="H404" s="83" t="s">
        <v>333</v>
      </c>
      <c r="I404" s="82">
        <v>2</v>
      </c>
      <c r="J404" s="38">
        <v>70</v>
      </c>
      <c r="K404" s="38"/>
      <c r="L404" s="38">
        <v>640</v>
      </c>
      <c r="M404" s="38">
        <f t="shared" si="48"/>
        <v>710</v>
      </c>
      <c r="N404" s="39">
        <v>7</v>
      </c>
      <c r="O404" s="41" t="str">
        <f>IFERROR(VLOOKUP(N404,bbb!B472:Ordenmes,2,0),"")</f>
        <v>Julio</v>
      </c>
      <c r="P404" s="142">
        <v>10</v>
      </c>
      <c r="Q404" s="111" t="s">
        <v>150</v>
      </c>
      <c r="R404" s="95"/>
      <c r="S404" s="93"/>
      <c r="T404" s="93"/>
    </row>
    <row r="405" spans="1:20" x14ac:dyDescent="0.25">
      <c r="A405" s="34" t="s">
        <v>2092</v>
      </c>
      <c r="B405" s="34" t="str">
        <f t="shared" si="47"/>
        <v>UDR Chota</v>
      </c>
      <c r="C405" s="35" t="s">
        <v>314</v>
      </c>
      <c r="D405" s="36" t="str">
        <f t="shared" si="45"/>
        <v>Acciones de Afiliación.</v>
      </c>
      <c r="E405" s="36" t="s">
        <v>315</v>
      </c>
      <c r="F405" s="36" t="str">
        <f t="shared" si="46"/>
        <v>Supervisión y asistencia técnica en materia de afiliaciones</v>
      </c>
      <c r="G405" s="36" t="s">
        <v>340</v>
      </c>
      <c r="H405" s="83" t="s">
        <v>338</v>
      </c>
      <c r="I405" s="82">
        <v>2</v>
      </c>
      <c r="J405" s="38">
        <v>100</v>
      </c>
      <c r="K405" s="38"/>
      <c r="L405" s="38">
        <v>640</v>
      </c>
      <c r="M405" s="38">
        <f t="shared" si="48"/>
        <v>740</v>
      </c>
      <c r="N405" s="39">
        <v>7</v>
      </c>
      <c r="O405" s="41" t="str">
        <f>IFERROR(VLOOKUP(N405,bbb!B473:Ordenmes,2,0),"")</f>
        <v>Julio</v>
      </c>
      <c r="P405" s="142">
        <v>10</v>
      </c>
      <c r="Q405" s="111" t="s">
        <v>150</v>
      </c>
      <c r="R405" s="95"/>
      <c r="S405" s="93"/>
      <c r="T405" s="93"/>
    </row>
    <row r="406" spans="1:20" x14ac:dyDescent="0.25">
      <c r="A406" s="34" t="s">
        <v>2092</v>
      </c>
      <c r="B406" s="34" t="str">
        <f t="shared" si="47"/>
        <v>UDR Chota</v>
      </c>
      <c r="C406" s="35" t="s">
        <v>279</v>
      </c>
      <c r="D406" s="36" t="str">
        <f t="shared" si="45"/>
        <v>Ejecución de Control Técnico a las Prestaciones.</v>
      </c>
      <c r="E406" s="36" t="s">
        <v>280</v>
      </c>
      <c r="F406" s="36" t="str">
        <f t="shared" si="46"/>
        <v>Gestión con actores locales para fortalecer la contención preventiva</v>
      </c>
      <c r="G406" s="36" t="s">
        <v>337</v>
      </c>
      <c r="H406" s="83" t="s">
        <v>329</v>
      </c>
      <c r="I406" s="82">
        <v>1</v>
      </c>
      <c r="J406" s="38">
        <v>30</v>
      </c>
      <c r="K406" s="38"/>
      <c r="L406" s="38">
        <v>320</v>
      </c>
      <c r="M406" s="38">
        <f t="shared" si="48"/>
        <v>350</v>
      </c>
      <c r="N406" s="39">
        <v>7</v>
      </c>
      <c r="O406" s="41" t="str">
        <f>IFERROR(VLOOKUP(N406,bbb!B474:Ordenmes,2,0),"")</f>
        <v>Julio</v>
      </c>
      <c r="P406" s="142">
        <v>11</v>
      </c>
      <c r="Q406" s="111" t="s">
        <v>169</v>
      </c>
      <c r="R406" s="95"/>
      <c r="S406" s="93"/>
      <c r="T406" s="93"/>
    </row>
    <row r="407" spans="1:20" x14ac:dyDescent="0.25">
      <c r="A407" s="34" t="s">
        <v>2092</v>
      </c>
      <c r="B407" s="34" t="str">
        <f t="shared" si="47"/>
        <v>UDR Chota</v>
      </c>
      <c r="C407" s="35" t="s">
        <v>307</v>
      </c>
      <c r="D407" s="36" t="str">
        <f t="shared" si="45"/>
        <v>Supervisión Financiera a Unidades Ejecutoras-UE.</v>
      </c>
      <c r="E407" s="36" t="s">
        <v>308</v>
      </c>
      <c r="F407" s="36" t="str">
        <f t="shared" si="46"/>
        <v>Supervisión Financiera Presencial a las Unidades Ejecutoras-UE</v>
      </c>
      <c r="G407" s="36" t="s">
        <v>347</v>
      </c>
      <c r="H407" s="83" t="s">
        <v>346</v>
      </c>
      <c r="I407" s="82">
        <v>4</v>
      </c>
      <c r="J407" s="38">
        <v>40</v>
      </c>
      <c r="K407" s="38"/>
      <c r="L407" s="38">
        <v>1280</v>
      </c>
      <c r="M407" s="38">
        <f t="shared" si="48"/>
        <v>1320</v>
      </c>
      <c r="N407" s="39">
        <v>7</v>
      </c>
      <c r="O407" s="41" t="str">
        <f>IFERROR(VLOOKUP(N407,bbb!B475:Ordenmes,2,0),"")</f>
        <v>Julio</v>
      </c>
      <c r="P407" s="142">
        <v>11</v>
      </c>
      <c r="Q407" s="111" t="s">
        <v>169</v>
      </c>
      <c r="R407" s="95"/>
      <c r="S407" s="93"/>
      <c r="T407" s="93"/>
    </row>
    <row r="408" spans="1:20" x14ac:dyDescent="0.25">
      <c r="A408" s="34" t="s">
        <v>2092</v>
      </c>
      <c r="B408" s="34" t="str">
        <f t="shared" si="47"/>
        <v>UDR Chota</v>
      </c>
      <c r="C408" s="35" t="s">
        <v>279</v>
      </c>
      <c r="D408" s="36" t="str">
        <f t="shared" si="45"/>
        <v>Ejecución de Control Técnico a las Prestaciones.</v>
      </c>
      <c r="E408" s="36" t="s">
        <v>331</v>
      </c>
      <c r="F408" s="36" t="str">
        <f t="shared" si="46"/>
        <v>Supervisar y monitorear respecto al acceso a servicios de salud</v>
      </c>
      <c r="G408" s="36" t="s">
        <v>332</v>
      </c>
      <c r="H408" s="83" t="s">
        <v>333</v>
      </c>
      <c r="I408" s="82">
        <v>2</v>
      </c>
      <c r="J408" s="38">
        <v>70</v>
      </c>
      <c r="K408" s="38"/>
      <c r="L408" s="38">
        <v>640</v>
      </c>
      <c r="M408" s="38">
        <f t="shared" si="48"/>
        <v>710</v>
      </c>
      <c r="N408" s="39">
        <v>8</v>
      </c>
      <c r="O408" s="41" t="str">
        <f>IFERROR(VLOOKUP(N408,bbb!B474:Ordenmes,2,0),"")</f>
        <v>Agosto</v>
      </c>
      <c r="P408" s="142">
        <v>5</v>
      </c>
      <c r="Q408" s="111" t="s">
        <v>158</v>
      </c>
      <c r="R408" s="95"/>
      <c r="S408" s="93"/>
      <c r="T408" s="93"/>
    </row>
    <row r="409" spans="1:20" x14ac:dyDescent="0.25">
      <c r="A409" s="34" t="s">
        <v>2092</v>
      </c>
      <c r="B409" s="34" t="str">
        <f t="shared" si="47"/>
        <v>UDR Chota</v>
      </c>
      <c r="C409" s="35" t="s">
        <v>252</v>
      </c>
      <c r="D409" s="36" t="str">
        <f t="shared" si="45"/>
        <v>Acciones de Soporte a la Gestión a nivel de UDR</v>
      </c>
      <c r="E409" s="36" t="s">
        <v>253</v>
      </c>
      <c r="F409" s="36" t="str">
        <f t="shared" si="46"/>
        <v>Supervisión y asistencia técnica en acciones de soporte a IPRESS</v>
      </c>
      <c r="G409" s="36" t="s">
        <v>323</v>
      </c>
      <c r="H409" s="83" t="s">
        <v>322</v>
      </c>
      <c r="I409" s="82">
        <v>1</v>
      </c>
      <c r="J409" s="38">
        <v>40</v>
      </c>
      <c r="K409" s="38"/>
      <c r="L409" s="38">
        <v>320</v>
      </c>
      <c r="M409" s="38">
        <f t="shared" si="48"/>
        <v>360</v>
      </c>
      <c r="N409" s="39">
        <v>9</v>
      </c>
      <c r="O409" s="41" t="str">
        <f>IFERROR(VLOOKUP(N409,bbb!B464:Ordenmes,2,0),"")</f>
        <v>Setiembre</v>
      </c>
      <c r="P409" s="142">
        <v>5</v>
      </c>
      <c r="Q409" s="111" t="s">
        <v>158</v>
      </c>
      <c r="R409" s="95"/>
      <c r="S409" s="93"/>
      <c r="T409" s="93"/>
    </row>
    <row r="410" spans="1:20" x14ac:dyDescent="0.25">
      <c r="A410" s="34" t="s">
        <v>2092</v>
      </c>
      <c r="B410" s="34" t="str">
        <f t="shared" si="47"/>
        <v>UDR Chota</v>
      </c>
      <c r="C410" s="35" t="s">
        <v>314</v>
      </c>
      <c r="D410" s="36" t="str">
        <f t="shared" ref="D410:D473" si="49">IFERROR(VLOOKUP(C410,IdAOE,2,0),"")</f>
        <v>Acciones de Afiliación.</v>
      </c>
      <c r="E410" s="36" t="s">
        <v>315</v>
      </c>
      <c r="F410" s="36" t="str">
        <f t="shared" si="46"/>
        <v>Supervisión y asistencia técnica en materia de afiliaciones</v>
      </c>
      <c r="G410" s="36" t="s">
        <v>341</v>
      </c>
      <c r="H410" s="83" t="s">
        <v>342</v>
      </c>
      <c r="I410" s="82">
        <v>2</v>
      </c>
      <c r="J410" s="38">
        <v>89</v>
      </c>
      <c r="K410" s="38"/>
      <c r="L410" s="38">
        <v>640</v>
      </c>
      <c r="M410" s="38">
        <f t="shared" si="48"/>
        <v>729</v>
      </c>
      <c r="N410" s="39">
        <v>9</v>
      </c>
      <c r="O410" s="41" t="str">
        <f>IFERROR(VLOOKUP(N410,bbb!B465:Ordenmes,2,0),"")</f>
        <v>Setiembre</v>
      </c>
      <c r="P410" s="142">
        <v>6</v>
      </c>
      <c r="Q410" s="111" t="s">
        <v>142</v>
      </c>
      <c r="R410" s="95"/>
      <c r="S410" s="93"/>
      <c r="T410" s="93"/>
    </row>
    <row r="411" spans="1:20" x14ac:dyDescent="0.25">
      <c r="A411" s="34" t="s">
        <v>2092</v>
      </c>
      <c r="B411" s="34" t="str">
        <f t="shared" si="47"/>
        <v>UDR Chota</v>
      </c>
      <c r="C411" s="35" t="s">
        <v>279</v>
      </c>
      <c r="D411" s="36" t="str">
        <f t="shared" si="49"/>
        <v>Ejecución de Control Técnico a las Prestaciones.</v>
      </c>
      <c r="E411" s="36" t="s">
        <v>331</v>
      </c>
      <c r="F411" s="36" t="str">
        <f t="shared" si="46"/>
        <v>Supervisar y monitorear respecto al acceso a servicios de salud</v>
      </c>
      <c r="G411" s="36" t="s">
        <v>335</v>
      </c>
      <c r="H411" s="83" t="s">
        <v>333</v>
      </c>
      <c r="I411" s="82">
        <v>2</v>
      </c>
      <c r="J411" s="38">
        <v>70</v>
      </c>
      <c r="K411" s="38"/>
      <c r="L411" s="38">
        <v>640</v>
      </c>
      <c r="M411" s="38">
        <f t="shared" si="48"/>
        <v>710</v>
      </c>
      <c r="N411" s="39">
        <v>10</v>
      </c>
      <c r="O411" s="41" t="str">
        <f>IFERROR(VLOOKUP(N411,bbb!B451:Ordenmes,2,0),"")</f>
        <v>Octubre</v>
      </c>
      <c r="P411" s="142">
        <v>6</v>
      </c>
      <c r="Q411" s="111" t="s">
        <v>142</v>
      </c>
      <c r="R411" s="95"/>
      <c r="S411" s="93"/>
      <c r="T411" s="93"/>
    </row>
    <row r="412" spans="1:20" x14ac:dyDescent="0.25">
      <c r="A412" s="34" t="s">
        <v>2092</v>
      </c>
      <c r="B412" s="34" t="str">
        <f t="shared" si="47"/>
        <v>UDR Chota</v>
      </c>
      <c r="C412" s="35" t="s">
        <v>307</v>
      </c>
      <c r="D412" s="36" t="str">
        <f t="shared" si="49"/>
        <v>Supervisión Financiera a Unidades Ejecutoras-UE.</v>
      </c>
      <c r="E412" s="36" t="s">
        <v>308</v>
      </c>
      <c r="F412" s="36" t="str">
        <f t="shared" si="46"/>
        <v>Supervisión Financiera Presencial a las Unidades Ejecutoras-UE</v>
      </c>
      <c r="G412" s="36" t="s">
        <v>348</v>
      </c>
      <c r="H412" s="83" t="s">
        <v>346</v>
      </c>
      <c r="I412" s="82">
        <v>4</v>
      </c>
      <c r="J412" s="38">
        <v>20</v>
      </c>
      <c r="K412" s="38"/>
      <c r="L412" s="38">
        <v>1280</v>
      </c>
      <c r="M412" s="38">
        <f t="shared" si="48"/>
        <v>1300</v>
      </c>
      <c r="N412" s="39">
        <v>10</v>
      </c>
      <c r="O412" s="41" t="str">
        <f>IFERROR(VLOOKUP(N412,bbb!B452:Ordenmes,2,0),"")</f>
        <v>Octubre</v>
      </c>
      <c r="P412" s="142">
        <v>7</v>
      </c>
      <c r="Q412" s="111" t="s">
        <v>156</v>
      </c>
      <c r="R412" s="95"/>
      <c r="S412" s="93"/>
      <c r="T412" s="93"/>
    </row>
    <row r="413" spans="1:20" x14ac:dyDescent="0.25">
      <c r="A413" s="34" t="s">
        <v>2092</v>
      </c>
      <c r="B413" s="34" t="str">
        <f t="shared" si="47"/>
        <v>UDR Chota</v>
      </c>
      <c r="C413" s="35" t="s">
        <v>314</v>
      </c>
      <c r="D413" s="36" t="str">
        <f t="shared" si="49"/>
        <v>Acciones de Afiliación.</v>
      </c>
      <c r="E413" s="36" t="s">
        <v>315</v>
      </c>
      <c r="F413" s="36" t="str">
        <f t="shared" si="46"/>
        <v>Supervisión y asistencia técnica en materia de afiliaciones</v>
      </c>
      <c r="G413" s="36" t="s">
        <v>343</v>
      </c>
      <c r="H413" s="83" t="s">
        <v>342</v>
      </c>
      <c r="I413" s="82">
        <v>2</v>
      </c>
      <c r="J413" s="38">
        <v>89</v>
      </c>
      <c r="K413" s="38"/>
      <c r="L413" s="38">
        <v>640</v>
      </c>
      <c r="M413" s="38">
        <f t="shared" si="48"/>
        <v>729</v>
      </c>
      <c r="N413" s="39">
        <v>11</v>
      </c>
      <c r="O413" s="41" t="str">
        <f>IFERROR(VLOOKUP(N413,bbb!B454:Ordenmes,2,0),"")</f>
        <v>Noviembre</v>
      </c>
      <c r="P413" s="142">
        <v>7</v>
      </c>
      <c r="Q413" s="111" t="s">
        <v>156</v>
      </c>
      <c r="R413" s="95"/>
      <c r="S413" s="93"/>
      <c r="T413" s="93"/>
    </row>
    <row r="414" spans="1:20" x14ac:dyDescent="0.25">
      <c r="A414" s="34" t="s">
        <v>2092</v>
      </c>
      <c r="B414" s="34" t="str">
        <f t="shared" si="47"/>
        <v>UDR Chota</v>
      </c>
      <c r="C414" s="35" t="s">
        <v>307</v>
      </c>
      <c r="D414" s="36" t="str">
        <f t="shared" si="49"/>
        <v>Supervisión Financiera a Unidades Ejecutoras-UE.</v>
      </c>
      <c r="E414" s="36" t="s">
        <v>308</v>
      </c>
      <c r="F414" s="36" t="str">
        <f t="shared" si="46"/>
        <v>Supervisión Financiera Presencial a las Unidades Ejecutoras-UE</v>
      </c>
      <c r="G414" s="36" t="s">
        <v>349</v>
      </c>
      <c r="H414" s="83" t="s">
        <v>346</v>
      </c>
      <c r="I414" s="82">
        <v>4</v>
      </c>
      <c r="J414" s="38">
        <v>40</v>
      </c>
      <c r="K414" s="38"/>
      <c r="L414" s="38">
        <v>1280</v>
      </c>
      <c r="M414" s="38">
        <f t="shared" si="48"/>
        <v>1320</v>
      </c>
      <c r="N414" s="39">
        <v>11</v>
      </c>
      <c r="O414" s="41" t="str">
        <f>IFERROR(VLOOKUP(N414,bbb!B455:Ordenmes,2,0),"")</f>
        <v>Noviembre</v>
      </c>
      <c r="P414" s="142">
        <v>8</v>
      </c>
      <c r="Q414" s="111" t="s">
        <v>145</v>
      </c>
      <c r="R414" s="95"/>
      <c r="S414" s="93"/>
      <c r="T414" s="93"/>
    </row>
    <row r="415" spans="1:20" x14ac:dyDescent="0.25">
      <c r="A415" s="34" t="s">
        <v>362</v>
      </c>
      <c r="B415" s="34" t="str">
        <f t="shared" si="47"/>
        <v>UDR Cutervo</v>
      </c>
      <c r="C415" s="35" t="s">
        <v>314</v>
      </c>
      <c r="D415" s="36" t="str">
        <f t="shared" si="49"/>
        <v>Acciones de Afiliación.</v>
      </c>
      <c r="E415" s="36" t="s">
        <v>315</v>
      </c>
      <c r="F415" s="36" t="str">
        <f t="shared" si="46"/>
        <v>Supervisión y asistencia técnica en materia de afiliaciones</v>
      </c>
      <c r="G415" s="36" t="s">
        <v>350</v>
      </c>
      <c r="H415" s="83" t="s">
        <v>351</v>
      </c>
      <c r="I415" s="82">
        <v>0</v>
      </c>
      <c r="J415" s="38">
        <v>0</v>
      </c>
      <c r="K415" s="38"/>
      <c r="L415" s="38">
        <v>0</v>
      </c>
      <c r="M415" s="38">
        <f t="shared" si="48"/>
        <v>0</v>
      </c>
      <c r="N415" s="39">
        <v>1</v>
      </c>
      <c r="O415" s="41" t="str">
        <f>IFERROR(VLOOKUP(N415,bbb!B3690:Ordenmes,2,0),"")</f>
        <v>Enero</v>
      </c>
      <c r="P415" s="142">
        <v>8</v>
      </c>
      <c r="Q415" s="111" t="s">
        <v>145</v>
      </c>
      <c r="R415" s="95"/>
      <c r="S415" s="93"/>
      <c r="T415" s="93"/>
    </row>
    <row r="416" spans="1:20" x14ac:dyDescent="0.25">
      <c r="A416" s="34" t="s">
        <v>362</v>
      </c>
      <c r="B416" s="34" t="str">
        <f t="shared" si="47"/>
        <v>UDR Cutervo</v>
      </c>
      <c r="C416" s="35" t="s">
        <v>314</v>
      </c>
      <c r="D416" s="36" t="str">
        <f t="shared" si="49"/>
        <v>Acciones de Afiliación.</v>
      </c>
      <c r="E416" s="36" t="s">
        <v>315</v>
      </c>
      <c r="F416" s="36" t="str">
        <f t="shared" si="46"/>
        <v>Supervisión y asistencia técnica en materia de afiliaciones</v>
      </c>
      <c r="G416" s="36" t="s">
        <v>350</v>
      </c>
      <c r="H416" s="83" t="s">
        <v>351</v>
      </c>
      <c r="I416" s="82">
        <v>0</v>
      </c>
      <c r="J416" s="38">
        <v>0</v>
      </c>
      <c r="K416" s="38"/>
      <c r="L416" s="38">
        <v>0</v>
      </c>
      <c r="M416" s="38">
        <f t="shared" si="48"/>
        <v>0</v>
      </c>
      <c r="N416" s="39">
        <v>2</v>
      </c>
      <c r="O416" s="41" t="str">
        <f>IFERROR(VLOOKUP(N416,bbb!B458:Ordenmes,2,0),"")</f>
        <v>Febrero</v>
      </c>
      <c r="P416" s="142">
        <v>8</v>
      </c>
      <c r="Q416" s="111" t="s">
        <v>145</v>
      </c>
      <c r="R416" s="95"/>
      <c r="S416" s="93"/>
      <c r="T416" s="93"/>
    </row>
    <row r="417" spans="1:20" x14ac:dyDescent="0.25">
      <c r="A417" s="34" t="s">
        <v>362</v>
      </c>
      <c r="B417" s="34" t="str">
        <f t="shared" si="47"/>
        <v>UDR Cutervo</v>
      </c>
      <c r="C417" s="35" t="s">
        <v>252</v>
      </c>
      <c r="D417" s="36" t="str">
        <f t="shared" si="49"/>
        <v>Acciones de Soporte a la Gestión a nivel de UDR</v>
      </c>
      <c r="E417" s="36" t="s">
        <v>260</v>
      </c>
      <c r="F417" s="36" t="str">
        <f t="shared" si="46"/>
        <v>Otras Acciones de Soporte</v>
      </c>
      <c r="G417" s="36" t="s">
        <v>261</v>
      </c>
      <c r="H417" s="83" t="s">
        <v>360</v>
      </c>
      <c r="I417" s="82">
        <v>2</v>
      </c>
      <c r="J417" s="38">
        <v>100</v>
      </c>
      <c r="K417" s="38"/>
      <c r="L417" s="38">
        <v>640</v>
      </c>
      <c r="M417" s="38">
        <f t="shared" si="48"/>
        <v>740</v>
      </c>
      <c r="N417" s="39">
        <v>2</v>
      </c>
      <c r="O417" s="41" t="str">
        <f>IFERROR(VLOOKUP(N417,bbb!B459:Ordenmes,2,0),"")</f>
        <v>Febrero</v>
      </c>
      <c r="P417" s="142"/>
      <c r="Q417" s="111"/>
      <c r="R417" s="95"/>
      <c r="S417" s="93" t="s">
        <v>2970</v>
      </c>
      <c r="T417" s="93"/>
    </row>
    <row r="418" spans="1:20" x14ac:dyDescent="0.25">
      <c r="A418" s="34" t="s">
        <v>362</v>
      </c>
      <c r="B418" s="34" t="str">
        <f t="shared" si="47"/>
        <v>UDR Cutervo</v>
      </c>
      <c r="C418" s="35" t="s">
        <v>252</v>
      </c>
      <c r="D418" s="36" t="str">
        <f t="shared" si="49"/>
        <v>Acciones de Soporte a la Gestión a nivel de UDR</v>
      </c>
      <c r="E418" s="36" t="s">
        <v>260</v>
      </c>
      <c r="F418" s="36" t="str">
        <f t="shared" si="46"/>
        <v>Otras Acciones de Soporte</v>
      </c>
      <c r="G418" s="36" t="s">
        <v>261</v>
      </c>
      <c r="H418" s="83" t="s">
        <v>361</v>
      </c>
      <c r="I418" s="82">
        <v>2</v>
      </c>
      <c r="J418" s="38">
        <v>100</v>
      </c>
      <c r="K418" s="38"/>
      <c r="L418" s="38">
        <v>640</v>
      </c>
      <c r="M418" s="38">
        <f t="shared" si="48"/>
        <v>740</v>
      </c>
      <c r="N418" s="39">
        <v>2</v>
      </c>
      <c r="O418" s="41" t="str">
        <f>IFERROR(VLOOKUP(N418,bbb!B460:Ordenmes,2,0),"")</f>
        <v>Febrero</v>
      </c>
      <c r="P418" s="142"/>
      <c r="Q418" s="111"/>
      <c r="R418" s="95" t="s">
        <v>437</v>
      </c>
      <c r="S418" s="93" t="s">
        <v>2970</v>
      </c>
      <c r="T418" s="93"/>
    </row>
    <row r="419" spans="1:20" x14ac:dyDescent="0.25">
      <c r="A419" s="34" t="s">
        <v>362</v>
      </c>
      <c r="B419" s="34" t="str">
        <f t="shared" si="47"/>
        <v>UDR Cutervo</v>
      </c>
      <c r="C419" s="35" t="s">
        <v>252</v>
      </c>
      <c r="D419" s="36" t="str">
        <f t="shared" si="49"/>
        <v>Acciones de Soporte a la Gestión a nivel de UDR</v>
      </c>
      <c r="E419" s="36" t="s">
        <v>260</v>
      </c>
      <c r="F419" s="36" t="str">
        <f t="shared" si="46"/>
        <v>Otras Acciones de Soporte</v>
      </c>
      <c r="G419" s="36" t="s">
        <v>261</v>
      </c>
      <c r="H419" s="83" t="s">
        <v>364</v>
      </c>
      <c r="I419" s="82">
        <v>2</v>
      </c>
      <c r="J419" s="38">
        <v>100</v>
      </c>
      <c r="K419" s="38"/>
      <c r="L419" s="38">
        <v>640</v>
      </c>
      <c r="M419" s="38">
        <f t="shared" si="48"/>
        <v>740</v>
      </c>
      <c r="N419" s="39">
        <v>2</v>
      </c>
      <c r="O419" s="41" t="str">
        <f>IFERROR(VLOOKUP(N419,bbb!B461:Ordenmes,2,0),"")</f>
        <v>Febrero</v>
      </c>
      <c r="P419" s="142"/>
      <c r="Q419" s="111"/>
      <c r="R419" s="95" t="s">
        <v>437</v>
      </c>
      <c r="S419" s="93" t="s">
        <v>2970</v>
      </c>
      <c r="T419" s="93"/>
    </row>
    <row r="420" spans="1:20" x14ac:dyDescent="0.25">
      <c r="A420" s="34" t="s">
        <v>362</v>
      </c>
      <c r="B420" s="34" t="str">
        <f t="shared" si="47"/>
        <v>UDR Cutervo</v>
      </c>
      <c r="C420" s="35" t="s">
        <v>252</v>
      </c>
      <c r="D420" s="36" t="str">
        <f t="shared" si="49"/>
        <v>Acciones de Soporte a la Gestión a nivel de UDR</v>
      </c>
      <c r="E420" s="36" t="s">
        <v>260</v>
      </c>
      <c r="F420" s="36" t="str">
        <f t="shared" si="46"/>
        <v>Otras Acciones de Soporte</v>
      </c>
      <c r="G420" s="36" t="s">
        <v>261</v>
      </c>
      <c r="H420" s="83" t="s">
        <v>365</v>
      </c>
      <c r="I420" s="82">
        <v>2</v>
      </c>
      <c r="J420" s="38">
        <v>100</v>
      </c>
      <c r="K420" s="38"/>
      <c r="L420" s="38">
        <v>640</v>
      </c>
      <c r="M420" s="38">
        <f t="shared" si="48"/>
        <v>740</v>
      </c>
      <c r="N420" s="39">
        <v>2</v>
      </c>
      <c r="O420" s="41" t="str">
        <f>IFERROR(VLOOKUP(N420,bbb!B462:Ordenmes,2,0),"")</f>
        <v>Febrero</v>
      </c>
      <c r="P420" s="142"/>
      <c r="Q420" s="111"/>
      <c r="R420" s="95" t="s">
        <v>437</v>
      </c>
      <c r="S420" s="93" t="s">
        <v>2970</v>
      </c>
      <c r="T420" s="93"/>
    </row>
    <row r="421" spans="1:20" x14ac:dyDescent="0.25">
      <c r="A421" s="34" t="s">
        <v>362</v>
      </c>
      <c r="B421" s="34" t="str">
        <f t="shared" si="47"/>
        <v>UDR Cutervo</v>
      </c>
      <c r="C421" s="35" t="s">
        <v>252</v>
      </c>
      <c r="D421" s="36" t="str">
        <f t="shared" si="49"/>
        <v>Acciones de Soporte a la Gestión a nivel de UDR</v>
      </c>
      <c r="E421" s="36" t="s">
        <v>260</v>
      </c>
      <c r="F421" s="36" t="str">
        <f t="shared" si="46"/>
        <v>Otras Acciones de Soporte</v>
      </c>
      <c r="G421" s="36" t="s">
        <v>261</v>
      </c>
      <c r="H421" s="83" t="s">
        <v>366</v>
      </c>
      <c r="I421" s="82">
        <v>2</v>
      </c>
      <c r="J421" s="38">
        <v>100</v>
      </c>
      <c r="K421" s="38"/>
      <c r="L421" s="38">
        <v>640</v>
      </c>
      <c r="M421" s="38">
        <f t="shared" si="48"/>
        <v>740</v>
      </c>
      <c r="N421" s="39">
        <v>2</v>
      </c>
      <c r="O421" s="41" t="str">
        <f>IFERROR(VLOOKUP(N421,bbb!B463:Ordenmes,2,0),"")</f>
        <v>Febrero</v>
      </c>
      <c r="P421" s="142"/>
      <c r="Q421" s="111"/>
      <c r="R421" s="95" t="s">
        <v>437</v>
      </c>
      <c r="S421" s="93" t="s">
        <v>2970</v>
      </c>
      <c r="T421" s="93"/>
    </row>
    <row r="422" spans="1:20" x14ac:dyDescent="0.25">
      <c r="A422" s="34" t="s">
        <v>362</v>
      </c>
      <c r="B422" s="34" t="str">
        <f t="shared" si="47"/>
        <v>UDR Cutervo</v>
      </c>
      <c r="C422" s="35" t="s">
        <v>314</v>
      </c>
      <c r="D422" s="36" t="str">
        <f t="shared" si="49"/>
        <v>Acciones de Afiliación.</v>
      </c>
      <c r="E422" s="36" t="s">
        <v>315</v>
      </c>
      <c r="F422" s="36" t="str">
        <f t="shared" si="46"/>
        <v>Supervisión y asistencia técnica en materia de afiliaciones</v>
      </c>
      <c r="G422" s="36" t="s">
        <v>352</v>
      </c>
      <c r="H422" s="83" t="s">
        <v>351</v>
      </c>
      <c r="I422" s="82">
        <v>2</v>
      </c>
      <c r="J422" s="38">
        <v>100</v>
      </c>
      <c r="K422" s="38"/>
      <c r="L422" s="38">
        <v>640</v>
      </c>
      <c r="M422" s="38">
        <f t="shared" si="48"/>
        <v>740</v>
      </c>
      <c r="N422" s="39">
        <v>3</v>
      </c>
      <c r="O422" s="41" t="str">
        <f>IFERROR(VLOOKUP(N422,bbb!B456:Ordenmes,2,0),"")</f>
        <v>Marzo</v>
      </c>
      <c r="P422" s="142"/>
      <c r="Q422" s="111"/>
      <c r="R422" s="95" t="s">
        <v>437</v>
      </c>
      <c r="S422" s="93" t="s">
        <v>2970</v>
      </c>
      <c r="T422" s="93"/>
    </row>
    <row r="423" spans="1:20" x14ac:dyDescent="0.25">
      <c r="A423" s="34" t="s">
        <v>362</v>
      </c>
      <c r="B423" s="34" t="str">
        <f t="shared" si="47"/>
        <v>UDR Cutervo</v>
      </c>
      <c r="C423" s="35" t="s">
        <v>314</v>
      </c>
      <c r="D423" s="36" t="str">
        <f t="shared" si="49"/>
        <v>Acciones de Afiliación.</v>
      </c>
      <c r="E423" s="36" t="s">
        <v>315</v>
      </c>
      <c r="F423" s="36" t="str">
        <f t="shared" si="46"/>
        <v>Supervisión y asistencia técnica en materia de afiliaciones</v>
      </c>
      <c r="G423" s="36" t="s">
        <v>353</v>
      </c>
      <c r="H423" s="83" t="s">
        <v>351</v>
      </c>
      <c r="I423" s="82">
        <v>2</v>
      </c>
      <c r="J423" s="38">
        <v>100</v>
      </c>
      <c r="K423" s="38"/>
      <c r="L423" s="38">
        <v>640</v>
      </c>
      <c r="M423" s="38">
        <f t="shared" si="48"/>
        <v>740</v>
      </c>
      <c r="N423" s="39">
        <v>5</v>
      </c>
      <c r="O423" s="41" t="str">
        <f>IFERROR(VLOOKUP(N423,bbb!B469:Ordenmes,2,0),"")</f>
        <v>Mayo</v>
      </c>
      <c r="P423" s="142"/>
      <c r="Q423" s="111"/>
      <c r="R423" s="95" t="s">
        <v>437</v>
      </c>
      <c r="S423" s="93"/>
      <c r="T423" s="93"/>
    </row>
    <row r="424" spans="1:20" x14ac:dyDescent="0.25">
      <c r="A424" s="34" t="s">
        <v>362</v>
      </c>
      <c r="B424" s="34" t="str">
        <f t="shared" si="47"/>
        <v>UDR Cutervo</v>
      </c>
      <c r="C424" s="35" t="s">
        <v>307</v>
      </c>
      <c r="D424" s="36" t="str">
        <f t="shared" si="49"/>
        <v>Supervisión Financiera a Unidades Ejecutoras-UE.</v>
      </c>
      <c r="E424" s="36" t="s">
        <v>308</v>
      </c>
      <c r="F424" s="36" t="str">
        <f t="shared" si="46"/>
        <v>Supervisión Financiera Presencial a las Unidades Ejecutoras-UE</v>
      </c>
      <c r="G424" s="36" t="s">
        <v>350</v>
      </c>
      <c r="H424" s="83" t="s">
        <v>357</v>
      </c>
      <c r="I424" s="82">
        <v>2</v>
      </c>
      <c r="J424" s="38">
        <v>60</v>
      </c>
      <c r="K424" s="38"/>
      <c r="L424" s="38">
        <v>640</v>
      </c>
      <c r="M424" s="38">
        <f t="shared" si="48"/>
        <v>700</v>
      </c>
      <c r="N424" s="39">
        <v>5</v>
      </c>
      <c r="O424" s="41" t="str">
        <f>IFERROR(VLOOKUP(N424,bbb!B470:Ordenmes,2,0),"")</f>
        <v>Mayo</v>
      </c>
      <c r="P424" s="142">
        <v>2</v>
      </c>
      <c r="Q424" s="111" t="s">
        <v>126</v>
      </c>
      <c r="R424" s="95"/>
      <c r="S424" s="93"/>
      <c r="T424" s="93"/>
    </row>
    <row r="425" spans="1:20" x14ac:dyDescent="0.25">
      <c r="A425" s="34" t="s">
        <v>362</v>
      </c>
      <c r="B425" s="34" t="str">
        <f t="shared" si="47"/>
        <v>UDR Cutervo</v>
      </c>
      <c r="C425" s="35" t="s">
        <v>252</v>
      </c>
      <c r="D425" s="36" t="str">
        <f t="shared" si="49"/>
        <v>Acciones de Soporte a la Gestión a nivel de UDR</v>
      </c>
      <c r="E425" s="36" t="s">
        <v>260</v>
      </c>
      <c r="F425" s="36" t="str">
        <f t="shared" si="46"/>
        <v>Otras Acciones de Soporte</v>
      </c>
      <c r="G425" s="36" t="s">
        <v>261</v>
      </c>
      <c r="H425" s="219" t="s">
        <v>3065</v>
      </c>
      <c r="I425" s="82">
        <v>2</v>
      </c>
      <c r="J425" s="38">
        <v>100</v>
      </c>
      <c r="K425" s="38"/>
      <c r="L425" s="38">
        <v>640</v>
      </c>
      <c r="M425" s="38">
        <f t="shared" si="48"/>
        <v>740</v>
      </c>
      <c r="N425" s="39">
        <v>5</v>
      </c>
      <c r="O425" s="41" t="str">
        <f>IFERROR(VLOOKUP(N425,bbb!B471:Ordenmes,2,0),"")</f>
        <v>Mayo</v>
      </c>
      <c r="P425" s="142">
        <v>2</v>
      </c>
      <c r="Q425" s="111" t="s">
        <v>126</v>
      </c>
      <c r="R425" s="95"/>
      <c r="S425" s="93"/>
      <c r="T425" s="93"/>
    </row>
    <row r="426" spans="1:20" x14ac:dyDescent="0.25">
      <c r="A426" s="34" t="s">
        <v>362</v>
      </c>
      <c r="B426" s="34" t="str">
        <f t="shared" si="47"/>
        <v>UDR Cutervo</v>
      </c>
      <c r="C426" s="35" t="s">
        <v>252</v>
      </c>
      <c r="D426" s="36" t="str">
        <f t="shared" si="49"/>
        <v>Acciones de Soporte a la Gestión a nivel de UDR</v>
      </c>
      <c r="E426" s="36" t="s">
        <v>260</v>
      </c>
      <c r="F426" s="36" t="str">
        <f t="shared" si="46"/>
        <v>Otras Acciones de Soporte</v>
      </c>
      <c r="G426" s="36" t="s">
        <v>261</v>
      </c>
      <c r="H426" s="83" t="s">
        <v>360</v>
      </c>
      <c r="I426" s="82">
        <v>2</v>
      </c>
      <c r="J426" s="38">
        <v>100</v>
      </c>
      <c r="K426" s="38"/>
      <c r="L426" s="38">
        <v>640</v>
      </c>
      <c r="M426" s="38">
        <f t="shared" si="48"/>
        <v>740</v>
      </c>
      <c r="N426" s="39">
        <v>5</v>
      </c>
      <c r="O426" s="41" t="str">
        <f>IFERROR(VLOOKUP(N426,bbb!B476:Ordenmes,2,0),"")</f>
        <v>Mayo</v>
      </c>
      <c r="P426" s="142">
        <v>9</v>
      </c>
      <c r="Q426" s="111" t="s">
        <v>161</v>
      </c>
      <c r="R426" s="95"/>
      <c r="S426" s="93"/>
      <c r="T426" s="93"/>
    </row>
    <row r="427" spans="1:20" x14ac:dyDescent="0.25">
      <c r="A427" s="34" t="s">
        <v>362</v>
      </c>
      <c r="B427" s="34" t="str">
        <f t="shared" si="47"/>
        <v>UDR Cutervo</v>
      </c>
      <c r="C427" s="35" t="s">
        <v>314</v>
      </c>
      <c r="D427" s="36" t="str">
        <f t="shared" si="49"/>
        <v>Acciones de Afiliación.</v>
      </c>
      <c r="E427" s="36" t="s">
        <v>315</v>
      </c>
      <c r="F427" s="36" t="str">
        <f t="shared" si="46"/>
        <v>Supervisión y asistencia técnica en materia de afiliaciones</v>
      </c>
      <c r="G427" s="36" t="s">
        <v>354</v>
      </c>
      <c r="H427" s="83" t="s">
        <v>351</v>
      </c>
      <c r="I427" s="82">
        <v>2</v>
      </c>
      <c r="J427" s="38">
        <v>100</v>
      </c>
      <c r="K427" s="38"/>
      <c r="L427" s="38">
        <v>640</v>
      </c>
      <c r="M427" s="38">
        <f t="shared" si="48"/>
        <v>740</v>
      </c>
      <c r="N427" s="39">
        <v>6</v>
      </c>
      <c r="O427" s="41" t="str">
        <f>IFERROR(VLOOKUP(N427,bbb!B472:Ordenmes,2,0),"")</f>
        <v>Junio</v>
      </c>
      <c r="P427" s="142">
        <v>3</v>
      </c>
      <c r="Q427" s="111" t="s">
        <v>131</v>
      </c>
      <c r="R427" s="95"/>
      <c r="S427" s="93"/>
      <c r="T427" s="93"/>
    </row>
    <row r="428" spans="1:20" x14ac:dyDescent="0.25">
      <c r="A428" s="34" t="s">
        <v>362</v>
      </c>
      <c r="B428" s="34" t="str">
        <f t="shared" si="47"/>
        <v>UDR Cutervo</v>
      </c>
      <c r="C428" s="35" t="s">
        <v>307</v>
      </c>
      <c r="D428" s="36" t="str">
        <f t="shared" si="49"/>
        <v>Supervisión Financiera a Unidades Ejecutoras-UE.</v>
      </c>
      <c r="E428" s="36" t="s">
        <v>308</v>
      </c>
      <c r="F428" s="36" t="str">
        <f t="shared" si="46"/>
        <v>Supervisión Financiera Presencial a las Unidades Ejecutoras-UE</v>
      </c>
      <c r="G428" s="36" t="s">
        <v>350</v>
      </c>
      <c r="H428" s="83" t="s">
        <v>357</v>
      </c>
      <c r="I428" s="82">
        <v>3</v>
      </c>
      <c r="J428" s="38">
        <v>100</v>
      </c>
      <c r="K428" s="38"/>
      <c r="L428" s="38">
        <v>960</v>
      </c>
      <c r="M428" s="38">
        <f t="shared" si="48"/>
        <v>1060</v>
      </c>
      <c r="N428" s="39">
        <v>6</v>
      </c>
      <c r="O428" s="41" t="str">
        <f>IFERROR(VLOOKUP(N428,bbb!B473:Ordenmes,2,0),"")</f>
        <v>Junio</v>
      </c>
      <c r="P428" s="142">
        <v>4</v>
      </c>
      <c r="Q428" s="111" t="s">
        <v>137</v>
      </c>
      <c r="R428" s="95"/>
      <c r="S428" s="93"/>
      <c r="T428" s="93"/>
    </row>
    <row r="429" spans="1:20" x14ac:dyDescent="0.25">
      <c r="A429" s="34" t="s">
        <v>362</v>
      </c>
      <c r="B429" s="34" t="str">
        <f t="shared" si="47"/>
        <v>UDR Cutervo</v>
      </c>
      <c r="C429" s="35" t="s">
        <v>314</v>
      </c>
      <c r="D429" s="36" t="str">
        <f t="shared" si="49"/>
        <v>Acciones de Afiliación.</v>
      </c>
      <c r="E429" s="36" t="s">
        <v>315</v>
      </c>
      <c r="F429" s="36" t="str">
        <f t="shared" si="46"/>
        <v>Supervisión y asistencia técnica en materia de afiliaciones</v>
      </c>
      <c r="G429" s="36" t="s">
        <v>355</v>
      </c>
      <c r="H429" s="83" t="s">
        <v>351</v>
      </c>
      <c r="I429" s="82">
        <v>4</v>
      </c>
      <c r="J429" s="38">
        <v>100</v>
      </c>
      <c r="K429" s="38"/>
      <c r="L429" s="38">
        <v>1280</v>
      </c>
      <c r="M429" s="38">
        <f t="shared" si="48"/>
        <v>1380</v>
      </c>
      <c r="N429" s="39">
        <v>7</v>
      </c>
      <c r="O429" s="41" t="str">
        <f>IFERROR(VLOOKUP(N429,bbb!B476:Ordenmes,2,0),"")</f>
        <v>Julio</v>
      </c>
      <c r="P429" s="142">
        <v>5</v>
      </c>
      <c r="Q429" s="111" t="s">
        <v>158</v>
      </c>
      <c r="R429" s="95"/>
      <c r="S429" s="93"/>
      <c r="T429" s="93"/>
    </row>
    <row r="430" spans="1:20" x14ac:dyDescent="0.25">
      <c r="A430" s="34" t="s">
        <v>362</v>
      </c>
      <c r="B430" s="34" t="str">
        <f t="shared" si="47"/>
        <v>UDR Cutervo</v>
      </c>
      <c r="C430" s="35" t="s">
        <v>307</v>
      </c>
      <c r="D430" s="36" t="str">
        <f t="shared" si="49"/>
        <v>Supervisión Financiera a Unidades Ejecutoras-UE.</v>
      </c>
      <c r="E430" s="36" t="s">
        <v>308</v>
      </c>
      <c r="F430" s="36" t="str">
        <f t="shared" ref="F430:F483" si="50">IFERROR(VLOOKUP(E430,IdTarea,2,0),"")</f>
        <v>Supervisión Financiera Presencial a las Unidades Ejecutoras-UE</v>
      </c>
      <c r="G430" s="36" t="s">
        <v>350</v>
      </c>
      <c r="H430" s="83" t="s">
        <v>357</v>
      </c>
      <c r="I430" s="82">
        <v>3</v>
      </c>
      <c r="J430" s="38">
        <v>100</v>
      </c>
      <c r="K430" s="38"/>
      <c r="L430" s="38">
        <v>960</v>
      </c>
      <c r="M430" s="38">
        <f t="shared" si="48"/>
        <v>1060</v>
      </c>
      <c r="N430" s="39">
        <v>7</v>
      </c>
      <c r="O430" s="41" t="str">
        <f>IFERROR(VLOOKUP(N430,bbb!B477:Ordenmes,2,0),"")</f>
        <v>Julio</v>
      </c>
      <c r="P430" s="142">
        <v>6</v>
      </c>
      <c r="Q430" s="111" t="s">
        <v>142</v>
      </c>
      <c r="R430" s="95"/>
      <c r="S430" s="93"/>
      <c r="T430" s="93"/>
    </row>
    <row r="431" spans="1:20" x14ac:dyDescent="0.25">
      <c r="A431" s="34" t="s">
        <v>362</v>
      </c>
      <c r="B431" s="34" t="str">
        <f t="shared" si="47"/>
        <v>UDR Cutervo</v>
      </c>
      <c r="C431" s="35" t="s">
        <v>279</v>
      </c>
      <c r="D431" s="36" t="str">
        <f t="shared" si="49"/>
        <v>Ejecución de Control Técnico a las Prestaciones.</v>
      </c>
      <c r="E431" s="36" t="s">
        <v>280</v>
      </c>
      <c r="F431" s="36" t="str">
        <f t="shared" si="50"/>
        <v>Gestión con actores locales para fortalecer la contención preventiva</v>
      </c>
      <c r="G431" s="36" t="s">
        <v>358</v>
      </c>
      <c r="H431" s="83" t="s">
        <v>359</v>
      </c>
      <c r="I431" s="82">
        <v>2</v>
      </c>
      <c r="J431" s="38">
        <v>100</v>
      </c>
      <c r="K431" s="38"/>
      <c r="L431" s="38">
        <v>640</v>
      </c>
      <c r="M431" s="38">
        <f t="shared" si="48"/>
        <v>740</v>
      </c>
      <c r="N431" s="39">
        <v>7</v>
      </c>
      <c r="O431" s="41" t="str">
        <f>IFERROR(VLOOKUP(N431,bbb!B478:Ordenmes,2,0),"")</f>
        <v>Julio</v>
      </c>
      <c r="P431" s="142">
        <v>7</v>
      </c>
      <c r="Q431" s="111" t="s">
        <v>156</v>
      </c>
      <c r="R431" s="95"/>
      <c r="S431" s="93"/>
      <c r="T431" s="93"/>
    </row>
    <row r="432" spans="1:20" x14ac:dyDescent="0.25">
      <c r="A432" s="34" t="s">
        <v>362</v>
      </c>
      <c r="B432" s="34" t="str">
        <f t="shared" si="47"/>
        <v>UDR Cutervo</v>
      </c>
      <c r="C432" s="35" t="s">
        <v>252</v>
      </c>
      <c r="D432" s="36" t="str">
        <f t="shared" si="49"/>
        <v>Acciones de Soporte a la Gestión a nivel de UDR</v>
      </c>
      <c r="E432" s="36" t="s">
        <v>260</v>
      </c>
      <c r="F432" s="36" t="str">
        <f t="shared" si="50"/>
        <v>Otras Acciones de Soporte</v>
      </c>
      <c r="G432" s="87" t="s">
        <v>261</v>
      </c>
      <c r="H432" s="219" t="s">
        <v>3118</v>
      </c>
      <c r="I432" s="82">
        <v>1</v>
      </c>
      <c r="J432" s="38">
        <v>60</v>
      </c>
      <c r="K432" s="38"/>
      <c r="L432" s="38">
        <v>320</v>
      </c>
      <c r="M432" s="38">
        <f t="shared" si="48"/>
        <v>380</v>
      </c>
      <c r="N432" s="39">
        <v>6</v>
      </c>
      <c r="O432" s="41" t="str">
        <f>IFERROR(VLOOKUP(N432,bbb!B474:Ordenmes,2,0),"")</f>
        <v>Junio</v>
      </c>
      <c r="P432" s="142"/>
      <c r="Q432" s="111"/>
      <c r="R432" s="95"/>
      <c r="S432" s="93"/>
      <c r="T432" s="93"/>
    </row>
    <row r="433" spans="1:20" x14ac:dyDescent="0.25">
      <c r="A433" s="34" t="s">
        <v>362</v>
      </c>
      <c r="B433" s="34" t="str">
        <f t="shared" si="47"/>
        <v>UDR Cutervo</v>
      </c>
      <c r="C433" s="35" t="s">
        <v>314</v>
      </c>
      <c r="D433" s="36" t="str">
        <f t="shared" si="49"/>
        <v>Acciones de Afiliación.</v>
      </c>
      <c r="E433" s="36" t="s">
        <v>315</v>
      </c>
      <c r="F433" s="36" t="str">
        <f t="shared" si="50"/>
        <v>Supervisión y asistencia técnica en materia de afiliaciones</v>
      </c>
      <c r="G433" s="36" t="s">
        <v>350</v>
      </c>
      <c r="H433" s="83" t="s">
        <v>351</v>
      </c>
      <c r="I433" s="82">
        <v>0</v>
      </c>
      <c r="J433" s="38">
        <v>0</v>
      </c>
      <c r="K433" s="38"/>
      <c r="L433" s="38">
        <v>0</v>
      </c>
      <c r="M433" s="38">
        <f t="shared" si="48"/>
        <v>0</v>
      </c>
      <c r="N433" s="39">
        <v>8</v>
      </c>
      <c r="O433" s="41" t="str">
        <f>IFERROR(VLOOKUP(N433,bbb!B475:Ordenmes,2,0),"")</f>
        <v>Agosto</v>
      </c>
      <c r="P433" s="142">
        <v>8</v>
      </c>
      <c r="Q433" s="111" t="s">
        <v>145</v>
      </c>
      <c r="R433" s="95"/>
      <c r="S433" s="93"/>
      <c r="T433" s="93"/>
    </row>
    <row r="434" spans="1:20" x14ac:dyDescent="0.25">
      <c r="A434" s="34" t="s">
        <v>362</v>
      </c>
      <c r="B434" s="34" t="str">
        <f t="shared" si="47"/>
        <v>UDR Cutervo</v>
      </c>
      <c r="C434" s="35" t="s">
        <v>314</v>
      </c>
      <c r="D434" s="36" t="str">
        <f t="shared" si="49"/>
        <v>Acciones de Afiliación.</v>
      </c>
      <c r="E434" s="36" t="s">
        <v>315</v>
      </c>
      <c r="F434" s="36" t="str">
        <f t="shared" si="50"/>
        <v>Supervisión y asistencia técnica en materia de afiliaciones</v>
      </c>
      <c r="G434" s="36" t="s">
        <v>356</v>
      </c>
      <c r="H434" s="83" t="s">
        <v>351</v>
      </c>
      <c r="I434" s="82">
        <v>2</v>
      </c>
      <c r="J434" s="38">
        <v>100</v>
      </c>
      <c r="K434" s="38"/>
      <c r="L434" s="38">
        <v>444</v>
      </c>
      <c r="M434" s="38">
        <f t="shared" si="48"/>
        <v>544</v>
      </c>
      <c r="N434" s="39">
        <v>9</v>
      </c>
      <c r="O434" s="41" t="str">
        <f>IFERROR(VLOOKUP(N434,bbb!B466:Ordenmes,2,0),"")</f>
        <v>Setiembre</v>
      </c>
      <c r="P434" s="142">
        <v>10</v>
      </c>
      <c r="Q434" s="111" t="s">
        <v>150</v>
      </c>
      <c r="R434" s="95"/>
      <c r="S434" s="93"/>
      <c r="T434" s="93"/>
    </row>
    <row r="435" spans="1:20" x14ac:dyDescent="0.25">
      <c r="A435" s="34" t="s">
        <v>362</v>
      </c>
      <c r="B435" s="34" t="str">
        <f t="shared" si="47"/>
        <v>UDR Cutervo</v>
      </c>
      <c r="C435" s="35" t="s">
        <v>279</v>
      </c>
      <c r="D435" s="36" t="str">
        <f t="shared" si="49"/>
        <v>Ejecución de Control Técnico a las Prestaciones.</v>
      </c>
      <c r="E435" s="36" t="s">
        <v>280</v>
      </c>
      <c r="F435" s="36" t="str">
        <f t="shared" si="50"/>
        <v>Gestión con actores locales para fortalecer la contención preventiva</v>
      </c>
      <c r="G435" s="36" t="s">
        <v>358</v>
      </c>
      <c r="H435" s="83" t="s">
        <v>359</v>
      </c>
      <c r="I435" s="82">
        <v>2</v>
      </c>
      <c r="J435" s="38">
        <v>100</v>
      </c>
      <c r="K435" s="38"/>
      <c r="L435" s="38">
        <v>640</v>
      </c>
      <c r="M435" s="38">
        <f t="shared" si="48"/>
        <v>740</v>
      </c>
      <c r="N435" s="39">
        <v>9</v>
      </c>
      <c r="O435" s="41" t="str">
        <f>IFERROR(VLOOKUP(N435,bbb!B467:Ordenmes,2,0),"")</f>
        <v>Setiembre</v>
      </c>
      <c r="P435" s="142">
        <v>11</v>
      </c>
      <c r="Q435" s="111" t="s">
        <v>169</v>
      </c>
      <c r="R435" s="95"/>
      <c r="S435" s="93"/>
      <c r="T435" s="93"/>
    </row>
    <row r="436" spans="1:20" x14ac:dyDescent="0.25">
      <c r="A436" s="34" t="s">
        <v>362</v>
      </c>
      <c r="B436" s="34" t="str">
        <f t="shared" si="47"/>
        <v>UDR Cutervo</v>
      </c>
      <c r="C436" s="35" t="s">
        <v>252</v>
      </c>
      <c r="D436" s="36" t="str">
        <f t="shared" si="49"/>
        <v>Acciones de Soporte a la Gestión a nivel de UDR</v>
      </c>
      <c r="E436" s="36" t="s">
        <v>260</v>
      </c>
      <c r="F436" s="36" t="str">
        <f t="shared" si="50"/>
        <v>Otras Acciones de Soporte</v>
      </c>
      <c r="G436" s="36" t="s">
        <v>261</v>
      </c>
      <c r="H436" s="83" t="s">
        <v>360</v>
      </c>
      <c r="I436" s="82">
        <v>2</v>
      </c>
      <c r="J436" s="38">
        <v>60</v>
      </c>
      <c r="K436" s="38"/>
      <c r="L436" s="38">
        <v>640</v>
      </c>
      <c r="M436" s="38">
        <f t="shared" si="48"/>
        <v>700</v>
      </c>
      <c r="N436" s="39">
        <v>6</v>
      </c>
      <c r="O436" s="41" t="str">
        <f>IFERROR(VLOOKUP(N436,bbb!B468:Ordenmes,2,0),"")</f>
        <v>Junio</v>
      </c>
      <c r="P436" s="142">
        <v>12</v>
      </c>
      <c r="Q436" s="111" t="s">
        <v>166</v>
      </c>
      <c r="R436" s="95" t="s">
        <v>448</v>
      </c>
      <c r="S436" s="93"/>
      <c r="T436" s="93"/>
    </row>
    <row r="437" spans="1:20" x14ac:dyDescent="0.25">
      <c r="A437" s="34" t="s">
        <v>362</v>
      </c>
      <c r="B437" s="34" t="str">
        <f t="shared" si="47"/>
        <v>UDR Cutervo</v>
      </c>
      <c r="C437" s="35" t="s">
        <v>314</v>
      </c>
      <c r="D437" s="36" t="str">
        <f t="shared" si="49"/>
        <v>Acciones de Afiliación.</v>
      </c>
      <c r="E437" s="36" t="s">
        <v>315</v>
      </c>
      <c r="F437" s="36" t="str">
        <f t="shared" si="50"/>
        <v>Supervisión y asistencia técnica en materia de afiliaciones</v>
      </c>
      <c r="G437" s="36" t="s">
        <v>350</v>
      </c>
      <c r="H437" s="83" t="s">
        <v>351</v>
      </c>
      <c r="I437" s="82">
        <v>0</v>
      </c>
      <c r="J437" s="38">
        <v>0</v>
      </c>
      <c r="K437" s="38"/>
      <c r="L437" s="38">
        <v>0</v>
      </c>
      <c r="M437" s="38">
        <f t="shared" si="48"/>
        <v>0</v>
      </c>
      <c r="N437" s="39">
        <v>10</v>
      </c>
      <c r="O437" s="41" t="str">
        <f>IFERROR(VLOOKUP(N437,bbb!B453:Ordenmes,2,0),"")</f>
        <v>Octubre</v>
      </c>
      <c r="P437" s="142">
        <v>4</v>
      </c>
      <c r="Q437" s="111" t="s">
        <v>137</v>
      </c>
      <c r="R437" s="95"/>
      <c r="S437" s="93"/>
      <c r="T437" s="93"/>
    </row>
    <row r="438" spans="1:20" x14ac:dyDescent="0.25">
      <c r="A438" s="34" t="s">
        <v>362</v>
      </c>
      <c r="B438" s="34" t="str">
        <f t="shared" si="47"/>
        <v>UDR Cutervo</v>
      </c>
      <c r="C438" s="35" t="s">
        <v>307</v>
      </c>
      <c r="D438" s="36" t="str">
        <f t="shared" si="49"/>
        <v>Supervisión Financiera a Unidades Ejecutoras-UE.</v>
      </c>
      <c r="E438" s="36" t="s">
        <v>308</v>
      </c>
      <c r="F438" s="36" t="str">
        <f t="shared" si="50"/>
        <v>Supervisión Financiera Presencial a las Unidades Ejecutoras-UE</v>
      </c>
      <c r="G438" s="36" t="s">
        <v>350</v>
      </c>
      <c r="H438" s="83" t="s">
        <v>357</v>
      </c>
      <c r="I438" s="82">
        <v>3</v>
      </c>
      <c r="J438" s="38">
        <v>100</v>
      </c>
      <c r="K438" s="38"/>
      <c r="L438" s="38">
        <v>960</v>
      </c>
      <c r="M438" s="38">
        <f t="shared" si="48"/>
        <v>1060</v>
      </c>
      <c r="N438" s="39">
        <v>10</v>
      </c>
      <c r="O438" s="41" t="str">
        <f>IFERROR(VLOOKUP(N438,bbb!B454:Ordenmes,2,0),"")</f>
        <v>Octubre</v>
      </c>
      <c r="P438" s="142">
        <v>5</v>
      </c>
      <c r="Q438" s="111" t="s">
        <v>158</v>
      </c>
      <c r="R438" s="95"/>
      <c r="S438" s="93"/>
      <c r="T438" s="93"/>
    </row>
    <row r="439" spans="1:20" x14ac:dyDescent="0.25">
      <c r="A439" s="34" t="s">
        <v>362</v>
      </c>
      <c r="B439" s="34" t="str">
        <f t="shared" si="47"/>
        <v>UDR Cutervo</v>
      </c>
      <c r="C439" s="35" t="s">
        <v>252</v>
      </c>
      <c r="D439" s="36" t="str">
        <f t="shared" si="49"/>
        <v>Acciones de Soporte a la Gestión a nivel de UDR</v>
      </c>
      <c r="E439" s="36" t="s">
        <v>260</v>
      </c>
      <c r="F439" s="36" t="str">
        <f t="shared" si="50"/>
        <v>Otras Acciones de Soporte</v>
      </c>
      <c r="G439" s="36" t="s">
        <v>367</v>
      </c>
      <c r="H439" s="83" t="s">
        <v>368</v>
      </c>
      <c r="I439" s="82">
        <v>2</v>
      </c>
      <c r="J439" s="38">
        <v>100</v>
      </c>
      <c r="K439" s="38"/>
      <c r="L439" s="38">
        <v>640</v>
      </c>
      <c r="M439" s="38">
        <f t="shared" si="48"/>
        <v>740</v>
      </c>
      <c r="N439" s="39">
        <v>10</v>
      </c>
      <c r="O439" s="41" t="str">
        <f>IFERROR(VLOOKUP(N439,bbb!B455:Ordenmes,2,0),"")</f>
        <v>Octubre</v>
      </c>
      <c r="P439" s="142">
        <v>5</v>
      </c>
      <c r="Q439" s="111" t="s">
        <v>158</v>
      </c>
      <c r="R439" s="95"/>
      <c r="S439" s="93"/>
      <c r="T439" s="93"/>
    </row>
    <row r="440" spans="1:20" x14ac:dyDescent="0.25">
      <c r="A440" s="34" t="s">
        <v>362</v>
      </c>
      <c r="B440" s="34" t="str">
        <f t="shared" si="47"/>
        <v>UDR Cutervo</v>
      </c>
      <c r="C440" s="35" t="s">
        <v>279</v>
      </c>
      <c r="D440" s="36" t="str">
        <f t="shared" si="49"/>
        <v>Ejecución de Control Técnico a las Prestaciones.</v>
      </c>
      <c r="E440" s="36" t="s">
        <v>280</v>
      </c>
      <c r="F440" s="36" t="str">
        <f t="shared" si="50"/>
        <v>Gestión con actores locales para fortalecer la contención preventiva</v>
      </c>
      <c r="G440" s="36" t="s">
        <v>358</v>
      </c>
      <c r="H440" s="83" t="s">
        <v>359</v>
      </c>
      <c r="I440" s="82">
        <v>2</v>
      </c>
      <c r="J440" s="38">
        <v>100</v>
      </c>
      <c r="K440" s="38"/>
      <c r="L440" s="38">
        <v>640</v>
      </c>
      <c r="M440" s="38">
        <f t="shared" si="48"/>
        <v>740</v>
      </c>
      <c r="N440" s="39">
        <v>11</v>
      </c>
      <c r="O440" s="41" t="str">
        <f>IFERROR(VLOOKUP(N440,bbb!B456:Ordenmes,2,0),"")</f>
        <v>Noviembre</v>
      </c>
      <c r="P440" s="142">
        <v>6</v>
      </c>
      <c r="Q440" s="111" t="s">
        <v>142</v>
      </c>
      <c r="R440" s="95"/>
      <c r="S440" s="93"/>
      <c r="T440" s="93"/>
    </row>
    <row r="441" spans="1:20" x14ac:dyDescent="0.25">
      <c r="A441" s="34" t="s">
        <v>2094</v>
      </c>
      <c r="B441" s="34" t="str">
        <f t="shared" si="47"/>
        <v>UDR Jaén</v>
      </c>
      <c r="C441" s="35" t="s">
        <v>252</v>
      </c>
      <c r="D441" s="36" t="str">
        <f t="shared" si="49"/>
        <v>Acciones de Soporte a la Gestión a nivel de UDR</v>
      </c>
      <c r="E441" s="36" t="s">
        <v>260</v>
      </c>
      <c r="F441" s="36" t="str">
        <f t="shared" si="50"/>
        <v>Otras Acciones de Soporte</v>
      </c>
      <c r="G441" s="36" t="s">
        <v>325</v>
      </c>
      <c r="H441" s="83" t="s">
        <v>369</v>
      </c>
      <c r="I441" s="82">
        <v>2</v>
      </c>
      <c r="J441" s="38">
        <v>240</v>
      </c>
      <c r="K441" s="38"/>
      <c r="L441" s="38">
        <v>640</v>
      </c>
      <c r="M441" s="38">
        <f t="shared" si="48"/>
        <v>880</v>
      </c>
      <c r="N441" s="39">
        <v>2</v>
      </c>
      <c r="O441" s="41" t="str">
        <f>IFERROR(VLOOKUP(N441,bbb!B464:Ordenmes,2,0),"")</f>
        <v>Febrero</v>
      </c>
      <c r="P441" s="142">
        <v>7</v>
      </c>
      <c r="Q441" s="111" t="s">
        <v>156</v>
      </c>
      <c r="R441" s="95"/>
      <c r="S441" s="93" t="s">
        <v>2977</v>
      </c>
      <c r="T441" s="93"/>
    </row>
    <row r="442" spans="1:20" x14ac:dyDescent="0.25">
      <c r="A442" s="34" t="s">
        <v>2094</v>
      </c>
      <c r="B442" s="34" t="str">
        <f t="shared" si="47"/>
        <v>UDR Jaén</v>
      </c>
      <c r="C442" s="35" t="s">
        <v>252</v>
      </c>
      <c r="D442" s="36" t="str">
        <f t="shared" si="49"/>
        <v>Acciones de Soporte a la Gestión a nivel de UDR</v>
      </c>
      <c r="E442" s="36" t="s">
        <v>260</v>
      </c>
      <c r="F442" s="36" t="str">
        <f t="shared" si="50"/>
        <v>Otras Acciones de Soporte</v>
      </c>
      <c r="G442" s="36" t="s">
        <v>325</v>
      </c>
      <c r="H442" s="83" t="s">
        <v>370</v>
      </c>
      <c r="I442" s="82">
        <v>2</v>
      </c>
      <c r="J442" s="38">
        <v>240</v>
      </c>
      <c r="K442" s="38"/>
      <c r="L442" s="38">
        <v>640</v>
      </c>
      <c r="M442" s="38">
        <f t="shared" si="48"/>
        <v>880</v>
      </c>
      <c r="N442" s="39">
        <v>2</v>
      </c>
      <c r="O442" s="41" t="str">
        <f>IFERROR(VLOOKUP(N442,bbb!B465:Ordenmes,2,0),"")</f>
        <v>Febrero</v>
      </c>
      <c r="P442" s="142">
        <v>9</v>
      </c>
      <c r="Q442" s="111" t="s">
        <v>161</v>
      </c>
      <c r="R442" s="95"/>
      <c r="S442" s="93" t="s">
        <v>2977</v>
      </c>
      <c r="T442" s="93"/>
    </row>
    <row r="443" spans="1:20" x14ac:dyDescent="0.25">
      <c r="A443" s="34" t="s">
        <v>2094</v>
      </c>
      <c r="B443" s="34" t="str">
        <f t="shared" si="47"/>
        <v>UDR Jaén</v>
      </c>
      <c r="C443" s="35" t="s">
        <v>252</v>
      </c>
      <c r="D443" s="36" t="str">
        <f t="shared" si="49"/>
        <v>Acciones de Soporte a la Gestión a nivel de UDR</v>
      </c>
      <c r="E443" s="36" t="s">
        <v>260</v>
      </c>
      <c r="F443" s="36" t="str">
        <f t="shared" si="50"/>
        <v>Otras Acciones de Soporte</v>
      </c>
      <c r="G443" s="36" t="s">
        <v>325</v>
      </c>
      <c r="H443" s="83" t="s">
        <v>371</v>
      </c>
      <c r="I443" s="82">
        <v>2</v>
      </c>
      <c r="J443" s="38">
        <v>240</v>
      </c>
      <c r="K443" s="38"/>
      <c r="L443" s="38">
        <v>640</v>
      </c>
      <c r="M443" s="38">
        <f t="shared" si="48"/>
        <v>880</v>
      </c>
      <c r="N443" s="39">
        <v>2</v>
      </c>
      <c r="O443" s="41" t="str">
        <f>IFERROR(VLOOKUP(N443,bbb!B466:Ordenmes,2,0),"")</f>
        <v>Febrero</v>
      </c>
      <c r="P443" s="142">
        <v>11</v>
      </c>
      <c r="Q443" s="111" t="s">
        <v>169</v>
      </c>
      <c r="R443" s="95"/>
      <c r="S443" s="93" t="s">
        <v>2977</v>
      </c>
      <c r="T443" s="93"/>
    </row>
    <row r="444" spans="1:20" x14ac:dyDescent="0.25">
      <c r="A444" s="34" t="s">
        <v>2094</v>
      </c>
      <c r="B444" s="34" t="str">
        <f t="shared" si="47"/>
        <v>UDR Jaén</v>
      </c>
      <c r="C444" s="35" t="s">
        <v>252</v>
      </c>
      <c r="D444" s="36" t="str">
        <f t="shared" si="49"/>
        <v>Acciones de Soporte a la Gestión a nivel de UDR</v>
      </c>
      <c r="E444" s="36" t="s">
        <v>260</v>
      </c>
      <c r="F444" s="36" t="str">
        <f t="shared" si="50"/>
        <v>Otras Acciones de Soporte</v>
      </c>
      <c r="G444" s="119" t="s">
        <v>379</v>
      </c>
      <c r="H444" s="119" t="s">
        <v>2862</v>
      </c>
      <c r="I444" s="82">
        <v>2</v>
      </c>
      <c r="J444" s="38">
        <v>240</v>
      </c>
      <c r="K444" s="38"/>
      <c r="L444" s="38">
        <v>640</v>
      </c>
      <c r="M444" s="38">
        <f t="shared" si="48"/>
        <v>880</v>
      </c>
      <c r="N444" s="39">
        <v>3</v>
      </c>
      <c r="O444" s="41" t="str">
        <f>IFERROR(VLOOKUP(N444,bbb!B457:Ordenmes,2,0),"")</f>
        <v>Marzo</v>
      </c>
      <c r="P444" s="142">
        <v>7</v>
      </c>
      <c r="Q444" s="111" t="s">
        <v>156</v>
      </c>
      <c r="R444" s="95"/>
      <c r="S444" s="93" t="s">
        <v>2977</v>
      </c>
      <c r="T444" s="93"/>
    </row>
    <row r="445" spans="1:20" x14ac:dyDescent="0.25">
      <c r="A445" s="34" t="s">
        <v>2094</v>
      </c>
      <c r="B445" s="34" t="str">
        <f t="shared" si="47"/>
        <v>UDR Jaén</v>
      </c>
      <c r="C445" s="35" t="s">
        <v>252</v>
      </c>
      <c r="D445" s="36" t="str">
        <f t="shared" si="49"/>
        <v>Acciones de Soporte a la Gestión a nivel de UDR</v>
      </c>
      <c r="E445" s="36" t="s">
        <v>260</v>
      </c>
      <c r="F445" s="36" t="str">
        <f t="shared" si="50"/>
        <v>Otras Acciones de Soporte</v>
      </c>
      <c r="G445" s="119" t="s">
        <v>379</v>
      </c>
      <c r="H445" s="119" t="s">
        <v>2863</v>
      </c>
      <c r="I445" s="82">
        <v>2</v>
      </c>
      <c r="J445" s="38">
        <v>240</v>
      </c>
      <c r="K445" s="38"/>
      <c r="L445" s="38">
        <v>640</v>
      </c>
      <c r="M445" s="38">
        <f t="shared" si="48"/>
        <v>880</v>
      </c>
      <c r="N445" s="39">
        <v>3</v>
      </c>
      <c r="O445" s="41" t="str">
        <f>IFERROR(VLOOKUP(N445,bbb!B458:Ordenmes,2,0),"")</f>
        <v>Marzo</v>
      </c>
      <c r="P445" s="142">
        <v>9</v>
      </c>
      <c r="Q445" s="111" t="s">
        <v>161</v>
      </c>
      <c r="R445" s="95"/>
      <c r="S445" s="93" t="s">
        <v>2970</v>
      </c>
      <c r="T445" s="93"/>
    </row>
    <row r="446" spans="1:20" x14ac:dyDescent="0.25">
      <c r="A446" s="34" t="s">
        <v>2094</v>
      </c>
      <c r="B446" s="34" t="str">
        <f t="shared" si="47"/>
        <v>UDR Jaén</v>
      </c>
      <c r="C446" s="35" t="s">
        <v>279</v>
      </c>
      <c r="D446" s="36" t="str">
        <f t="shared" si="49"/>
        <v>Ejecución de Control Técnico a las Prestaciones.</v>
      </c>
      <c r="E446" s="36" t="s">
        <v>280</v>
      </c>
      <c r="F446" s="36" t="str">
        <f t="shared" si="50"/>
        <v>Gestión con actores locales para fortalecer la contención preventiva</v>
      </c>
      <c r="G446" s="36" t="s">
        <v>372</v>
      </c>
      <c r="H446" s="83" t="s">
        <v>373</v>
      </c>
      <c r="I446" s="82">
        <v>1</v>
      </c>
      <c r="J446" s="38">
        <v>80</v>
      </c>
      <c r="K446" s="38"/>
      <c r="L446" s="38">
        <v>320</v>
      </c>
      <c r="M446" s="38">
        <f t="shared" si="48"/>
        <v>400</v>
      </c>
      <c r="N446" s="39">
        <v>3</v>
      </c>
      <c r="O446" s="41" t="str">
        <f>IFERROR(VLOOKUP(N446,bbb!B459:Ordenmes,2,0),"")</f>
        <v>Marzo</v>
      </c>
      <c r="P446" s="142">
        <v>11</v>
      </c>
      <c r="Q446" s="111" t="s">
        <v>169</v>
      </c>
      <c r="R446" s="95" t="s">
        <v>454</v>
      </c>
      <c r="S446" s="93" t="s">
        <v>2970</v>
      </c>
      <c r="T446" s="93">
        <f>320-200</f>
        <v>120</v>
      </c>
    </row>
    <row r="447" spans="1:20" x14ac:dyDescent="0.25">
      <c r="A447" s="34" t="s">
        <v>2094</v>
      </c>
      <c r="B447" s="34" t="str">
        <f t="shared" si="47"/>
        <v>UDR Jaén</v>
      </c>
      <c r="C447" s="35" t="s">
        <v>252</v>
      </c>
      <c r="D447" s="36" t="str">
        <f t="shared" si="49"/>
        <v>Acciones de Soporte a la Gestión a nivel de UDR</v>
      </c>
      <c r="E447" s="36" t="s">
        <v>253</v>
      </c>
      <c r="F447" s="36" t="str">
        <f t="shared" si="50"/>
        <v>Supervisión y asistencia técnica en acciones de soporte a IPRESS</v>
      </c>
      <c r="G447" s="36" t="s">
        <v>374</v>
      </c>
      <c r="H447" s="83" t="s">
        <v>375</v>
      </c>
      <c r="I447" s="82">
        <v>3</v>
      </c>
      <c r="J447" s="38">
        <v>100</v>
      </c>
      <c r="K447" s="38"/>
      <c r="L447" s="38">
        <v>960</v>
      </c>
      <c r="M447" s="38">
        <f t="shared" si="48"/>
        <v>1060</v>
      </c>
      <c r="N447" s="39">
        <v>3</v>
      </c>
      <c r="O447" s="41" t="str">
        <f>IFERROR(VLOOKUP(N447,bbb!B460:Ordenmes,2,0),"")</f>
        <v>Marzo</v>
      </c>
      <c r="P447" s="142">
        <v>3</v>
      </c>
      <c r="Q447" s="111" t="s">
        <v>131</v>
      </c>
      <c r="R447" s="95"/>
      <c r="S447" s="93" t="s">
        <v>2970</v>
      </c>
      <c r="T447" s="93"/>
    </row>
    <row r="448" spans="1:20" x14ac:dyDescent="0.25">
      <c r="A448" s="34" t="s">
        <v>2094</v>
      </c>
      <c r="B448" s="34" t="str">
        <f t="shared" si="47"/>
        <v>UDR Jaén</v>
      </c>
      <c r="C448" s="35" t="s">
        <v>252</v>
      </c>
      <c r="D448" s="36" t="str">
        <f t="shared" si="49"/>
        <v>Acciones de Soporte a la Gestión a nivel de UDR</v>
      </c>
      <c r="E448" s="36" t="s">
        <v>253</v>
      </c>
      <c r="F448" s="36" t="str">
        <f t="shared" si="50"/>
        <v>Supervisión y asistencia técnica en acciones de soporte a IPRESS</v>
      </c>
      <c r="G448" s="36" t="s">
        <v>376</v>
      </c>
      <c r="H448" s="83" t="s">
        <v>375</v>
      </c>
      <c r="I448" s="82">
        <v>3</v>
      </c>
      <c r="J448" s="38">
        <v>120</v>
      </c>
      <c r="K448" s="38"/>
      <c r="L448" s="38">
        <v>960</v>
      </c>
      <c r="M448" s="38">
        <f t="shared" si="48"/>
        <v>1080</v>
      </c>
      <c r="N448" s="107">
        <v>4</v>
      </c>
      <c r="O448" s="41" t="str">
        <f>IFERROR(VLOOKUP(N448,bbb!B499:Ordenmes,2,0),"")</f>
        <v>Abril</v>
      </c>
      <c r="P448" s="142">
        <v>3</v>
      </c>
      <c r="Q448" s="111" t="s">
        <v>131</v>
      </c>
      <c r="R448" s="95"/>
      <c r="S448" s="93"/>
      <c r="T448" s="93"/>
    </row>
    <row r="449" spans="1:20" x14ac:dyDescent="0.25">
      <c r="A449" s="34" t="s">
        <v>2094</v>
      </c>
      <c r="B449" s="34" t="str">
        <f t="shared" si="47"/>
        <v>UDR Jaén</v>
      </c>
      <c r="C449" s="35" t="s">
        <v>314</v>
      </c>
      <c r="D449" s="36" t="str">
        <f t="shared" si="49"/>
        <v>Acciones de Afiliación.</v>
      </c>
      <c r="E449" s="36" t="s">
        <v>315</v>
      </c>
      <c r="F449" s="36" t="str">
        <f t="shared" si="50"/>
        <v>Supervisión y asistencia técnica en materia de afiliaciones</v>
      </c>
      <c r="G449" s="36" t="s">
        <v>377</v>
      </c>
      <c r="H449" s="83" t="s">
        <v>378</v>
      </c>
      <c r="I449" s="82">
        <v>3</v>
      </c>
      <c r="J449" s="38">
        <v>100</v>
      </c>
      <c r="K449" s="38"/>
      <c r="L449" s="38">
        <v>960</v>
      </c>
      <c r="M449" s="38">
        <f t="shared" si="48"/>
        <v>1060</v>
      </c>
      <c r="N449" s="39">
        <v>5</v>
      </c>
      <c r="O449" s="41" t="str">
        <f>IFERROR(VLOOKUP(N449,bbb!B472:Ordenmes,2,0),"")</f>
        <v>Mayo</v>
      </c>
      <c r="P449" s="142">
        <v>4</v>
      </c>
      <c r="Q449" s="111" t="s">
        <v>137</v>
      </c>
      <c r="R449" s="95"/>
      <c r="S449" s="93"/>
      <c r="T449" s="93"/>
    </row>
    <row r="450" spans="1:20" x14ac:dyDescent="0.25">
      <c r="A450" s="34" t="s">
        <v>2094</v>
      </c>
      <c r="B450" s="34" t="str">
        <f t="shared" si="47"/>
        <v>UDR Jaén</v>
      </c>
      <c r="C450" s="35" t="s">
        <v>252</v>
      </c>
      <c r="D450" s="36" t="str">
        <f t="shared" si="49"/>
        <v>Acciones de Soporte a la Gestión a nivel de UDR</v>
      </c>
      <c r="E450" s="36" t="s">
        <v>260</v>
      </c>
      <c r="F450" s="36" t="str">
        <f t="shared" si="50"/>
        <v>Otras Acciones de Soporte</v>
      </c>
      <c r="G450" s="36" t="s">
        <v>325</v>
      </c>
      <c r="H450" s="83" t="s">
        <v>373</v>
      </c>
      <c r="I450" s="82">
        <v>2</v>
      </c>
      <c r="J450" s="38">
        <v>120</v>
      </c>
      <c r="K450" s="38"/>
      <c r="L450" s="38">
        <v>640</v>
      </c>
      <c r="M450" s="38">
        <f t="shared" si="48"/>
        <v>760</v>
      </c>
      <c r="N450" s="39">
        <v>6</v>
      </c>
      <c r="O450" s="41" t="str">
        <f>IFERROR(VLOOKUP(N450,bbb!B473:Ordenmes,2,0),"")</f>
        <v>Junio</v>
      </c>
      <c r="P450" s="142">
        <v>5</v>
      </c>
      <c r="Q450" s="111" t="s">
        <v>158</v>
      </c>
      <c r="R450" s="95"/>
      <c r="S450" s="93"/>
      <c r="T450" s="93"/>
    </row>
    <row r="451" spans="1:20" x14ac:dyDescent="0.25">
      <c r="A451" s="34" t="s">
        <v>2094</v>
      </c>
      <c r="B451" s="34" t="str">
        <f t="shared" si="47"/>
        <v>UDR Jaén</v>
      </c>
      <c r="C451" s="35" t="s">
        <v>314</v>
      </c>
      <c r="D451" s="36" t="str">
        <f t="shared" si="49"/>
        <v>Acciones de Afiliación.</v>
      </c>
      <c r="E451" s="36" t="s">
        <v>315</v>
      </c>
      <c r="F451" s="36" t="str">
        <f t="shared" si="50"/>
        <v>Supervisión y asistencia técnica en materia de afiliaciones</v>
      </c>
      <c r="G451" s="36" t="s">
        <v>380</v>
      </c>
      <c r="H451" s="83" t="s">
        <v>378</v>
      </c>
      <c r="I451" s="82">
        <v>2</v>
      </c>
      <c r="J451" s="38">
        <v>80</v>
      </c>
      <c r="K451" s="38"/>
      <c r="L451" s="38">
        <v>640</v>
      </c>
      <c r="M451" s="38">
        <f t="shared" si="48"/>
        <v>720</v>
      </c>
      <c r="N451" s="39">
        <v>5</v>
      </c>
      <c r="O451" s="41" t="str">
        <f>IFERROR(VLOOKUP(N451,bbb!B474:Ordenmes,2,0),"")</f>
        <v>Mayo</v>
      </c>
      <c r="P451" s="142">
        <v>6</v>
      </c>
      <c r="Q451" s="111" t="s">
        <v>142</v>
      </c>
      <c r="R451" s="95"/>
      <c r="S451" s="93"/>
      <c r="T451" s="93"/>
    </row>
    <row r="452" spans="1:20" x14ac:dyDescent="0.25">
      <c r="A452" s="34" t="s">
        <v>2094</v>
      </c>
      <c r="B452" s="34" t="str">
        <f t="shared" si="47"/>
        <v>UDR Jaén</v>
      </c>
      <c r="C452" s="35" t="s">
        <v>252</v>
      </c>
      <c r="D452" s="36" t="str">
        <f t="shared" si="49"/>
        <v>Acciones de Soporte a la Gestión a nivel de UDR</v>
      </c>
      <c r="E452" s="36" t="s">
        <v>260</v>
      </c>
      <c r="F452" s="36" t="str">
        <f t="shared" si="50"/>
        <v>Otras Acciones de Soporte</v>
      </c>
      <c r="G452" s="36" t="s">
        <v>3057</v>
      </c>
      <c r="H452" s="83" t="s">
        <v>375</v>
      </c>
      <c r="I452" s="82">
        <v>3</v>
      </c>
      <c r="J452" s="38">
        <v>120</v>
      </c>
      <c r="K452" s="38"/>
      <c r="L452" s="38">
        <v>960</v>
      </c>
      <c r="M452" s="38">
        <f t="shared" si="48"/>
        <v>1080</v>
      </c>
      <c r="N452" s="39">
        <v>5</v>
      </c>
      <c r="O452" s="41" t="str">
        <f>IFERROR(VLOOKUP(N452,bbb!B475:Ordenmes,2,0),"")</f>
        <v>Mayo</v>
      </c>
      <c r="P452" s="142">
        <v>7</v>
      </c>
      <c r="Q452" s="111" t="s">
        <v>156</v>
      </c>
      <c r="R452" s="95"/>
      <c r="S452" s="93"/>
      <c r="T452" s="93"/>
    </row>
    <row r="453" spans="1:20" x14ac:dyDescent="0.25">
      <c r="A453" s="34" t="s">
        <v>2094</v>
      </c>
      <c r="B453" s="34" t="str">
        <f t="shared" ref="B453:B515" si="51">IFERROR(VLOOKUP(A453,IdCC,2,0),"")</f>
        <v>UDR Jaén</v>
      </c>
      <c r="C453" s="35" t="s">
        <v>307</v>
      </c>
      <c r="D453" s="36" t="str">
        <f t="shared" si="49"/>
        <v>Supervisión Financiera a Unidades Ejecutoras-UE.</v>
      </c>
      <c r="E453" s="36" t="s">
        <v>308</v>
      </c>
      <c r="F453" s="36" t="str">
        <f t="shared" si="50"/>
        <v>Supervisión Financiera Presencial a las Unidades Ejecutoras-UE</v>
      </c>
      <c r="G453" s="36" t="s">
        <v>381</v>
      </c>
      <c r="H453" s="83" t="s">
        <v>382</v>
      </c>
      <c r="I453" s="82">
        <v>4</v>
      </c>
      <c r="J453" s="38">
        <v>60</v>
      </c>
      <c r="K453" s="38"/>
      <c r="L453" s="38">
        <v>1280</v>
      </c>
      <c r="M453" s="38">
        <f t="shared" ref="M453:M515" si="52">SUM(J453:L453)</f>
        <v>1340</v>
      </c>
      <c r="N453" s="39">
        <v>5</v>
      </c>
      <c r="O453" s="41" t="str">
        <f>IFERROR(VLOOKUP(N453,bbb!B476:Ordenmes,2,0),"")</f>
        <v>Mayo</v>
      </c>
      <c r="P453" s="142">
        <v>8</v>
      </c>
      <c r="Q453" s="111" t="s">
        <v>145</v>
      </c>
      <c r="R453" s="95"/>
      <c r="S453" s="93"/>
      <c r="T453" s="93"/>
    </row>
    <row r="454" spans="1:20" x14ac:dyDescent="0.25">
      <c r="A454" s="34" t="s">
        <v>2094</v>
      </c>
      <c r="B454" s="34" t="str">
        <f t="shared" si="51"/>
        <v>UDR Jaén</v>
      </c>
      <c r="C454" s="35" t="s">
        <v>307</v>
      </c>
      <c r="D454" s="36" t="str">
        <f t="shared" si="49"/>
        <v>Supervisión Financiera a Unidades Ejecutoras-UE.</v>
      </c>
      <c r="E454" s="36" t="s">
        <v>308</v>
      </c>
      <c r="F454" s="36" t="str">
        <f t="shared" si="50"/>
        <v>Supervisión Financiera Presencial a las Unidades Ejecutoras-UE</v>
      </c>
      <c r="G454" s="36" t="s">
        <v>381</v>
      </c>
      <c r="H454" s="83" t="s">
        <v>383</v>
      </c>
      <c r="I454" s="82">
        <v>4</v>
      </c>
      <c r="J454" s="38">
        <v>60</v>
      </c>
      <c r="K454" s="38"/>
      <c r="L454" s="38">
        <v>1280</v>
      </c>
      <c r="M454" s="38">
        <f t="shared" si="52"/>
        <v>1340</v>
      </c>
      <c r="N454" s="39">
        <v>5</v>
      </c>
      <c r="O454" s="41" t="str">
        <f>IFERROR(VLOOKUP(N454,bbb!B477:Ordenmes,2,0),"")</f>
        <v>Mayo</v>
      </c>
      <c r="P454" s="142">
        <v>8</v>
      </c>
      <c r="Q454" s="111" t="s">
        <v>145</v>
      </c>
      <c r="R454" s="95"/>
      <c r="S454" s="93"/>
      <c r="T454" s="93"/>
    </row>
    <row r="455" spans="1:20" x14ac:dyDescent="0.25">
      <c r="A455" s="34" t="s">
        <v>2094</v>
      </c>
      <c r="B455" s="34" t="str">
        <f t="shared" si="51"/>
        <v>UDR Jaén</v>
      </c>
      <c r="C455" s="35" t="s">
        <v>307</v>
      </c>
      <c r="D455" s="36" t="str">
        <f t="shared" si="49"/>
        <v>Supervisión Financiera a Unidades Ejecutoras-UE.</v>
      </c>
      <c r="E455" s="36" t="s">
        <v>308</v>
      </c>
      <c r="F455" s="36" t="str">
        <f t="shared" si="50"/>
        <v>Supervisión Financiera Presencial a las Unidades Ejecutoras-UE</v>
      </c>
      <c r="G455" s="36" t="s">
        <v>381</v>
      </c>
      <c r="H455" s="83" t="s">
        <v>382</v>
      </c>
      <c r="I455" s="82">
        <v>1</v>
      </c>
      <c r="J455" s="38">
        <v>60</v>
      </c>
      <c r="K455" s="38"/>
      <c r="L455" s="38">
        <v>320</v>
      </c>
      <c r="M455" s="38">
        <f t="shared" si="52"/>
        <v>380</v>
      </c>
      <c r="N455" s="39">
        <v>5</v>
      </c>
      <c r="O455" s="41" t="str">
        <f>IFERROR(VLOOKUP(N455,bbb!B478:Ordenmes,2,0),"")</f>
        <v>Mayo</v>
      </c>
      <c r="P455" s="142">
        <v>9</v>
      </c>
      <c r="Q455" s="111" t="s">
        <v>161</v>
      </c>
      <c r="R455" s="95"/>
      <c r="S455" s="93"/>
      <c r="T455" s="93"/>
    </row>
    <row r="456" spans="1:20" x14ac:dyDescent="0.25">
      <c r="A456" s="34" t="s">
        <v>2094</v>
      </c>
      <c r="B456" s="34" t="str">
        <f t="shared" si="51"/>
        <v>UDR Jaén</v>
      </c>
      <c r="C456" s="35" t="s">
        <v>307</v>
      </c>
      <c r="D456" s="36" t="str">
        <f t="shared" si="49"/>
        <v>Supervisión Financiera a Unidades Ejecutoras-UE.</v>
      </c>
      <c r="E456" s="36" t="s">
        <v>308</v>
      </c>
      <c r="F456" s="36" t="str">
        <f t="shared" si="50"/>
        <v>Supervisión Financiera Presencial a las Unidades Ejecutoras-UE</v>
      </c>
      <c r="G456" s="36" t="s">
        <v>381</v>
      </c>
      <c r="H456" s="83" t="s">
        <v>383</v>
      </c>
      <c r="I456" s="82">
        <v>1</v>
      </c>
      <c r="J456" s="38">
        <v>60</v>
      </c>
      <c r="K456" s="38"/>
      <c r="L456" s="38">
        <v>320</v>
      </c>
      <c r="M456" s="38">
        <f t="shared" si="52"/>
        <v>380</v>
      </c>
      <c r="N456" s="39">
        <v>5</v>
      </c>
      <c r="O456" s="41" t="str">
        <f>IFERROR(VLOOKUP(N456,bbb!B479:Ordenmes,2,0),"")</f>
        <v>Mayo</v>
      </c>
      <c r="P456" s="142">
        <v>9</v>
      </c>
      <c r="Q456" s="111" t="s">
        <v>161</v>
      </c>
      <c r="R456" s="95"/>
      <c r="S456" s="93"/>
      <c r="T456" s="93"/>
    </row>
    <row r="457" spans="1:20" x14ac:dyDescent="0.25">
      <c r="A457" s="34" t="s">
        <v>2094</v>
      </c>
      <c r="B457" s="34" t="str">
        <f t="shared" si="51"/>
        <v>UDR Jaén</v>
      </c>
      <c r="C457" s="35" t="s">
        <v>252</v>
      </c>
      <c r="D457" s="36" t="str">
        <f t="shared" si="49"/>
        <v>Acciones de Soporte a la Gestión a nivel de UDR</v>
      </c>
      <c r="E457" s="36" t="s">
        <v>260</v>
      </c>
      <c r="F457" s="36" t="str">
        <f t="shared" si="50"/>
        <v>Otras Acciones de Soporte</v>
      </c>
      <c r="G457" s="36" t="s">
        <v>3057</v>
      </c>
      <c r="H457" s="83" t="s">
        <v>373</v>
      </c>
      <c r="I457" s="82">
        <v>2</v>
      </c>
      <c r="J457" s="38">
        <v>120</v>
      </c>
      <c r="K457" s="38"/>
      <c r="L457" s="38">
        <v>640</v>
      </c>
      <c r="M457" s="38">
        <f t="shared" si="52"/>
        <v>760</v>
      </c>
      <c r="N457" s="39">
        <v>5</v>
      </c>
      <c r="O457" s="41" t="str">
        <f>IFERROR(VLOOKUP(N457,bbb!B480:Ordenmes,2,0),"")</f>
        <v>Mayo</v>
      </c>
      <c r="P457" s="142">
        <v>9</v>
      </c>
      <c r="Q457" s="111" t="s">
        <v>161</v>
      </c>
      <c r="R457" s="95"/>
      <c r="S457" s="93"/>
      <c r="T457" s="93"/>
    </row>
    <row r="458" spans="1:20" x14ac:dyDescent="0.25">
      <c r="A458" s="34" t="s">
        <v>2094</v>
      </c>
      <c r="B458" s="34" t="str">
        <f t="shared" si="51"/>
        <v>UDR Jaén</v>
      </c>
      <c r="C458" s="35" t="s">
        <v>252</v>
      </c>
      <c r="D458" s="36" t="str">
        <f t="shared" si="49"/>
        <v>Acciones de Soporte a la Gestión a nivel de UDR</v>
      </c>
      <c r="E458" s="36" t="s">
        <v>253</v>
      </c>
      <c r="F458" s="36" t="str">
        <f t="shared" si="50"/>
        <v>Supervisión y asistencia técnica en acciones de soporte a IPRESS</v>
      </c>
      <c r="G458" s="36" t="s">
        <v>384</v>
      </c>
      <c r="H458" s="83" t="s">
        <v>375</v>
      </c>
      <c r="I458" s="82">
        <v>2</v>
      </c>
      <c r="J458" s="38">
        <v>100</v>
      </c>
      <c r="K458" s="38"/>
      <c r="L458" s="38">
        <v>640</v>
      </c>
      <c r="M458" s="38">
        <f t="shared" si="52"/>
        <v>740</v>
      </c>
      <c r="N458" s="39">
        <v>6</v>
      </c>
      <c r="O458" s="41" t="str">
        <f>IFERROR(VLOOKUP(N458,bbb!B474:Ordenmes,2,0),"")</f>
        <v>Junio</v>
      </c>
      <c r="P458" s="142">
        <v>4</v>
      </c>
      <c r="Q458" s="111" t="s">
        <v>137</v>
      </c>
      <c r="R458" s="95"/>
      <c r="S458" s="93"/>
      <c r="T458" s="93"/>
    </row>
    <row r="459" spans="1:20" x14ac:dyDescent="0.25">
      <c r="A459" s="34" t="s">
        <v>2094</v>
      </c>
      <c r="B459" s="34" t="str">
        <f t="shared" si="51"/>
        <v>UDR Jaén</v>
      </c>
      <c r="C459" s="35" t="s">
        <v>314</v>
      </c>
      <c r="D459" s="36" t="str">
        <f t="shared" si="49"/>
        <v>Acciones de Afiliación.</v>
      </c>
      <c r="E459" s="36" t="s">
        <v>315</v>
      </c>
      <c r="F459" s="36" t="str">
        <f t="shared" si="50"/>
        <v>Supervisión y asistencia técnica en materia de afiliaciones</v>
      </c>
      <c r="G459" s="36" t="s">
        <v>385</v>
      </c>
      <c r="H459" s="83" t="s">
        <v>386</v>
      </c>
      <c r="I459" s="82">
        <v>3</v>
      </c>
      <c r="J459" s="38">
        <v>100</v>
      </c>
      <c r="K459" s="38"/>
      <c r="L459" s="38">
        <v>960</v>
      </c>
      <c r="M459" s="38">
        <f t="shared" si="52"/>
        <v>1060</v>
      </c>
      <c r="N459" s="39">
        <v>6</v>
      </c>
      <c r="O459" s="41" t="str">
        <f>IFERROR(VLOOKUP(N459,bbb!B475:Ordenmes,2,0),"")</f>
        <v>Junio</v>
      </c>
      <c r="P459" s="142">
        <v>5</v>
      </c>
      <c r="Q459" s="111" t="s">
        <v>158</v>
      </c>
      <c r="R459" s="95"/>
      <c r="S459" s="93"/>
      <c r="T459" s="93"/>
    </row>
    <row r="460" spans="1:20" x14ac:dyDescent="0.25">
      <c r="A460" s="34" t="s">
        <v>2094</v>
      </c>
      <c r="B460" s="34" t="str">
        <f t="shared" si="51"/>
        <v>UDR Jaén</v>
      </c>
      <c r="C460" s="35" t="s">
        <v>307</v>
      </c>
      <c r="D460" s="36" t="str">
        <f t="shared" si="49"/>
        <v>Supervisión Financiera a Unidades Ejecutoras-UE.</v>
      </c>
      <c r="E460" s="36" t="s">
        <v>308</v>
      </c>
      <c r="F460" s="36" t="str">
        <f t="shared" si="50"/>
        <v>Supervisión Financiera Presencial a las Unidades Ejecutoras-UE</v>
      </c>
      <c r="G460" s="36" t="s">
        <v>387</v>
      </c>
      <c r="H460" s="83" t="s">
        <v>382</v>
      </c>
      <c r="I460" s="82">
        <v>5</v>
      </c>
      <c r="J460" s="38">
        <v>0</v>
      </c>
      <c r="K460" s="38"/>
      <c r="L460" s="38">
        <v>0</v>
      </c>
      <c r="M460" s="38">
        <f t="shared" si="52"/>
        <v>0</v>
      </c>
      <c r="N460" s="39">
        <v>6</v>
      </c>
      <c r="O460" s="41" t="str">
        <f>IFERROR(VLOOKUP(N460,bbb!B476:Ordenmes,2,0),"")</f>
        <v>Junio</v>
      </c>
      <c r="P460" s="142">
        <v>5</v>
      </c>
      <c r="Q460" s="111" t="s">
        <v>158</v>
      </c>
      <c r="R460" s="95"/>
      <c r="S460" s="93"/>
      <c r="T460" s="93"/>
    </row>
    <row r="461" spans="1:20" x14ac:dyDescent="0.25">
      <c r="A461" s="34" t="s">
        <v>2094</v>
      </c>
      <c r="B461" s="34" t="str">
        <f t="shared" si="51"/>
        <v>UDR Jaén</v>
      </c>
      <c r="C461" s="35" t="s">
        <v>307</v>
      </c>
      <c r="D461" s="36" t="str">
        <f t="shared" si="49"/>
        <v>Supervisión Financiera a Unidades Ejecutoras-UE.</v>
      </c>
      <c r="E461" s="36" t="s">
        <v>308</v>
      </c>
      <c r="F461" s="36" t="str">
        <f t="shared" si="50"/>
        <v>Supervisión Financiera Presencial a las Unidades Ejecutoras-UE</v>
      </c>
      <c r="G461" s="36" t="s">
        <v>387</v>
      </c>
      <c r="H461" s="83" t="s">
        <v>383</v>
      </c>
      <c r="I461" s="82">
        <v>5</v>
      </c>
      <c r="J461" s="38">
        <v>0</v>
      </c>
      <c r="K461" s="38"/>
      <c r="L461" s="38">
        <v>0</v>
      </c>
      <c r="M461" s="38">
        <f t="shared" si="52"/>
        <v>0</v>
      </c>
      <c r="N461" s="39">
        <v>6</v>
      </c>
      <c r="O461" s="41" t="str">
        <f>IFERROR(VLOOKUP(N461,bbb!B477:Ordenmes,2,0),"")</f>
        <v>Junio</v>
      </c>
      <c r="P461" s="142">
        <v>6</v>
      </c>
      <c r="Q461" s="111" t="s">
        <v>142</v>
      </c>
      <c r="R461" s="95"/>
      <c r="S461" s="93"/>
      <c r="T461" s="93"/>
    </row>
    <row r="462" spans="1:20" x14ac:dyDescent="0.25">
      <c r="A462" s="34" t="s">
        <v>2094</v>
      </c>
      <c r="B462" s="34" t="str">
        <f t="shared" si="51"/>
        <v>UDR Jaén</v>
      </c>
      <c r="C462" s="35" t="s">
        <v>252</v>
      </c>
      <c r="D462" s="36" t="str">
        <f t="shared" si="49"/>
        <v>Acciones de Soporte a la Gestión a nivel de UDR</v>
      </c>
      <c r="E462" s="36" t="s">
        <v>260</v>
      </c>
      <c r="F462" s="36" t="str">
        <f t="shared" si="50"/>
        <v>Otras Acciones de Soporte</v>
      </c>
      <c r="G462" s="36" t="s">
        <v>379</v>
      </c>
      <c r="H462" s="83" t="s">
        <v>373</v>
      </c>
      <c r="I462" s="82">
        <v>1</v>
      </c>
      <c r="J462" s="38">
        <v>60</v>
      </c>
      <c r="K462" s="38"/>
      <c r="L462" s="38">
        <v>320</v>
      </c>
      <c r="M462" s="38">
        <f t="shared" si="52"/>
        <v>380</v>
      </c>
      <c r="N462" s="39">
        <v>6</v>
      </c>
      <c r="O462" s="41" t="str">
        <f>IFERROR(VLOOKUP(N462,bbb!B478:Ordenmes,2,0),"")</f>
        <v>Junio</v>
      </c>
      <c r="P462" s="142">
        <v>7</v>
      </c>
      <c r="Q462" s="111" t="s">
        <v>156</v>
      </c>
      <c r="R462" s="95"/>
      <c r="S462" s="93"/>
      <c r="T462" s="93"/>
    </row>
    <row r="463" spans="1:20" x14ac:dyDescent="0.25">
      <c r="A463" s="34" t="s">
        <v>2094</v>
      </c>
      <c r="B463" s="34" t="str">
        <f t="shared" si="51"/>
        <v>UDR Jaén</v>
      </c>
      <c r="C463" s="35" t="s">
        <v>314</v>
      </c>
      <c r="D463" s="36" t="str">
        <f t="shared" si="49"/>
        <v>Acciones de Afiliación.</v>
      </c>
      <c r="E463" s="36" t="s">
        <v>315</v>
      </c>
      <c r="F463" s="36" t="str">
        <f t="shared" si="50"/>
        <v>Supervisión y asistencia técnica en materia de afiliaciones</v>
      </c>
      <c r="G463" s="36" t="s">
        <v>388</v>
      </c>
      <c r="H463" s="83" t="s">
        <v>378</v>
      </c>
      <c r="I463" s="82">
        <v>3</v>
      </c>
      <c r="J463" s="38">
        <v>120</v>
      </c>
      <c r="K463" s="38"/>
      <c r="L463" s="38">
        <v>960</v>
      </c>
      <c r="M463" s="38">
        <f t="shared" si="52"/>
        <v>1080</v>
      </c>
      <c r="N463" s="39">
        <v>7</v>
      </c>
      <c r="O463" s="41" t="str">
        <f>IFERROR(VLOOKUP(N463,bbb!B479:Ordenmes,2,0),"")</f>
        <v>Julio</v>
      </c>
      <c r="P463" s="142">
        <v>7</v>
      </c>
      <c r="Q463" s="111" t="s">
        <v>156</v>
      </c>
      <c r="R463" s="95"/>
      <c r="S463" s="93"/>
      <c r="T463" s="93"/>
    </row>
    <row r="464" spans="1:20" x14ac:dyDescent="0.25">
      <c r="A464" s="34" t="s">
        <v>2094</v>
      </c>
      <c r="B464" s="34" t="str">
        <f t="shared" si="51"/>
        <v>UDR Jaén</v>
      </c>
      <c r="C464" s="35" t="s">
        <v>252</v>
      </c>
      <c r="D464" s="36" t="str">
        <f t="shared" si="49"/>
        <v>Acciones de Soporte a la Gestión a nivel de UDR</v>
      </c>
      <c r="E464" s="36" t="s">
        <v>253</v>
      </c>
      <c r="F464" s="36" t="str">
        <f t="shared" si="50"/>
        <v>Supervisión y asistencia técnica en acciones de soporte a IPRESS</v>
      </c>
      <c r="G464" s="36" t="s">
        <v>391</v>
      </c>
      <c r="H464" s="83" t="s">
        <v>375</v>
      </c>
      <c r="I464" s="82">
        <v>3</v>
      </c>
      <c r="J464" s="38">
        <v>140</v>
      </c>
      <c r="K464" s="38"/>
      <c r="L464" s="38">
        <v>960</v>
      </c>
      <c r="M464" s="38">
        <f t="shared" si="52"/>
        <v>1100</v>
      </c>
      <c r="N464" s="39">
        <v>7</v>
      </c>
      <c r="O464" s="41" t="str">
        <f>IFERROR(VLOOKUP(N464,bbb!B481:Ordenmes,2,0),"")</f>
        <v>Julio</v>
      </c>
      <c r="P464" s="142">
        <v>3</v>
      </c>
      <c r="Q464" s="111" t="s">
        <v>131</v>
      </c>
      <c r="R464" s="95"/>
      <c r="S464" s="93"/>
      <c r="T464" s="93"/>
    </row>
    <row r="465" spans="1:20" x14ac:dyDescent="0.25">
      <c r="A465" s="34" t="s">
        <v>2094</v>
      </c>
      <c r="B465" s="34" t="str">
        <f t="shared" si="51"/>
        <v>UDR Jaén</v>
      </c>
      <c r="C465" s="35" t="s">
        <v>307</v>
      </c>
      <c r="D465" s="36" t="str">
        <f t="shared" si="49"/>
        <v>Supervisión Financiera a Unidades Ejecutoras-UE.</v>
      </c>
      <c r="E465" s="36" t="s">
        <v>308</v>
      </c>
      <c r="F465" s="36" t="str">
        <f t="shared" si="50"/>
        <v>Supervisión Financiera Presencial a las Unidades Ejecutoras-UE</v>
      </c>
      <c r="G465" s="36" t="s">
        <v>392</v>
      </c>
      <c r="H465" s="83" t="s">
        <v>382</v>
      </c>
      <c r="I465" s="82">
        <v>5</v>
      </c>
      <c r="J465" s="38">
        <v>0</v>
      </c>
      <c r="K465" s="38"/>
      <c r="L465" s="38">
        <v>0</v>
      </c>
      <c r="M465" s="38">
        <f t="shared" si="52"/>
        <v>0</v>
      </c>
      <c r="N465" s="39">
        <v>7</v>
      </c>
      <c r="O465" s="41" t="str">
        <f>IFERROR(VLOOKUP(N465,bbb!B482:Ordenmes,2,0),"")</f>
        <v>Julio</v>
      </c>
      <c r="P465" s="142">
        <v>3</v>
      </c>
      <c r="Q465" s="111" t="s">
        <v>131</v>
      </c>
      <c r="R465" s="95"/>
      <c r="S465" s="93"/>
      <c r="T465" s="93"/>
    </row>
    <row r="466" spans="1:20" x14ac:dyDescent="0.25">
      <c r="A466" s="34" t="s">
        <v>2094</v>
      </c>
      <c r="B466" s="34" t="str">
        <f t="shared" si="51"/>
        <v>UDR Jaén</v>
      </c>
      <c r="C466" s="35" t="s">
        <v>307</v>
      </c>
      <c r="D466" s="36" t="str">
        <f t="shared" si="49"/>
        <v>Supervisión Financiera a Unidades Ejecutoras-UE.</v>
      </c>
      <c r="E466" s="36" t="s">
        <v>308</v>
      </c>
      <c r="F466" s="36" t="str">
        <f t="shared" si="50"/>
        <v>Supervisión Financiera Presencial a las Unidades Ejecutoras-UE</v>
      </c>
      <c r="G466" s="36" t="s">
        <v>392</v>
      </c>
      <c r="H466" s="83" t="s">
        <v>383</v>
      </c>
      <c r="I466" s="82">
        <v>5</v>
      </c>
      <c r="J466" s="38">
        <v>0</v>
      </c>
      <c r="K466" s="38"/>
      <c r="L466" s="38">
        <v>0</v>
      </c>
      <c r="M466" s="38">
        <f t="shared" si="52"/>
        <v>0</v>
      </c>
      <c r="N466" s="39">
        <v>7</v>
      </c>
      <c r="O466" s="41" t="str">
        <f>IFERROR(VLOOKUP(N466,bbb!B483:Ordenmes,2,0),"")</f>
        <v>Julio</v>
      </c>
      <c r="P466" s="142">
        <v>4</v>
      </c>
      <c r="Q466" s="111" t="s">
        <v>137</v>
      </c>
      <c r="R466" s="95"/>
      <c r="S466" s="93"/>
      <c r="T466" s="93"/>
    </row>
    <row r="467" spans="1:20" x14ac:dyDescent="0.25">
      <c r="A467" s="34" t="s">
        <v>2094</v>
      </c>
      <c r="B467" s="34" t="str">
        <f t="shared" si="51"/>
        <v>UDR Jaén</v>
      </c>
      <c r="C467" s="35" t="s">
        <v>314</v>
      </c>
      <c r="D467" s="36" t="str">
        <f t="shared" si="49"/>
        <v>Acciones de Afiliación.</v>
      </c>
      <c r="E467" s="36" t="s">
        <v>315</v>
      </c>
      <c r="F467" s="36" t="str">
        <f t="shared" si="50"/>
        <v>Supervisión y asistencia técnica en materia de afiliaciones</v>
      </c>
      <c r="G467" s="36" t="s">
        <v>393</v>
      </c>
      <c r="H467" s="83" t="s">
        <v>386</v>
      </c>
      <c r="I467" s="82">
        <v>2</v>
      </c>
      <c r="J467" s="38">
        <v>100</v>
      </c>
      <c r="K467" s="38"/>
      <c r="L467" s="38">
        <v>640</v>
      </c>
      <c r="M467" s="38">
        <f t="shared" si="52"/>
        <v>740</v>
      </c>
      <c r="N467" s="39">
        <v>8</v>
      </c>
      <c r="O467" s="41" t="str">
        <f>IFERROR(VLOOKUP(N467,bbb!B477:Ordenmes,2,0),"")</f>
        <v>Agosto</v>
      </c>
      <c r="P467" s="142">
        <v>5</v>
      </c>
      <c r="Q467" s="111" t="s">
        <v>158</v>
      </c>
      <c r="R467" s="95"/>
      <c r="S467" s="93"/>
      <c r="T467" s="93"/>
    </row>
    <row r="468" spans="1:20" x14ac:dyDescent="0.25">
      <c r="A468" s="34" t="s">
        <v>2094</v>
      </c>
      <c r="B468" s="34" t="str">
        <f t="shared" si="51"/>
        <v>UDR Jaén</v>
      </c>
      <c r="C468" s="35" t="s">
        <v>252</v>
      </c>
      <c r="D468" s="36" t="str">
        <f t="shared" si="49"/>
        <v>Acciones de Soporte a la Gestión a nivel de UDR</v>
      </c>
      <c r="E468" s="36" t="s">
        <v>253</v>
      </c>
      <c r="F468" s="36" t="str">
        <f t="shared" si="50"/>
        <v>Supervisión y asistencia técnica en acciones de soporte a IPRESS</v>
      </c>
      <c r="G468" s="36" t="s">
        <v>394</v>
      </c>
      <c r="H468" s="83" t="s">
        <v>375</v>
      </c>
      <c r="I468" s="82">
        <v>2</v>
      </c>
      <c r="J468" s="38">
        <v>100</v>
      </c>
      <c r="K468" s="38"/>
      <c r="L468" s="38">
        <v>640</v>
      </c>
      <c r="M468" s="38">
        <f t="shared" si="52"/>
        <v>740</v>
      </c>
      <c r="N468" s="39">
        <v>8</v>
      </c>
      <c r="O468" s="41" t="str">
        <f>IFERROR(VLOOKUP(N468,bbb!B478:Ordenmes,2,0),"")</f>
        <v>Agosto</v>
      </c>
      <c r="P468" s="142">
        <v>7</v>
      </c>
      <c r="Q468" s="111" t="s">
        <v>156</v>
      </c>
      <c r="R468" s="95"/>
      <c r="S468" s="93"/>
      <c r="T468" s="93"/>
    </row>
    <row r="469" spans="1:20" x14ac:dyDescent="0.25">
      <c r="A469" s="34" t="s">
        <v>2094</v>
      </c>
      <c r="B469" s="34" t="str">
        <f t="shared" si="51"/>
        <v>UDR Jaén</v>
      </c>
      <c r="C469" s="35" t="s">
        <v>252</v>
      </c>
      <c r="D469" s="36" t="str">
        <f t="shared" si="49"/>
        <v>Acciones de Soporte a la Gestión a nivel de UDR</v>
      </c>
      <c r="E469" s="36" t="s">
        <v>260</v>
      </c>
      <c r="F469" s="36" t="str">
        <f t="shared" si="50"/>
        <v>Otras Acciones de Soporte</v>
      </c>
      <c r="G469" s="36" t="s">
        <v>325</v>
      </c>
      <c r="H469" s="83" t="s">
        <v>3117</v>
      </c>
      <c r="I469" s="82">
        <v>2</v>
      </c>
      <c r="J469" s="38">
        <v>120</v>
      </c>
      <c r="K469" s="38"/>
      <c r="L469" s="38">
        <v>640</v>
      </c>
      <c r="M469" s="38">
        <f t="shared" si="52"/>
        <v>760</v>
      </c>
      <c r="N469" s="39">
        <v>6</v>
      </c>
      <c r="O469" s="41" t="str">
        <f>IFERROR(VLOOKUP(N469,bbb!B479:Ordenmes,2,0),"")</f>
        <v>Junio</v>
      </c>
      <c r="P469" s="142">
        <v>8</v>
      </c>
      <c r="Q469" s="111" t="s">
        <v>145</v>
      </c>
      <c r="R469" s="95"/>
      <c r="S469" s="93"/>
      <c r="T469" s="93"/>
    </row>
    <row r="470" spans="1:20" x14ac:dyDescent="0.25">
      <c r="A470" s="34" t="s">
        <v>2094</v>
      </c>
      <c r="B470" s="34" t="str">
        <f t="shared" si="51"/>
        <v>UDR Jaén</v>
      </c>
      <c r="C470" s="35" t="s">
        <v>252</v>
      </c>
      <c r="D470" s="36" t="str">
        <f t="shared" si="49"/>
        <v>Acciones de Soporte a la Gestión a nivel de UDR</v>
      </c>
      <c r="E470" s="36" t="s">
        <v>253</v>
      </c>
      <c r="F470" s="36" t="str">
        <f t="shared" si="50"/>
        <v>Supervisión y asistencia técnica en acciones de soporte a IPRESS</v>
      </c>
      <c r="G470" s="36" t="s">
        <v>395</v>
      </c>
      <c r="H470" s="83" t="s">
        <v>375</v>
      </c>
      <c r="I470" s="82">
        <v>2</v>
      </c>
      <c r="J470" s="38">
        <v>100</v>
      </c>
      <c r="K470" s="38"/>
      <c r="L470" s="38">
        <v>640</v>
      </c>
      <c r="M470" s="38">
        <f t="shared" si="52"/>
        <v>740</v>
      </c>
      <c r="N470" s="39">
        <v>9</v>
      </c>
      <c r="O470" s="41" t="str">
        <f>IFERROR(VLOOKUP(N470,bbb!B469:Ordenmes,2,0),"")</f>
        <v>Setiembre</v>
      </c>
      <c r="P470" s="142">
        <v>9</v>
      </c>
      <c r="Q470" s="111" t="s">
        <v>161</v>
      </c>
      <c r="R470" s="95"/>
      <c r="S470" s="93"/>
      <c r="T470" s="93"/>
    </row>
    <row r="471" spans="1:20" x14ac:dyDescent="0.25">
      <c r="A471" s="34" t="s">
        <v>2094</v>
      </c>
      <c r="B471" s="34" t="str">
        <f t="shared" si="51"/>
        <v>UDR Jaén</v>
      </c>
      <c r="C471" s="35" t="s">
        <v>307</v>
      </c>
      <c r="D471" s="36" t="str">
        <f t="shared" si="49"/>
        <v>Supervisión Financiera a Unidades Ejecutoras-UE.</v>
      </c>
      <c r="E471" s="36" t="s">
        <v>396</v>
      </c>
      <c r="F471" s="36" t="str">
        <f t="shared" si="50"/>
        <v xml:space="preserve">Monitoreo de los expedientes BES </v>
      </c>
      <c r="G471" s="36" t="s">
        <v>381</v>
      </c>
      <c r="H471" s="83" t="s">
        <v>382</v>
      </c>
      <c r="I471" s="82">
        <v>3</v>
      </c>
      <c r="J471" s="38">
        <v>60</v>
      </c>
      <c r="K471" s="38"/>
      <c r="L471" s="38">
        <v>960</v>
      </c>
      <c r="M471" s="38">
        <f t="shared" si="52"/>
        <v>1020</v>
      </c>
      <c r="N471" s="39">
        <v>9</v>
      </c>
      <c r="O471" s="41" t="str">
        <f>IFERROR(VLOOKUP(N471,bbb!B470:Ordenmes,2,0),"")</f>
        <v>Setiembre</v>
      </c>
      <c r="P471" s="142">
        <v>2</v>
      </c>
      <c r="Q471" s="111" t="s">
        <v>126</v>
      </c>
      <c r="R471" s="95"/>
      <c r="S471" s="93"/>
      <c r="T471" s="93"/>
    </row>
    <row r="472" spans="1:20" x14ac:dyDescent="0.25">
      <c r="A472" s="34" t="s">
        <v>2094</v>
      </c>
      <c r="B472" s="34" t="str">
        <f t="shared" si="51"/>
        <v>UDR Jaén</v>
      </c>
      <c r="C472" s="35" t="s">
        <v>307</v>
      </c>
      <c r="D472" s="36" t="str">
        <f t="shared" si="49"/>
        <v>Supervisión Financiera a Unidades Ejecutoras-UE.</v>
      </c>
      <c r="E472" s="36" t="s">
        <v>396</v>
      </c>
      <c r="F472" s="36" t="str">
        <f t="shared" si="50"/>
        <v xml:space="preserve">Monitoreo de los expedientes BES </v>
      </c>
      <c r="G472" s="36" t="s">
        <v>381</v>
      </c>
      <c r="H472" s="83" t="s">
        <v>383</v>
      </c>
      <c r="I472" s="82">
        <v>3</v>
      </c>
      <c r="J472" s="38">
        <v>60</v>
      </c>
      <c r="K472" s="38"/>
      <c r="L472" s="38">
        <v>960</v>
      </c>
      <c r="M472" s="38">
        <f t="shared" si="52"/>
        <v>1020</v>
      </c>
      <c r="N472" s="39">
        <v>9</v>
      </c>
      <c r="O472" s="41" t="str">
        <f>IFERROR(VLOOKUP(N472,bbb!B471:Ordenmes,2,0),"")</f>
        <v>Setiembre</v>
      </c>
      <c r="P472" s="142">
        <v>2</v>
      </c>
      <c r="Q472" s="111" t="s">
        <v>126</v>
      </c>
      <c r="R472" s="95"/>
      <c r="S472" s="93"/>
      <c r="T472" s="93"/>
    </row>
    <row r="473" spans="1:20" x14ac:dyDescent="0.25">
      <c r="A473" s="34" t="s">
        <v>2094</v>
      </c>
      <c r="B473" s="34" t="str">
        <f t="shared" si="51"/>
        <v>UDR Jaén</v>
      </c>
      <c r="C473" s="35" t="s">
        <v>252</v>
      </c>
      <c r="D473" s="36" t="str">
        <f t="shared" si="49"/>
        <v>Acciones de Soporte a la Gestión a nivel de UDR</v>
      </c>
      <c r="E473" s="36" t="s">
        <v>260</v>
      </c>
      <c r="F473" s="36" t="str">
        <f t="shared" si="50"/>
        <v>Otras Acciones de Soporte</v>
      </c>
      <c r="G473" s="36" t="s">
        <v>381</v>
      </c>
      <c r="H473" s="83" t="s">
        <v>382</v>
      </c>
      <c r="I473" s="82">
        <v>2</v>
      </c>
      <c r="J473" s="38">
        <v>60</v>
      </c>
      <c r="K473" s="38"/>
      <c r="L473" s="38">
        <v>640</v>
      </c>
      <c r="M473" s="38">
        <f t="shared" si="52"/>
        <v>700</v>
      </c>
      <c r="N473" s="39">
        <v>9</v>
      </c>
      <c r="O473" s="41" t="str">
        <f>IFERROR(VLOOKUP(N473,bbb!B472:Ordenmes,2,0),"")</f>
        <v>Setiembre</v>
      </c>
      <c r="P473" s="142">
        <v>2</v>
      </c>
      <c r="Q473" s="111" t="s">
        <v>126</v>
      </c>
      <c r="R473" s="95"/>
      <c r="S473" s="93"/>
      <c r="T473" s="93"/>
    </row>
    <row r="474" spans="1:20" x14ac:dyDescent="0.25">
      <c r="A474" s="34" t="s">
        <v>2094</v>
      </c>
      <c r="B474" s="34" t="str">
        <f t="shared" si="51"/>
        <v>UDR Jaén</v>
      </c>
      <c r="C474" s="35" t="s">
        <v>252</v>
      </c>
      <c r="D474" s="36" t="str">
        <f t="shared" ref="D474:D536" si="53">IFERROR(VLOOKUP(C474,IdAOE,2,0),"")</f>
        <v>Acciones de Soporte a la Gestión a nivel de UDR</v>
      </c>
      <c r="E474" s="36" t="s">
        <v>260</v>
      </c>
      <c r="F474" s="36" t="str">
        <f t="shared" si="50"/>
        <v>Otras Acciones de Soporte</v>
      </c>
      <c r="G474" s="36" t="s">
        <v>381</v>
      </c>
      <c r="H474" s="83" t="s">
        <v>383</v>
      </c>
      <c r="I474" s="82">
        <v>2</v>
      </c>
      <c r="J474" s="38">
        <v>60</v>
      </c>
      <c r="K474" s="38"/>
      <c r="L474" s="38">
        <v>640</v>
      </c>
      <c r="M474" s="38">
        <f t="shared" si="52"/>
        <v>700</v>
      </c>
      <c r="N474" s="39">
        <v>9</v>
      </c>
      <c r="O474" s="41" t="str">
        <f>IFERROR(VLOOKUP(N474,bbb!B473:Ordenmes,2,0),"")</f>
        <v>Setiembre</v>
      </c>
      <c r="P474" s="142">
        <v>2</v>
      </c>
      <c r="Q474" s="111" t="s">
        <v>126</v>
      </c>
      <c r="R474" s="95"/>
      <c r="S474" s="93"/>
      <c r="T474" s="93"/>
    </row>
    <row r="475" spans="1:20" x14ac:dyDescent="0.25">
      <c r="A475" s="34" t="s">
        <v>2094</v>
      </c>
      <c r="B475" s="34" t="str">
        <f t="shared" si="51"/>
        <v>UDR Jaén</v>
      </c>
      <c r="C475" s="35" t="s">
        <v>252</v>
      </c>
      <c r="D475" s="36" t="str">
        <f t="shared" si="53"/>
        <v>Acciones de Soporte a la Gestión a nivel de UDR</v>
      </c>
      <c r="E475" s="36" t="s">
        <v>253</v>
      </c>
      <c r="F475" s="36" t="str">
        <f t="shared" si="50"/>
        <v>Supervisión y asistencia técnica en acciones de soporte a IPRESS</v>
      </c>
      <c r="G475" s="36" t="s">
        <v>398</v>
      </c>
      <c r="H475" s="83" t="s">
        <v>375</v>
      </c>
      <c r="I475" s="82">
        <v>2</v>
      </c>
      <c r="J475" s="38">
        <v>100</v>
      </c>
      <c r="K475" s="38"/>
      <c r="L475" s="38">
        <v>640</v>
      </c>
      <c r="M475" s="38">
        <f t="shared" si="52"/>
        <v>740</v>
      </c>
      <c r="N475" s="39">
        <v>10</v>
      </c>
      <c r="O475" s="41" t="str">
        <f>IFERROR(VLOOKUP(N475,bbb!B456:Ordenmes,2,0),"")</f>
        <v>Octubre</v>
      </c>
      <c r="P475" s="142">
        <v>5</v>
      </c>
      <c r="Q475" s="111" t="s">
        <v>158</v>
      </c>
      <c r="R475" s="95"/>
      <c r="S475" s="93"/>
      <c r="T475" s="93"/>
    </row>
    <row r="476" spans="1:20" x14ac:dyDescent="0.25">
      <c r="A476" s="34" t="s">
        <v>2094</v>
      </c>
      <c r="B476" s="34" t="str">
        <f t="shared" si="51"/>
        <v>UDR Jaén</v>
      </c>
      <c r="C476" s="35" t="s">
        <v>314</v>
      </c>
      <c r="D476" s="36" t="str">
        <f t="shared" si="53"/>
        <v>Acciones de Afiliación.</v>
      </c>
      <c r="E476" s="36" t="s">
        <v>315</v>
      </c>
      <c r="F476" s="36" t="str">
        <f t="shared" si="50"/>
        <v>Supervisión y asistencia técnica en materia de afiliaciones</v>
      </c>
      <c r="G476" s="36" t="s">
        <v>399</v>
      </c>
      <c r="H476" s="83" t="s">
        <v>378</v>
      </c>
      <c r="I476" s="82">
        <v>2</v>
      </c>
      <c r="J476" s="38">
        <v>92</v>
      </c>
      <c r="K476" s="38"/>
      <c r="L476" s="38">
        <v>640</v>
      </c>
      <c r="M476" s="38">
        <f t="shared" si="52"/>
        <v>732</v>
      </c>
      <c r="N476" s="39">
        <v>10</v>
      </c>
      <c r="O476" s="41" t="str">
        <f>IFERROR(VLOOKUP(N476,bbb!B457:Ordenmes,2,0),"")</f>
        <v>Octubre</v>
      </c>
      <c r="P476" s="142">
        <v>6</v>
      </c>
      <c r="Q476" s="111" t="s">
        <v>142</v>
      </c>
      <c r="R476" s="95"/>
      <c r="S476" s="93"/>
      <c r="T476" s="93"/>
    </row>
    <row r="477" spans="1:20" x14ac:dyDescent="0.25">
      <c r="A477" s="34" t="s">
        <v>2094</v>
      </c>
      <c r="B477" s="34" t="str">
        <f t="shared" si="51"/>
        <v>UDR Jaén</v>
      </c>
      <c r="C477" s="35" t="s">
        <v>279</v>
      </c>
      <c r="D477" s="36" t="str">
        <f t="shared" si="53"/>
        <v>Ejecución de Control Técnico a las Prestaciones.</v>
      </c>
      <c r="E477" s="36" t="s">
        <v>288</v>
      </c>
      <c r="F477" s="36" t="str">
        <f t="shared" si="50"/>
        <v>Ejecutar acciones correspondientes al Proceso de Control Presencial Posterior</v>
      </c>
      <c r="G477" s="36" t="s">
        <v>389</v>
      </c>
      <c r="H477" s="83" t="s">
        <v>390</v>
      </c>
      <c r="I477" s="82">
        <v>2</v>
      </c>
      <c r="J477" s="38">
        <v>120</v>
      </c>
      <c r="K477" s="38"/>
      <c r="L477" s="38">
        <v>640</v>
      </c>
      <c r="M477" s="38">
        <f t="shared" si="52"/>
        <v>760</v>
      </c>
      <c r="N477" s="39">
        <v>10</v>
      </c>
      <c r="O477" s="41" t="str">
        <f>IFERROR(VLOOKUP(N477,bbb!B459:Ordenmes,2,0),"")</f>
        <v>Octubre</v>
      </c>
      <c r="P477" s="142">
        <v>8</v>
      </c>
      <c r="Q477" s="111" t="s">
        <v>145</v>
      </c>
      <c r="R477" s="95"/>
      <c r="S477" s="93"/>
      <c r="T477" s="93"/>
    </row>
    <row r="478" spans="1:20" x14ac:dyDescent="0.25">
      <c r="A478" s="34" t="s">
        <v>2094</v>
      </c>
      <c r="B478" s="34" t="str">
        <f t="shared" si="51"/>
        <v>UDR Jaén</v>
      </c>
      <c r="C478" s="35" t="s">
        <v>307</v>
      </c>
      <c r="D478" s="36" t="str">
        <f t="shared" si="53"/>
        <v>Supervisión Financiera a Unidades Ejecutoras-UE.</v>
      </c>
      <c r="E478" s="36" t="s">
        <v>308</v>
      </c>
      <c r="F478" s="36" t="str">
        <f t="shared" si="50"/>
        <v>Supervisión Financiera Presencial a las Unidades Ejecutoras-UE</v>
      </c>
      <c r="G478" s="36" t="s">
        <v>387</v>
      </c>
      <c r="H478" s="83" t="s">
        <v>382</v>
      </c>
      <c r="I478" s="82">
        <v>3</v>
      </c>
      <c r="J478" s="38">
        <v>0</v>
      </c>
      <c r="K478" s="38"/>
      <c r="L478" s="38">
        <v>0</v>
      </c>
      <c r="M478" s="38">
        <f t="shared" si="52"/>
        <v>0</v>
      </c>
      <c r="N478" s="39">
        <v>10</v>
      </c>
      <c r="O478" s="41" t="str">
        <f>IFERROR(VLOOKUP(N478,bbb!B460:Ordenmes,2,0),"")</f>
        <v>Octubre</v>
      </c>
      <c r="P478" s="142">
        <v>9</v>
      </c>
      <c r="Q478" s="111" t="s">
        <v>161</v>
      </c>
      <c r="R478" s="95"/>
      <c r="S478" s="93"/>
      <c r="T478" s="93"/>
    </row>
    <row r="479" spans="1:20" x14ac:dyDescent="0.25">
      <c r="A479" s="34" t="s">
        <v>2094</v>
      </c>
      <c r="B479" s="34" t="str">
        <f t="shared" si="51"/>
        <v>UDR Jaén</v>
      </c>
      <c r="C479" s="35" t="s">
        <v>307</v>
      </c>
      <c r="D479" s="36" t="str">
        <f t="shared" si="53"/>
        <v>Supervisión Financiera a Unidades Ejecutoras-UE.</v>
      </c>
      <c r="E479" s="36" t="s">
        <v>308</v>
      </c>
      <c r="F479" s="36" t="str">
        <f t="shared" si="50"/>
        <v>Supervisión Financiera Presencial a las Unidades Ejecutoras-UE</v>
      </c>
      <c r="G479" s="36" t="s">
        <v>387</v>
      </c>
      <c r="H479" s="83" t="s">
        <v>383</v>
      </c>
      <c r="I479" s="82">
        <v>3</v>
      </c>
      <c r="J479" s="38">
        <v>0</v>
      </c>
      <c r="K479" s="38"/>
      <c r="L479" s="38">
        <v>0</v>
      </c>
      <c r="M479" s="38">
        <f t="shared" si="52"/>
        <v>0</v>
      </c>
      <c r="N479" s="39">
        <v>10</v>
      </c>
      <c r="O479" s="41" t="str">
        <f>IFERROR(VLOOKUP(N479,bbb!B461:Ordenmes,2,0),"")</f>
        <v>Octubre</v>
      </c>
      <c r="P479" s="142">
        <v>2</v>
      </c>
      <c r="Q479" s="111" t="s">
        <v>126</v>
      </c>
      <c r="R479" s="95"/>
      <c r="S479" s="93"/>
      <c r="T479" s="93"/>
    </row>
    <row r="480" spans="1:20" x14ac:dyDescent="0.25">
      <c r="A480" s="34" t="s">
        <v>2094</v>
      </c>
      <c r="B480" s="34" t="str">
        <f t="shared" si="51"/>
        <v>UDR Jaén</v>
      </c>
      <c r="C480" s="35" t="s">
        <v>252</v>
      </c>
      <c r="D480" s="36" t="str">
        <f t="shared" si="53"/>
        <v>Acciones de Soporte a la Gestión a nivel de UDR</v>
      </c>
      <c r="E480" s="36" t="s">
        <v>253</v>
      </c>
      <c r="F480" s="36" t="str">
        <f t="shared" si="50"/>
        <v>Supervisión y asistencia técnica en acciones de soporte a IPRESS</v>
      </c>
      <c r="G480" s="36" t="s">
        <v>400</v>
      </c>
      <c r="H480" s="83" t="s">
        <v>375</v>
      </c>
      <c r="I480" s="82">
        <v>3</v>
      </c>
      <c r="J480" s="38">
        <v>120</v>
      </c>
      <c r="K480" s="38"/>
      <c r="L480" s="38">
        <v>960</v>
      </c>
      <c r="M480" s="38">
        <f t="shared" si="52"/>
        <v>1080</v>
      </c>
      <c r="N480" s="39">
        <v>11</v>
      </c>
      <c r="O480" s="41" t="str">
        <f>IFERROR(VLOOKUP(N480,bbb!B457:Ordenmes,2,0),"")</f>
        <v>Noviembre</v>
      </c>
      <c r="P480" s="142">
        <v>3</v>
      </c>
      <c r="Q480" s="111" t="s">
        <v>131</v>
      </c>
      <c r="R480" s="95"/>
      <c r="S480" s="93"/>
      <c r="T480" s="93"/>
    </row>
    <row r="481" spans="1:20" x14ac:dyDescent="0.25">
      <c r="A481" s="34" t="s">
        <v>2094</v>
      </c>
      <c r="B481" s="34" t="str">
        <f t="shared" si="51"/>
        <v>UDR Jaén</v>
      </c>
      <c r="C481" s="35" t="s">
        <v>307</v>
      </c>
      <c r="D481" s="36" t="str">
        <f t="shared" si="53"/>
        <v>Supervisión Financiera a Unidades Ejecutoras-UE.</v>
      </c>
      <c r="E481" s="36" t="s">
        <v>308</v>
      </c>
      <c r="F481" s="36" t="str">
        <f t="shared" si="50"/>
        <v>Supervisión Financiera Presencial a las Unidades Ejecutoras-UE</v>
      </c>
      <c r="G481" s="36" t="s">
        <v>392</v>
      </c>
      <c r="H481" s="83" t="s">
        <v>382</v>
      </c>
      <c r="I481" s="82">
        <v>3</v>
      </c>
      <c r="J481" s="38">
        <v>0</v>
      </c>
      <c r="K481" s="38"/>
      <c r="L481" s="38">
        <v>0</v>
      </c>
      <c r="M481" s="38">
        <f t="shared" si="52"/>
        <v>0</v>
      </c>
      <c r="N481" s="39">
        <v>11</v>
      </c>
      <c r="O481" s="41" t="str">
        <f>IFERROR(VLOOKUP(N481,bbb!B458:Ordenmes,2,0),"")</f>
        <v>Noviembre</v>
      </c>
      <c r="P481" s="142">
        <v>4</v>
      </c>
      <c r="Q481" s="111" t="s">
        <v>137</v>
      </c>
      <c r="R481" s="95"/>
      <c r="S481" s="93"/>
      <c r="T481" s="93"/>
    </row>
    <row r="482" spans="1:20" x14ac:dyDescent="0.25">
      <c r="A482" s="34" t="s">
        <v>2094</v>
      </c>
      <c r="B482" s="34" t="str">
        <f t="shared" si="51"/>
        <v>UDR Jaén</v>
      </c>
      <c r="C482" s="35" t="s">
        <v>307</v>
      </c>
      <c r="D482" s="36" t="str">
        <f t="shared" si="53"/>
        <v>Supervisión Financiera a Unidades Ejecutoras-UE.</v>
      </c>
      <c r="E482" s="36" t="s">
        <v>308</v>
      </c>
      <c r="F482" s="36" t="str">
        <f t="shared" si="50"/>
        <v>Supervisión Financiera Presencial a las Unidades Ejecutoras-UE</v>
      </c>
      <c r="G482" s="36" t="s">
        <v>392</v>
      </c>
      <c r="H482" s="83" t="s">
        <v>383</v>
      </c>
      <c r="I482" s="82">
        <v>3</v>
      </c>
      <c r="J482" s="38">
        <v>0</v>
      </c>
      <c r="K482" s="38"/>
      <c r="L482" s="38">
        <v>0</v>
      </c>
      <c r="M482" s="38">
        <f t="shared" si="52"/>
        <v>0</v>
      </c>
      <c r="N482" s="39">
        <v>11</v>
      </c>
      <c r="O482" s="41" t="str">
        <f>IFERROR(VLOOKUP(N482,bbb!B459:Ordenmes,2,0),"")</f>
        <v>Noviembre</v>
      </c>
      <c r="P482" s="142">
        <v>5</v>
      </c>
      <c r="Q482" s="111" t="s">
        <v>158</v>
      </c>
      <c r="R482" s="95"/>
      <c r="S482" s="93"/>
      <c r="T482" s="93"/>
    </row>
    <row r="483" spans="1:20" x14ac:dyDescent="0.25">
      <c r="A483" s="34" t="s">
        <v>2094</v>
      </c>
      <c r="B483" s="34" t="str">
        <f t="shared" si="51"/>
        <v>UDR Jaén</v>
      </c>
      <c r="C483" s="35" t="s">
        <v>252</v>
      </c>
      <c r="D483" s="36" t="str">
        <f t="shared" si="53"/>
        <v>Acciones de Soporte a la Gestión a nivel de UDR</v>
      </c>
      <c r="E483" s="36" t="s">
        <v>253</v>
      </c>
      <c r="F483" s="36" t="str">
        <f t="shared" si="50"/>
        <v>Supervisión y asistencia técnica en acciones de soporte a IPRESS</v>
      </c>
      <c r="G483" s="36" t="s">
        <v>401</v>
      </c>
      <c r="H483" s="83" t="s">
        <v>375</v>
      </c>
      <c r="I483" s="82">
        <v>2</v>
      </c>
      <c r="J483" s="38">
        <v>100</v>
      </c>
      <c r="K483" s="38"/>
      <c r="L483" s="38">
        <v>640</v>
      </c>
      <c r="M483" s="38">
        <f t="shared" si="52"/>
        <v>740</v>
      </c>
      <c r="N483" s="39">
        <v>12</v>
      </c>
      <c r="O483" s="41" t="str">
        <f>IFERROR(VLOOKUP(N483,bbb!B604:Ordenmes,2,0),"")</f>
        <v>Diciembre</v>
      </c>
      <c r="P483" s="142">
        <v>6</v>
      </c>
      <c r="Q483" s="111" t="s">
        <v>142</v>
      </c>
      <c r="R483" s="95"/>
      <c r="S483" s="93"/>
      <c r="T483" s="93"/>
    </row>
    <row r="484" spans="1:20" x14ac:dyDescent="0.25">
      <c r="A484" s="34" t="s">
        <v>402</v>
      </c>
      <c r="B484" s="34" t="str">
        <f t="shared" si="51"/>
        <v>UDR Lambayeque</v>
      </c>
      <c r="C484" s="35" t="s">
        <v>314</v>
      </c>
      <c r="D484" s="36" t="str">
        <f t="shared" si="53"/>
        <v>Acciones de Afiliación.</v>
      </c>
      <c r="E484" s="95" t="s">
        <v>314</v>
      </c>
      <c r="F484" s="95" t="s">
        <v>215</v>
      </c>
      <c r="G484" s="97" t="s">
        <v>2771</v>
      </c>
      <c r="H484" s="116" t="s">
        <v>2772</v>
      </c>
      <c r="I484" s="82">
        <v>2</v>
      </c>
      <c r="J484" s="109">
        <v>0</v>
      </c>
      <c r="K484" s="38"/>
      <c r="L484" s="109">
        <v>640</v>
      </c>
      <c r="M484" s="38">
        <f t="shared" si="52"/>
        <v>640</v>
      </c>
      <c r="N484" s="39">
        <v>2</v>
      </c>
      <c r="O484" s="41" t="str">
        <f>IFERROR(VLOOKUP(N484,bbb!B467:Ordenmes,2,0),"")</f>
        <v>Febrero</v>
      </c>
      <c r="P484" s="142">
        <v>7</v>
      </c>
      <c r="Q484" s="111" t="s">
        <v>156</v>
      </c>
      <c r="R484" s="95"/>
      <c r="S484" s="93" t="s">
        <v>2970</v>
      </c>
      <c r="T484" s="93"/>
    </row>
    <row r="485" spans="1:20" x14ac:dyDescent="0.25">
      <c r="A485" s="34" t="s">
        <v>402</v>
      </c>
      <c r="B485" s="34" t="str">
        <f t="shared" si="51"/>
        <v>UDR Lambayeque</v>
      </c>
      <c r="C485" s="35" t="s">
        <v>314</v>
      </c>
      <c r="D485" s="36" t="str">
        <f t="shared" si="53"/>
        <v>Acciones de Afiliación.</v>
      </c>
      <c r="E485" s="95" t="s">
        <v>314</v>
      </c>
      <c r="F485" s="95" t="s">
        <v>215</v>
      </c>
      <c r="G485" s="97" t="s">
        <v>2775</v>
      </c>
      <c r="H485" s="116" t="s">
        <v>2772</v>
      </c>
      <c r="I485" s="82" t="s">
        <v>2781</v>
      </c>
      <c r="J485" s="109">
        <v>0</v>
      </c>
      <c r="K485" s="38"/>
      <c r="L485" s="109">
        <v>200</v>
      </c>
      <c r="M485" s="38">
        <f t="shared" si="52"/>
        <v>200</v>
      </c>
      <c r="N485" s="39">
        <v>3</v>
      </c>
      <c r="O485" s="41" t="str">
        <f>IFERROR(VLOOKUP(N485,bbb!B461:Ordenmes,2,0),"")</f>
        <v>Marzo</v>
      </c>
      <c r="P485" s="142">
        <v>2</v>
      </c>
      <c r="Q485" s="111" t="s">
        <v>126</v>
      </c>
      <c r="R485" s="95"/>
      <c r="S485" s="93" t="s">
        <v>2970</v>
      </c>
      <c r="T485" s="93"/>
    </row>
    <row r="486" spans="1:20" x14ac:dyDescent="0.25">
      <c r="A486" s="34" t="s">
        <v>402</v>
      </c>
      <c r="B486" s="34" t="str">
        <f t="shared" si="51"/>
        <v>UDR Lambayeque</v>
      </c>
      <c r="C486" s="35" t="s">
        <v>279</v>
      </c>
      <c r="D486" s="36" t="str">
        <f t="shared" si="53"/>
        <v>Ejecución de Control Técnico a las Prestaciones.</v>
      </c>
      <c r="E486" s="97" t="s">
        <v>288</v>
      </c>
      <c r="F486" s="97" t="str">
        <f>IFERROR(VLOOKUP(E486,IdTarea,2,0),"")</f>
        <v>Ejecutar acciones correspondientes al Proceso de Control Presencial Posterior</v>
      </c>
      <c r="G486" s="97" t="s">
        <v>2776</v>
      </c>
      <c r="H486" s="116" t="s">
        <v>2782</v>
      </c>
      <c r="I486" s="108" t="s">
        <v>403</v>
      </c>
      <c r="J486" s="38"/>
      <c r="K486" s="38"/>
      <c r="L486" s="109">
        <v>133</v>
      </c>
      <c r="M486" s="38">
        <f t="shared" si="52"/>
        <v>133</v>
      </c>
      <c r="N486" s="39">
        <v>3</v>
      </c>
      <c r="O486" s="41" t="str">
        <f>IFERROR(VLOOKUP(N486,bbb!B462:Ordenmes,2,0),"")</f>
        <v>Marzo</v>
      </c>
      <c r="P486" s="142">
        <v>7</v>
      </c>
      <c r="Q486" s="111" t="s">
        <v>156</v>
      </c>
      <c r="R486" s="95"/>
      <c r="S486" s="93" t="s">
        <v>2970</v>
      </c>
      <c r="T486" s="93"/>
    </row>
    <row r="487" spans="1:20" x14ac:dyDescent="0.25">
      <c r="A487" s="34" t="s">
        <v>402</v>
      </c>
      <c r="B487" s="34" t="str">
        <f t="shared" si="51"/>
        <v>UDR Lambayeque</v>
      </c>
      <c r="C487" s="35" t="s">
        <v>314</v>
      </c>
      <c r="D487" s="36" t="str">
        <f t="shared" si="53"/>
        <v>Acciones de Afiliación.</v>
      </c>
      <c r="E487" s="95" t="s">
        <v>314</v>
      </c>
      <c r="F487" s="95" t="s">
        <v>215</v>
      </c>
      <c r="G487" s="97" t="s">
        <v>2971</v>
      </c>
      <c r="H487" s="116" t="s">
        <v>2772</v>
      </c>
      <c r="I487" s="82">
        <v>2</v>
      </c>
      <c r="J487" s="109">
        <v>100</v>
      </c>
      <c r="K487" s="38"/>
      <c r="L487" s="109">
        <v>640</v>
      </c>
      <c r="M487" s="38">
        <f t="shared" si="52"/>
        <v>740</v>
      </c>
      <c r="N487" s="107">
        <v>4</v>
      </c>
      <c r="O487" s="41" t="str">
        <f>IFERROR(VLOOKUP(N487,bbb!B500:Ordenmes,2,0),"")</f>
        <v>Abril</v>
      </c>
      <c r="P487" s="142">
        <v>8</v>
      </c>
      <c r="Q487" s="111" t="s">
        <v>145</v>
      </c>
      <c r="R487" s="95"/>
      <c r="S487" s="93"/>
      <c r="T487" s="93"/>
    </row>
    <row r="488" spans="1:20" x14ac:dyDescent="0.25">
      <c r="A488" s="34" t="s">
        <v>402</v>
      </c>
      <c r="B488" s="34" t="str">
        <f t="shared" si="51"/>
        <v>UDR Lambayeque</v>
      </c>
      <c r="C488" s="35" t="s">
        <v>279</v>
      </c>
      <c r="D488" s="36" t="str">
        <f t="shared" si="53"/>
        <v>Ejecución de Control Técnico a las Prestaciones.</v>
      </c>
      <c r="E488" s="97" t="s">
        <v>288</v>
      </c>
      <c r="F488" s="97" t="str">
        <f>IFERROR(VLOOKUP(E488,IdTarea,2,0),"")</f>
        <v>Ejecutar acciones correspondientes al Proceso de Control Presencial Posterior</v>
      </c>
      <c r="G488" s="93" t="s">
        <v>2784</v>
      </c>
      <c r="H488" s="116" t="s">
        <v>2782</v>
      </c>
      <c r="I488" s="108" t="s">
        <v>403</v>
      </c>
      <c r="J488" s="38"/>
      <c r="K488" s="38"/>
      <c r="L488" s="109">
        <v>133</v>
      </c>
      <c r="M488" s="38">
        <f t="shared" si="52"/>
        <v>133</v>
      </c>
      <c r="N488" s="107">
        <v>4</v>
      </c>
      <c r="O488" s="41" t="str">
        <f>IFERROR(VLOOKUP(N488,bbb!B501:Ordenmes,2,0),"")</f>
        <v>Abril</v>
      </c>
      <c r="P488" s="142">
        <v>7</v>
      </c>
      <c r="Q488" s="111" t="s">
        <v>156</v>
      </c>
      <c r="R488" s="95"/>
      <c r="S488" s="93"/>
      <c r="T488" s="93"/>
    </row>
    <row r="489" spans="1:20" x14ac:dyDescent="0.25">
      <c r="A489" s="34" t="s">
        <v>402</v>
      </c>
      <c r="B489" s="34" t="str">
        <f t="shared" si="51"/>
        <v>UDR Lambayeque</v>
      </c>
      <c r="C489" s="35" t="s">
        <v>279</v>
      </c>
      <c r="D489" s="36" t="str">
        <f t="shared" si="53"/>
        <v>Ejecución de Control Técnico a las Prestaciones.</v>
      </c>
      <c r="E489" s="97" t="s">
        <v>288</v>
      </c>
      <c r="F489" s="97" t="str">
        <f>IFERROR(VLOOKUP(E489,IdTarea,2,0),"")</f>
        <v>Ejecutar acciones correspondientes al Proceso de Control Presencial Posterior</v>
      </c>
      <c r="G489" s="93" t="s">
        <v>2785</v>
      </c>
      <c r="H489" s="116" t="s">
        <v>2782</v>
      </c>
      <c r="I489" s="108" t="s">
        <v>403</v>
      </c>
      <c r="J489" s="38"/>
      <c r="K489" s="38"/>
      <c r="L489" s="109">
        <v>133</v>
      </c>
      <c r="M489" s="38">
        <f t="shared" si="52"/>
        <v>133</v>
      </c>
      <c r="N489" s="107">
        <v>4</v>
      </c>
      <c r="O489" s="41" t="str">
        <f>IFERROR(VLOOKUP(N489,bbb!B502:Ordenmes,2,0),"")</f>
        <v>Abril</v>
      </c>
      <c r="P489" s="142">
        <v>8</v>
      </c>
      <c r="Q489" s="111" t="s">
        <v>145</v>
      </c>
      <c r="R489" s="95"/>
      <c r="S489" s="93"/>
      <c r="T489" s="93"/>
    </row>
    <row r="490" spans="1:20" x14ac:dyDescent="0.25">
      <c r="A490" s="34" t="s">
        <v>402</v>
      </c>
      <c r="B490" s="34" t="str">
        <f t="shared" si="51"/>
        <v>UDR Lambayeque</v>
      </c>
      <c r="C490" s="35" t="s">
        <v>314</v>
      </c>
      <c r="D490" s="36" t="str">
        <f t="shared" si="53"/>
        <v>Acciones de Afiliación.</v>
      </c>
      <c r="E490" s="95" t="s">
        <v>314</v>
      </c>
      <c r="F490" s="95" t="s">
        <v>215</v>
      </c>
      <c r="G490" s="97" t="s">
        <v>2776</v>
      </c>
      <c r="H490" s="116" t="s">
        <v>2772</v>
      </c>
      <c r="I490" s="82" t="s">
        <v>403</v>
      </c>
      <c r="J490" s="109">
        <v>50</v>
      </c>
      <c r="K490" s="38"/>
      <c r="L490" s="109">
        <v>133</v>
      </c>
      <c r="M490" s="38">
        <f t="shared" si="52"/>
        <v>183</v>
      </c>
      <c r="N490" s="39">
        <v>5</v>
      </c>
      <c r="O490" s="41" t="str">
        <f>IFERROR(VLOOKUP(N490,bbb!B480:Ordenmes,2,0),"")</f>
        <v>Mayo</v>
      </c>
      <c r="P490" s="142">
        <v>2</v>
      </c>
      <c r="Q490" s="111" t="s">
        <v>126</v>
      </c>
      <c r="R490" s="95"/>
      <c r="S490" s="93"/>
      <c r="T490" s="93"/>
    </row>
    <row r="491" spans="1:20" x14ac:dyDescent="0.25">
      <c r="A491" s="34" t="s">
        <v>402</v>
      </c>
      <c r="B491" s="34" t="str">
        <f t="shared" si="51"/>
        <v>UDR Lambayeque</v>
      </c>
      <c r="C491" s="35" t="s">
        <v>279</v>
      </c>
      <c r="D491" s="36" t="str">
        <f t="shared" si="53"/>
        <v>Ejecución de Control Técnico a las Prestaciones.</v>
      </c>
      <c r="E491" s="97" t="s">
        <v>288</v>
      </c>
      <c r="F491" s="97" t="str">
        <f>IFERROR(VLOOKUP(E491,IdTarea,2,0),"")</f>
        <v>Ejecutar acciones correspondientes al Proceso de Control Presencial Posterior</v>
      </c>
      <c r="G491" s="93" t="s">
        <v>2779</v>
      </c>
      <c r="H491" s="116" t="s">
        <v>2782</v>
      </c>
      <c r="I491" s="108" t="s">
        <v>403</v>
      </c>
      <c r="J491" s="38"/>
      <c r="K491" s="38"/>
      <c r="L491" s="109">
        <v>133</v>
      </c>
      <c r="M491" s="38">
        <f t="shared" si="52"/>
        <v>133</v>
      </c>
      <c r="N491" s="39">
        <v>5</v>
      </c>
      <c r="O491" s="41" t="str">
        <f>IFERROR(VLOOKUP(N491,bbb!B481:Ordenmes,2,0),"")</f>
        <v>Mayo</v>
      </c>
      <c r="P491" s="142">
        <v>9</v>
      </c>
      <c r="Q491" s="111" t="s">
        <v>161</v>
      </c>
      <c r="R491" s="95"/>
      <c r="S491" s="93"/>
      <c r="T491" s="93"/>
    </row>
    <row r="492" spans="1:20" x14ac:dyDescent="0.25">
      <c r="A492" s="34" t="s">
        <v>402</v>
      </c>
      <c r="B492" s="34" t="str">
        <f t="shared" si="51"/>
        <v>UDR Lambayeque</v>
      </c>
      <c r="C492" s="35" t="s">
        <v>279</v>
      </c>
      <c r="D492" s="36" t="str">
        <f t="shared" si="53"/>
        <v>Ejecución de Control Técnico a las Prestaciones.</v>
      </c>
      <c r="E492" s="97" t="s">
        <v>288</v>
      </c>
      <c r="F492" s="97" t="str">
        <f>IFERROR(VLOOKUP(E492,IdTarea,2,0),"")</f>
        <v>Ejecutar acciones correspondientes al Proceso de Control Presencial Posterior</v>
      </c>
      <c r="G492" s="97" t="s">
        <v>2786</v>
      </c>
      <c r="H492" s="116" t="s">
        <v>2782</v>
      </c>
      <c r="I492" s="108" t="s">
        <v>403</v>
      </c>
      <c r="J492" s="38"/>
      <c r="K492" s="38"/>
      <c r="L492" s="109">
        <v>133</v>
      </c>
      <c r="M492" s="38">
        <f t="shared" si="52"/>
        <v>133</v>
      </c>
      <c r="N492" s="39">
        <v>5</v>
      </c>
      <c r="O492" s="41" t="str">
        <f>IFERROR(VLOOKUP(N492,bbb!B482:Ordenmes,2,0),"")</f>
        <v>Mayo</v>
      </c>
      <c r="P492" s="142">
        <v>10</v>
      </c>
      <c r="Q492" s="111" t="s">
        <v>150</v>
      </c>
      <c r="R492" s="95"/>
      <c r="S492" s="93"/>
      <c r="T492" s="93"/>
    </row>
    <row r="493" spans="1:20" x14ac:dyDescent="0.25">
      <c r="A493" s="34" t="s">
        <v>402</v>
      </c>
      <c r="B493" s="34" t="str">
        <f t="shared" si="51"/>
        <v>UDR Lambayeque</v>
      </c>
      <c r="C493" s="145" t="s">
        <v>252</v>
      </c>
      <c r="D493" s="36" t="str">
        <f t="shared" si="53"/>
        <v>Acciones de Soporte a la Gestión a nivel de UDR</v>
      </c>
      <c r="E493" s="97" t="s">
        <v>253</v>
      </c>
      <c r="F493" s="97" t="str">
        <f>IFERROR(VLOOKUP(E493,IdTarea,2,0),"")</f>
        <v>Supervisión y asistencia técnica en acciones de soporte a IPRESS</v>
      </c>
      <c r="G493" s="97" t="s">
        <v>2788</v>
      </c>
      <c r="H493" s="116" t="s">
        <v>2789</v>
      </c>
      <c r="I493" s="108" t="s">
        <v>406</v>
      </c>
      <c r="J493" s="38"/>
      <c r="K493" s="38"/>
      <c r="L493" s="109">
        <v>200</v>
      </c>
      <c r="M493" s="38">
        <f t="shared" si="52"/>
        <v>200</v>
      </c>
      <c r="N493" s="39">
        <v>5</v>
      </c>
      <c r="O493" s="41" t="str">
        <f>IFERROR(VLOOKUP(N493,bbb!B483:Ordenmes,2,0),"")</f>
        <v>Mayo</v>
      </c>
      <c r="P493" s="142">
        <v>2</v>
      </c>
      <c r="Q493" s="111" t="s">
        <v>126</v>
      </c>
      <c r="R493" s="95"/>
      <c r="S493" s="93"/>
      <c r="T493" s="93"/>
    </row>
    <row r="494" spans="1:20" x14ac:dyDescent="0.25">
      <c r="A494" s="34" t="s">
        <v>402</v>
      </c>
      <c r="B494" s="34" t="str">
        <f t="shared" si="51"/>
        <v>UDR Lambayeque</v>
      </c>
      <c r="C494" s="35" t="s">
        <v>314</v>
      </c>
      <c r="D494" s="36" t="str">
        <f t="shared" si="53"/>
        <v>Acciones de Afiliación.</v>
      </c>
      <c r="E494" s="95" t="s">
        <v>314</v>
      </c>
      <c r="F494" s="95" t="s">
        <v>215</v>
      </c>
      <c r="G494" s="97" t="s">
        <v>2774</v>
      </c>
      <c r="H494" s="116" t="s">
        <v>2772</v>
      </c>
      <c r="I494" s="82">
        <v>2</v>
      </c>
      <c r="J494" s="109">
        <v>80</v>
      </c>
      <c r="K494" s="38"/>
      <c r="L494" s="109">
        <v>640</v>
      </c>
      <c r="M494" s="38">
        <f t="shared" si="52"/>
        <v>720</v>
      </c>
      <c r="N494" s="39">
        <v>6</v>
      </c>
      <c r="O494" s="41" t="str">
        <f>IFERROR(VLOOKUP(N494,bbb!B479:Ordenmes,2,0),"")</f>
        <v>Junio</v>
      </c>
      <c r="P494" s="142">
        <v>10</v>
      </c>
      <c r="Q494" s="111" t="s">
        <v>150</v>
      </c>
      <c r="R494" s="95"/>
      <c r="S494" s="93"/>
      <c r="T494" s="93"/>
    </row>
    <row r="495" spans="1:20" x14ac:dyDescent="0.25">
      <c r="A495" s="34" t="s">
        <v>402</v>
      </c>
      <c r="B495" s="34" t="str">
        <f t="shared" si="51"/>
        <v>UDR Lambayeque</v>
      </c>
      <c r="C495" s="145" t="s">
        <v>252</v>
      </c>
      <c r="D495" s="36" t="str">
        <f t="shared" si="53"/>
        <v>Acciones de Soporte a la Gestión a nivel de UDR</v>
      </c>
      <c r="E495" s="97" t="s">
        <v>253</v>
      </c>
      <c r="F495" s="97" t="str">
        <f>IFERROR(VLOOKUP(E495,IdTarea,2,0),"")</f>
        <v>Supervisión y asistencia técnica en acciones de soporte a IPRESS</v>
      </c>
      <c r="G495" s="97" t="s">
        <v>2790</v>
      </c>
      <c r="H495" s="116" t="s">
        <v>2789</v>
      </c>
      <c r="I495" s="108" t="s">
        <v>2792</v>
      </c>
      <c r="J495" s="38"/>
      <c r="K495" s="38"/>
      <c r="L495" s="109">
        <v>160</v>
      </c>
      <c r="M495" s="38">
        <f t="shared" si="52"/>
        <v>160</v>
      </c>
      <c r="N495" s="39">
        <v>6</v>
      </c>
      <c r="O495" s="41" t="str">
        <f>IFERROR(VLOOKUP(N495,bbb!B480:Ordenmes,2,0),"")</f>
        <v>Junio</v>
      </c>
      <c r="P495" s="142">
        <v>7</v>
      </c>
      <c r="Q495" s="111" t="s">
        <v>156</v>
      </c>
      <c r="R495" s="95"/>
      <c r="S495" s="93"/>
      <c r="T495" s="93"/>
    </row>
    <row r="496" spans="1:20" x14ac:dyDescent="0.25">
      <c r="A496" s="34" t="s">
        <v>402</v>
      </c>
      <c r="B496" s="34" t="str">
        <f t="shared" si="51"/>
        <v>UDR Lambayeque</v>
      </c>
      <c r="C496" s="35" t="s">
        <v>314</v>
      </c>
      <c r="D496" s="36" t="str">
        <f t="shared" si="53"/>
        <v>Acciones de Afiliación.</v>
      </c>
      <c r="E496" s="95" t="s">
        <v>314</v>
      </c>
      <c r="F496" s="95" t="s">
        <v>215</v>
      </c>
      <c r="G496" s="97" t="s">
        <v>2777</v>
      </c>
      <c r="H496" s="116" t="s">
        <v>2772</v>
      </c>
      <c r="I496" s="82" t="s">
        <v>2781</v>
      </c>
      <c r="J496" s="109">
        <v>0</v>
      </c>
      <c r="K496" s="38"/>
      <c r="L496" s="109">
        <v>200</v>
      </c>
      <c r="M496" s="38">
        <f t="shared" si="52"/>
        <v>200</v>
      </c>
      <c r="N496" s="39">
        <v>7</v>
      </c>
      <c r="O496" s="41" t="str">
        <f>IFERROR(VLOOKUP(N496,bbb!B484:Ordenmes,2,0),"")</f>
        <v>Julio</v>
      </c>
      <c r="P496" s="142">
        <v>3</v>
      </c>
      <c r="Q496" s="111" t="s">
        <v>131</v>
      </c>
      <c r="R496" s="95"/>
      <c r="S496" s="93"/>
      <c r="T496" s="93"/>
    </row>
    <row r="497" spans="1:20" x14ac:dyDescent="0.25">
      <c r="A497" s="34" t="s">
        <v>402</v>
      </c>
      <c r="B497" s="34" t="str">
        <f t="shared" si="51"/>
        <v>UDR Lambayeque</v>
      </c>
      <c r="C497" s="35" t="s">
        <v>279</v>
      </c>
      <c r="D497" s="36" t="str">
        <f t="shared" si="53"/>
        <v>Ejecución de Control Técnico a las Prestaciones.</v>
      </c>
      <c r="E497" s="97" t="s">
        <v>288</v>
      </c>
      <c r="F497" s="97" t="str">
        <f>IFERROR(VLOOKUP(E497,IdTarea,2,0),"")</f>
        <v>Ejecutar acciones correspondientes al Proceso de Control Presencial Posterior</v>
      </c>
      <c r="G497" s="97" t="s">
        <v>2783</v>
      </c>
      <c r="H497" s="116" t="s">
        <v>2782</v>
      </c>
      <c r="I497" s="108" t="s">
        <v>2787</v>
      </c>
      <c r="J497" s="38"/>
      <c r="K497" s="38"/>
      <c r="L497" s="109">
        <v>240</v>
      </c>
      <c r="M497" s="38">
        <f t="shared" si="52"/>
        <v>240</v>
      </c>
      <c r="N497" s="39">
        <v>7</v>
      </c>
      <c r="O497" s="41" t="str">
        <f>IFERROR(VLOOKUP(N497,bbb!B485:Ordenmes,2,0),"")</f>
        <v>Julio</v>
      </c>
      <c r="P497" s="142">
        <v>7</v>
      </c>
      <c r="Q497" s="111" t="s">
        <v>156</v>
      </c>
      <c r="R497" s="95"/>
      <c r="S497" s="93"/>
      <c r="T497" s="93"/>
    </row>
    <row r="498" spans="1:20" x14ac:dyDescent="0.25">
      <c r="A498" s="34" t="s">
        <v>402</v>
      </c>
      <c r="B498" s="34" t="str">
        <f t="shared" si="51"/>
        <v>UDR Lambayeque</v>
      </c>
      <c r="C498" s="35" t="s">
        <v>314</v>
      </c>
      <c r="D498" s="36" t="str">
        <f t="shared" si="53"/>
        <v>Acciones de Afiliación.</v>
      </c>
      <c r="E498" s="95" t="s">
        <v>314</v>
      </c>
      <c r="F498" s="95" t="s">
        <v>215</v>
      </c>
      <c r="G498" s="97" t="s">
        <v>2773</v>
      </c>
      <c r="H498" s="116" t="s">
        <v>2772</v>
      </c>
      <c r="I498" s="82">
        <v>2</v>
      </c>
      <c r="J498" s="109">
        <v>0</v>
      </c>
      <c r="K498" s="38"/>
      <c r="L498" s="109">
        <v>640</v>
      </c>
      <c r="M498" s="38">
        <f t="shared" si="52"/>
        <v>640</v>
      </c>
      <c r="N498" s="39">
        <v>8</v>
      </c>
      <c r="O498" s="41" t="str">
        <f>IFERROR(VLOOKUP(N498,bbb!B480:Ordenmes,2,0),"")</f>
        <v>Agosto</v>
      </c>
      <c r="P498" s="142">
        <v>9</v>
      </c>
      <c r="Q498" s="111" t="s">
        <v>161</v>
      </c>
      <c r="R498" s="95"/>
      <c r="S498" s="93"/>
      <c r="T498" s="93"/>
    </row>
    <row r="499" spans="1:20" x14ac:dyDescent="0.25">
      <c r="A499" s="34" t="s">
        <v>402</v>
      </c>
      <c r="B499" s="34" t="str">
        <f t="shared" si="51"/>
        <v>UDR Lambayeque</v>
      </c>
      <c r="C499" s="35" t="s">
        <v>314</v>
      </c>
      <c r="D499" s="36" t="str">
        <f t="shared" si="53"/>
        <v>Acciones de Afiliación.</v>
      </c>
      <c r="E499" s="95" t="s">
        <v>314</v>
      </c>
      <c r="F499" s="95" t="s">
        <v>215</v>
      </c>
      <c r="G499" s="97" t="s">
        <v>2778</v>
      </c>
      <c r="H499" s="116" t="s">
        <v>2772</v>
      </c>
      <c r="I499" s="82" t="s">
        <v>403</v>
      </c>
      <c r="J499" s="109">
        <v>0</v>
      </c>
      <c r="K499" s="38"/>
      <c r="L499" s="109">
        <v>133</v>
      </c>
      <c r="M499" s="38">
        <f t="shared" si="52"/>
        <v>133</v>
      </c>
      <c r="N499" s="39">
        <v>9</v>
      </c>
      <c r="O499" s="41" t="str">
        <f>IFERROR(VLOOKUP(N499,bbb!B474:Ordenmes,2,0),"")</f>
        <v>Setiembre</v>
      </c>
      <c r="P499" s="142">
        <v>4</v>
      </c>
      <c r="Q499" s="111" t="s">
        <v>137</v>
      </c>
      <c r="R499" s="95"/>
      <c r="S499" s="93"/>
      <c r="T499" s="93"/>
    </row>
    <row r="500" spans="1:20" x14ac:dyDescent="0.25">
      <c r="A500" s="34" t="s">
        <v>402</v>
      </c>
      <c r="B500" s="34" t="str">
        <f t="shared" si="51"/>
        <v>UDR Lambayeque</v>
      </c>
      <c r="C500" s="145" t="s">
        <v>252</v>
      </c>
      <c r="D500" s="36" t="str">
        <f t="shared" si="53"/>
        <v>Acciones de Soporte a la Gestión a nivel de UDR</v>
      </c>
      <c r="E500" s="97" t="s">
        <v>253</v>
      </c>
      <c r="F500" s="97" t="str">
        <f>IFERROR(VLOOKUP(E500,IdTarea,2,0),"")</f>
        <v>Supervisión y asistencia técnica en acciones de soporte a IPRESS</v>
      </c>
      <c r="G500" s="97" t="s">
        <v>2778</v>
      </c>
      <c r="H500" s="116" t="s">
        <v>2789</v>
      </c>
      <c r="I500" s="108" t="s">
        <v>2791</v>
      </c>
      <c r="J500" s="38"/>
      <c r="K500" s="38"/>
      <c r="L500" s="109">
        <v>133</v>
      </c>
      <c r="M500" s="38">
        <f t="shared" si="52"/>
        <v>133</v>
      </c>
      <c r="N500" s="39">
        <v>9</v>
      </c>
      <c r="O500" s="41" t="str">
        <f>IFERROR(VLOOKUP(N500,bbb!B475:Ordenmes,2,0),"")</f>
        <v>Setiembre</v>
      </c>
      <c r="P500" s="142">
        <v>3</v>
      </c>
      <c r="Q500" s="111" t="s">
        <v>131</v>
      </c>
      <c r="R500" s="95"/>
      <c r="S500" s="93"/>
      <c r="T500" s="93"/>
    </row>
    <row r="501" spans="1:20" x14ac:dyDescent="0.25">
      <c r="A501" s="34" t="s">
        <v>402</v>
      </c>
      <c r="B501" s="34" t="str">
        <f t="shared" si="51"/>
        <v>UDR Lambayeque</v>
      </c>
      <c r="C501" s="35" t="s">
        <v>314</v>
      </c>
      <c r="D501" s="36" t="str">
        <f t="shared" si="53"/>
        <v>Acciones de Afiliación.</v>
      </c>
      <c r="E501" s="95" t="s">
        <v>314</v>
      </c>
      <c r="F501" s="95" t="s">
        <v>215</v>
      </c>
      <c r="G501" s="93" t="s">
        <v>2780</v>
      </c>
      <c r="H501" s="116" t="s">
        <v>2772</v>
      </c>
      <c r="I501" s="82">
        <v>2</v>
      </c>
      <c r="J501" s="109">
        <v>100</v>
      </c>
      <c r="K501" s="38"/>
      <c r="L501" s="109">
        <v>640</v>
      </c>
      <c r="M501" s="38">
        <f t="shared" si="52"/>
        <v>740</v>
      </c>
      <c r="N501" s="39">
        <v>10</v>
      </c>
      <c r="O501" s="41" t="str">
        <f>IFERROR(VLOOKUP(N501,bbb!B462:Ordenmes,2,0),"")</f>
        <v>Octubre</v>
      </c>
      <c r="P501" s="142">
        <v>6</v>
      </c>
      <c r="Q501" s="111" t="s">
        <v>142</v>
      </c>
      <c r="R501" s="95"/>
      <c r="S501" s="93"/>
      <c r="T501" s="93"/>
    </row>
    <row r="502" spans="1:20" x14ac:dyDescent="0.25">
      <c r="A502" s="34" t="s">
        <v>402</v>
      </c>
      <c r="B502" s="34" t="str">
        <f t="shared" si="51"/>
        <v>UDR Lambayeque</v>
      </c>
      <c r="C502" s="35" t="s">
        <v>279</v>
      </c>
      <c r="D502" s="36" t="str">
        <f t="shared" si="53"/>
        <v>Ejecución de Control Técnico a las Prestaciones.</v>
      </c>
      <c r="E502" s="97" t="s">
        <v>288</v>
      </c>
      <c r="F502" s="97" t="str">
        <f>IFERROR(VLOOKUP(E502,IdTarea,2,0),"")</f>
        <v>Ejecutar acciones correspondientes al Proceso de Control Presencial Posterior</v>
      </c>
      <c r="G502" s="97" t="s">
        <v>2771</v>
      </c>
      <c r="H502" s="116" t="s">
        <v>2782</v>
      </c>
      <c r="I502" s="108">
        <v>2</v>
      </c>
      <c r="J502" s="38"/>
      <c r="K502" s="38"/>
      <c r="L502" s="109">
        <v>640</v>
      </c>
      <c r="M502" s="38">
        <f t="shared" si="52"/>
        <v>640</v>
      </c>
      <c r="N502" s="39">
        <v>10</v>
      </c>
      <c r="O502" s="41" t="str">
        <f>IFERROR(VLOOKUP(N502,bbb!B463:Ordenmes,2,0),"")</f>
        <v>Octubre</v>
      </c>
      <c r="P502" s="142">
        <v>7</v>
      </c>
      <c r="Q502" s="111" t="s">
        <v>156</v>
      </c>
      <c r="R502" s="95"/>
      <c r="S502" s="93"/>
      <c r="T502" s="93"/>
    </row>
    <row r="503" spans="1:20" x14ac:dyDescent="0.25">
      <c r="A503" s="34" t="s">
        <v>402</v>
      </c>
      <c r="B503" s="34" t="str">
        <f t="shared" si="51"/>
        <v>UDR Lambayeque</v>
      </c>
      <c r="C503" s="145" t="s">
        <v>252</v>
      </c>
      <c r="D503" s="36" t="str">
        <f t="shared" si="53"/>
        <v>Acciones de Soporte a la Gestión a nivel de UDR</v>
      </c>
      <c r="E503" s="97" t="s">
        <v>253</v>
      </c>
      <c r="F503" s="97" t="str">
        <f>IFERROR(VLOOKUP(E503,IdTarea,2,0),"")</f>
        <v>Supervisión y asistencia técnica en acciones de soporte a IPRESS</v>
      </c>
      <c r="G503" s="97" t="s">
        <v>2779</v>
      </c>
      <c r="H503" s="116" t="s">
        <v>2789</v>
      </c>
      <c r="I503" s="108" t="s">
        <v>406</v>
      </c>
      <c r="J503" s="38"/>
      <c r="K503" s="38"/>
      <c r="L503" s="109">
        <v>200</v>
      </c>
      <c r="M503" s="38">
        <f t="shared" si="52"/>
        <v>200</v>
      </c>
      <c r="N503" s="39">
        <v>10</v>
      </c>
      <c r="O503" s="41" t="str">
        <f>IFERROR(VLOOKUP(N503,bbb!B464:Ordenmes,2,0),"")</f>
        <v>Octubre</v>
      </c>
      <c r="P503" s="142">
        <v>5</v>
      </c>
      <c r="Q503" s="111" t="s">
        <v>158</v>
      </c>
      <c r="R503" s="95"/>
      <c r="S503" s="93"/>
      <c r="T503" s="93"/>
    </row>
    <row r="504" spans="1:20" x14ac:dyDescent="0.25">
      <c r="A504" s="34" t="s">
        <v>402</v>
      </c>
      <c r="B504" s="34" t="str">
        <f t="shared" si="51"/>
        <v>UDR Lambayeque</v>
      </c>
      <c r="C504" s="35" t="s">
        <v>314</v>
      </c>
      <c r="D504" s="36" t="str">
        <f t="shared" si="53"/>
        <v>Acciones de Afiliación.</v>
      </c>
      <c r="E504" s="95" t="s">
        <v>314</v>
      </c>
      <c r="F504" s="95" t="s">
        <v>215</v>
      </c>
      <c r="G504" s="97" t="s">
        <v>2779</v>
      </c>
      <c r="H504" s="116" t="s">
        <v>2772</v>
      </c>
      <c r="I504" s="82" t="s">
        <v>2781</v>
      </c>
      <c r="J504" s="109"/>
      <c r="K504" s="38"/>
      <c r="L504" s="109">
        <v>200</v>
      </c>
      <c r="M504" s="38">
        <f t="shared" si="52"/>
        <v>200</v>
      </c>
      <c r="N504" s="39">
        <v>11</v>
      </c>
      <c r="O504" s="41" t="str">
        <f>IFERROR(VLOOKUP(N504,bbb!B460:Ordenmes,2,0),"")</f>
        <v>Noviembre</v>
      </c>
      <c r="P504" s="142">
        <v>5</v>
      </c>
      <c r="Q504" s="111" t="s">
        <v>158</v>
      </c>
      <c r="R504" s="95"/>
      <c r="S504" s="93"/>
      <c r="T504" s="93"/>
    </row>
    <row r="505" spans="1:20" x14ac:dyDescent="0.25">
      <c r="A505" s="34" t="s">
        <v>402</v>
      </c>
      <c r="B505" s="34" t="str">
        <f t="shared" si="51"/>
        <v>UDR Lambayeque</v>
      </c>
      <c r="C505" s="35" t="s">
        <v>279</v>
      </c>
      <c r="D505" s="36" t="str">
        <f t="shared" si="53"/>
        <v>Ejecución de Control Técnico a las Prestaciones.</v>
      </c>
      <c r="E505" s="97" t="s">
        <v>288</v>
      </c>
      <c r="F505" s="97" t="str">
        <f t="shared" ref="F505:F536" si="54">IFERROR(VLOOKUP(E505,IdTarea,2,0),"")</f>
        <v>Ejecutar acciones correspondientes al Proceso de Control Presencial Posterior</v>
      </c>
      <c r="G505" s="97" t="s">
        <v>2775</v>
      </c>
      <c r="H505" s="116" t="s">
        <v>2782</v>
      </c>
      <c r="I505" s="108" t="s">
        <v>2781</v>
      </c>
      <c r="J505" s="38"/>
      <c r="K505" s="38"/>
      <c r="L505" s="109">
        <v>200</v>
      </c>
      <c r="M505" s="38">
        <f t="shared" si="52"/>
        <v>200</v>
      </c>
      <c r="N505" s="39">
        <v>11</v>
      </c>
      <c r="O505" s="41" t="str">
        <f>IFERROR(VLOOKUP(N505,bbb!B461:Ordenmes,2,0),"")</f>
        <v>Noviembre</v>
      </c>
      <c r="P505" s="142">
        <v>7</v>
      </c>
      <c r="Q505" s="111" t="s">
        <v>156</v>
      </c>
      <c r="R505" s="95"/>
      <c r="S505" s="93"/>
      <c r="T505" s="93"/>
    </row>
    <row r="506" spans="1:20" x14ac:dyDescent="0.25">
      <c r="A506" s="34" t="s">
        <v>422</v>
      </c>
      <c r="B506" s="34" t="str">
        <f t="shared" si="51"/>
        <v>UDR La Libertad</v>
      </c>
      <c r="C506" s="35" t="s">
        <v>252</v>
      </c>
      <c r="D506" s="36" t="str">
        <f t="shared" si="53"/>
        <v>Acciones de Soporte a la Gestión a nivel de UDR</v>
      </c>
      <c r="E506" s="36" t="s">
        <v>260</v>
      </c>
      <c r="F506" s="36" t="str">
        <f t="shared" si="54"/>
        <v>Otras Acciones de Soporte</v>
      </c>
      <c r="G506" s="36" t="s">
        <v>261</v>
      </c>
      <c r="H506" s="83" t="s">
        <v>438</v>
      </c>
      <c r="I506" s="82">
        <v>2</v>
      </c>
      <c r="J506" s="38">
        <v>996</v>
      </c>
      <c r="K506" s="38"/>
      <c r="L506" s="38">
        <v>7040</v>
      </c>
      <c r="M506" s="38">
        <f t="shared" si="52"/>
        <v>8036</v>
      </c>
      <c r="N506" s="39">
        <v>2</v>
      </c>
      <c r="O506" s="41" t="str">
        <f>IFERROR(VLOOKUP(N506,bbb!B468:Ordenmes,2,0),"")</f>
        <v>Febrero</v>
      </c>
      <c r="P506" s="142">
        <v>2</v>
      </c>
      <c r="Q506" s="111" t="s">
        <v>126</v>
      </c>
      <c r="R506" s="95"/>
      <c r="S506" s="93" t="s">
        <v>2970</v>
      </c>
      <c r="T506" s="144">
        <f>+M506-6570</f>
        <v>1466</v>
      </c>
    </row>
    <row r="507" spans="1:20" x14ac:dyDescent="0.25">
      <c r="A507" s="34" t="s">
        <v>422</v>
      </c>
      <c r="B507" s="34" t="str">
        <f t="shared" si="51"/>
        <v>UDR La Libertad</v>
      </c>
      <c r="C507" s="35" t="s">
        <v>252</v>
      </c>
      <c r="D507" s="36" t="str">
        <f t="shared" si="53"/>
        <v>Acciones de Soporte a la Gestión a nivel de UDR</v>
      </c>
      <c r="E507" s="36" t="s">
        <v>253</v>
      </c>
      <c r="F507" s="36" t="str">
        <f t="shared" si="54"/>
        <v>Supervisión y asistencia técnica en acciones de soporte a IPRESS</v>
      </c>
      <c r="G507" s="36" t="s">
        <v>439</v>
      </c>
      <c r="H507" s="83" t="s">
        <v>440</v>
      </c>
      <c r="I507" s="82">
        <v>3</v>
      </c>
      <c r="J507" s="38">
        <v>50</v>
      </c>
      <c r="K507" s="38"/>
      <c r="L507" s="38">
        <v>960</v>
      </c>
      <c r="M507" s="38">
        <f t="shared" si="52"/>
        <v>1010</v>
      </c>
      <c r="N507" s="39">
        <v>2</v>
      </c>
      <c r="O507" s="41" t="str">
        <f>IFERROR(VLOOKUP(N507,bbb!B469:Ordenmes,2,0),"")</f>
        <v>Febrero</v>
      </c>
      <c r="P507" s="142">
        <v>5</v>
      </c>
      <c r="Q507" s="111" t="s">
        <v>158</v>
      </c>
      <c r="R507" s="95"/>
      <c r="S507" s="93" t="s">
        <v>2970</v>
      </c>
      <c r="T507" s="93"/>
    </row>
    <row r="508" spans="1:20" x14ac:dyDescent="0.25">
      <c r="A508" s="34" t="s">
        <v>422</v>
      </c>
      <c r="B508" s="34" t="str">
        <f t="shared" si="51"/>
        <v>UDR La Libertad</v>
      </c>
      <c r="C508" s="35" t="s">
        <v>314</v>
      </c>
      <c r="D508" s="36" t="str">
        <f t="shared" si="53"/>
        <v>Acciones de Afiliación.</v>
      </c>
      <c r="E508" s="36" t="s">
        <v>315</v>
      </c>
      <c r="F508" s="36" t="str">
        <f t="shared" si="54"/>
        <v>Supervisión y asistencia técnica en materia de afiliaciones</v>
      </c>
      <c r="G508" s="36" t="s">
        <v>407</v>
      </c>
      <c r="H508" s="83" t="s">
        <v>408</v>
      </c>
      <c r="I508" s="82">
        <v>3</v>
      </c>
      <c r="J508" s="38">
        <v>50</v>
      </c>
      <c r="K508" s="38"/>
      <c r="L508" s="38">
        <v>960</v>
      </c>
      <c r="M508" s="38">
        <f t="shared" si="52"/>
        <v>1010</v>
      </c>
      <c r="N508" s="39">
        <v>3</v>
      </c>
      <c r="O508" s="41" t="str">
        <f>IFERROR(VLOOKUP(N508,bbb!B463:Ordenmes,2,0),"")</f>
        <v>Marzo</v>
      </c>
      <c r="P508" s="142">
        <v>5</v>
      </c>
      <c r="Q508" s="111" t="s">
        <v>158</v>
      </c>
      <c r="R508" s="95"/>
      <c r="S508" s="93" t="s">
        <v>2970</v>
      </c>
      <c r="T508" s="93"/>
    </row>
    <row r="509" spans="1:20" x14ac:dyDescent="0.25">
      <c r="A509" s="34" t="s">
        <v>422</v>
      </c>
      <c r="B509" s="34" t="str">
        <f t="shared" si="51"/>
        <v>UDR La Libertad</v>
      </c>
      <c r="C509" s="35" t="s">
        <v>314</v>
      </c>
      <c r="D509" s="36" t="str">
        <f t="shared" si="53"/>
        <v>Acciones de Afiliación.</v>
      </c>
      <c r="E509" s="36" t="s">
        <v>409</v>
      </c>
      <c r="F509" s="36" t="str">
        <f t="shared" si="54"/>
        <v xml:space="preserve">Acciones de afiliación y acreditación de asegurados </v>
      </c>
      <c r="G509" s="36" t="s">
        <v>407</v>
      </c>
      <c r="H509" s="83" t="s">
        <v>411</v>
      </c>
      <c r="I509" s="82">
        <v>3</v>
      </c>
      <c r="J509" s="38">
        <v>50</v>
      </c>
      <c r="K509" s="38"/>
      <c r="L509" s="38">
        <v>960</v>
      </c>
      <c r="M509" s="38">
        <f t="shared" si="52"/>
        <v>1010</v>
      </c>
      <c r="N509" s="39">
        <v>3</v>
      </c>
      <c r="O509" s="41" t="str">
        <f>IFERROR(VLOOKUP(N509,bbb!B464:Ordenmes,2,0),"")</f>
        <v>Marzo</v>
      </c>
      <c r="P509" s="142">
        <v>9</v>
      </c>
      <c r="Q509" s="111" t="s">
        <v>161</v>
      </c>
      <c r="R509" s="95"/>
      <c r="S509" s="93" t="s">
        <v>2970</v>
      </c>
      <c r="T509" s="93"/>
    </row>
    <row r="510" spans="1:20" x14ac:dyDescent="0.25">
      <c r="A510" s="34" t="s">
        <v>422</v>
      </c>
      <c r="B510" s="34" t="str">
        <f t="shared" si="51"/>
        <v>UDR La Libertad</v>
      </c>
      <c r="C510" s="35" t="s">
        <v>279</v>
      </c>
      <c r="D510" s="36" t="str">
        <f t="shared" si="53"/>
        <v>Ejecución de Control Técnico a las Prestaciones.</v>
      </c>
      <c r="E510" s="36" t="s">
        <v>288</v>
      </c>
      <c r="F510" s="36" t="str">
        <f t="shared" si="54"/>
        <v>Ejecutar acciones correspondientes al Proceso de Control Presencial Posterior</v>
      </c>
      <c r="G510" s="36" t="s">
        <v>413</v>
      </c>
      <c r="H510" s="83" t="s">
        <v>423</v>
      </c>
      <c r="I510" s="82">
        <v>3</v>
      </c>
      <c r="J510" s="38">
        <v>50</v>
      </c>
      <c r="K510" s="38"/>
      <c r="L510" s="38">
        <v>960</v>
      </c>
      <c r="M510" s="38">
        <f t="shared" si="52"/>
        <v>1010</v>
      </c>
      <c r="N510" s="39">
        <v>3</v>
      </c>
      <c r="O510" s="41" t="str">
        <f>IFERROR(VLOOKUP(N510,bbb!B465:Ordenmes,2,0),"")</f>
        <v>Marzo</v>
      </c>
      <c r="P510" s="142">
        <v>9</v>
      </c>
      <c r="Q510" s="111" t="s">
        <v>161</v>
      </c>
      <c r="R510" s="95"/>
      <c r="S510" s="93" t="s">
        <v>2970</v>
      </c>
      <c r="T510" s="93"/>
    </row>
    <row r="511" spans="1:20" x14ac:dyDescent="0.25">
      <c r="A511" s="34" t="s">
        <v>422</v>
      </c>
      <c r="B511" s="34" t="str">
        <f t="shared" si="51"/>
        <v>UDR La Libertad</v>
      </c>
      <c r="C511" s="35" t="s">
        <v>279</v>
      </c>
      <c r="D511" s="36" t="str">
        <f t="shared" si="53"/>
        <v>Ejecución de Control Técnico a las Prestaciones.</v>
      </c>
      <c r="E511" s="36" t="s">
        <v>288</v>
      </c>
      <c r="F511" s="36" t="str">
        <f t="shared" si="54"/>
        <v>Ejecutar acciones correspondientes al Proceso de Control Presencial Posterior</v>
      </c>
      <c r="G511" s="36" t="s">
        <v>407</v>
      </c>
      <c r="H511" s="83" t="s">
        <v>423</v>
      </c>
      <c r="I511" s="82">
        <v>3</v>
      </c>
      <c r="J511" s="38">
        <v>50</v>
      </c>
      <c r="K511" s="38"/>
      <c r="L511" s="38">
        <v>960</v>
      </c>
      <c r="M511" s="38">
        <f t="shared" si="52"/>
        <v>1010</v>
      </c>
      <c r="N511" s="39">
        <v>3</v>
      </c>
      <c r="O511" s="41" t="str">
        <f>IFERROR(VLOOKUP(N511,bbb!B466:Ordenmes,2,0),"")</f>
        <v>Marzo</v>
      </c>
      <c r="P511" s="142">
        <v>8</v>
      </c>
      <c r="Q511" s="111" t="s">
        <v>145</v>
      </c>
      <c r="R511" s="95"/>
      <c r="S511" s="93" t="s">
        <v>2970</v>
      </c>
      <c r="T511" s="93"/>
    </row>
    <row r="512" spans="1:20" x14ac:dyDescent="0.25">
      <c r="A512" s="34" t="s">
        <v>422</v>
      </c>
      <c r="B512" s="34" t="str">
        <f t="shared" si="51"/>
        <v>UDR La Libertad</v>
      </c>
      <c r="C512" s="35" t="s">
        <v>252</v>
      </c>
      <c r="D512" s="36" t="str">
        <f t="shared" si="53"/>
        <v>Acciones de Soporte a la Gestión a nivel de UDR</v>
      </c>
      <c r="E512" s="36" t="s">
        <v>253</v>
      </c>
      <c r="F512" s="36" t="str">
        <f t="shared" si="54"/>
        <v>Supervisión y asistencia técnica en acciones de soporte a IPRESS</v>
      </c>
      <c r="G512" s="36" t="s">
        <v>441</v>
      </c>
      <c r="H512" s="83" t="s">
        <v>440</v>
      </c>
      <c r="I512" s="82">
        <v>3</v>
      </c>
      <c r="J512" s="38">
        <v>60</v>
      </c>
      <c r="K512" s="38"/>
      <c r="L512" s="38">
        <v>960</v>
      </c>
      <c r="M512" s="38">
        <f t="shared" si="52"/>
        <v>1020</v>
      </c>
      <c r="N512" s="39">
        <v>3</v>
      </c>
      <c r="O512" s="41" t="str">
        <f>IFERROR(VLOOKUP(N512,bbb!B467:Ordenmes,2,0),"")</f>
        <v>Marzo</v>
      </c>
      <c r="P512" s="142">
        <v>7</v>
      </c>
      <c r="Q512" s="111" t="s">
        <v>156</v>
      </c>
      <c r="R512" s="95"/>
      <c r="S512" s="93" t="s">
        <v>2970</v>
      </c>
      <c r="T512" s="93"/>
    </row>
    <row r="513" spans="1:20" x14ac:dyDescent="0.25">
      <c r="A513" s="34" t="s">
        <v>422</v>
      </c>
      <c r="B513" s="34" t="str">
        <f t="shared" si="51"/>
        <v>UDR La Libertad</v>
      </c>
      <c r="C513" s="35" t="s">
        <v>314</v>
      </c>
      <c r="D513" s="36" t="str">
        <f t="shared" si="53"/>
        <v>Acciones de Afiliación.</v>
      </c>
      <c r="E513" s="36" t="s">
        <v>315</v>
      </c>
      <c r="F513" s="36" t="str">
        <f t="shared" si="54"/>
        <v>Supervisión y asistencia técnica en materia de afiliaciones</v>
      </c>
      <c r="G513" s="36" t="s">
        <v>412</v>
      </c>
      <c r="H513" s="83" t="s">
        <v>408</v>
      </c>
      <c r="I513" s="82">
        <v>3</v>
      </c>
      <c r="J513" s="38">
        <v>50</v>
      </c>
      <c r="K513" s="38"/>
      <c r="L513" s="38">
        <v>640</v>
      </c>
      <c r="M513" s="38">
        <f t="shared" si="52"/>
        <v>690</v>
      </c>
      <c r="N513" s="107">
        <v>4</v>
      </c>
      <c r="O513" s="41" t="str">
        <f>IFERROR(VLOOKUP(N513,bbb!B503:Ordenmes,2,0),"")</f>
        <v>Abril</v>
      </c>
      <c r="P513" s="142">
        <v>7</v>
      </c>
      <c r="Q513" s="111" t="s">
        <v>156</v>
      </c>
      <c r="R513" s="95"/>
      <c r="S513" s="93"/>
      <c r="T513" s="93"/>
    </row>
    <row r="514" spans="1:20" x14ac:dyDescent="0.25">
      <c r="A514" s="34" t="s">
        <v>422</v>
      </c>
      <c r="B514" s="34" t="str">
        <f t="shared" si="51"/>
        <v>UDR La Libertad</v>
      </c>
      <c r="C514" s="35" t="s">
        <v>279</v>
      </c>
      <c r="D514" s="36" t="str">
        <f t="shared" si="53"/>
        <v>Ejecución de Control Técnico a las Prestaciones.</v>
      </c>
      <c r="E514" s="36" t="s">
        <v>288</v>
      </c>
      <c r="F514" s="36" t="str">
        <f t="shared" si="54"/>
        <v>Ejecutar acciones correspondientes al Proceso de Control Presencial Posterior</v>
      </c>
      <c r="G514" s="36" t="s">
        <v>424</v>
      </c>
      <c r="H514" s="83" t="s">
        <v>423</v>
      </c>
      <c r="I514" s="82">
        <v>2</v>
      </c>
      <c r="J514" s="38">
        <v>60</v>
      </c>
      <c r="K514" s="38"/>
      <c r="L514" s="38">
        <v>640</v>
      </c>
      <c r="M514" s="38">
        <f t="shared" si="52"/>
        <v>700</v>
      </c>
      <c r="N514" s="107">
        <v>4</v>
      </c>
      <c r="O514" s="41" t="str">
        <f>IFERROR(VLOOKUP(N514,bbb!B505:Ordenmes,2,0),"")</f>
        <v>Abril</v>
      </c>
      <c r="P514" s="142">
        <v>7</v>
      </c>
      <c r="Q514" s="111" t="s">
        <v>156</v>
      </c>
      <c r="R514" s="95"/>
      <c r="S514" s="93"/>
      <c r="T514" s="93"/>
    </row>
    <row r="515" spans="1:20" x14ac:dyDescent="0.25">
      <c r="A515" s="34" t="s">
        <v>422</v>
      </c>
      <c r="B515" s="34" t="str">
        <f t="shared" si="51"/>
        <v>UDR La Libertad</v>
      </c>
      <c r="C515" s="35" t="s">
        <v>252</v>
      </c>
      <c r="D515" s="36" t="str">
        <f t="shared" si="53"/>
        <v>Acciones de Soporte a la Gestión a nivel de UDR</v>
      </c>
      <c r="E515" s="36" t="s">
        <v>253</v>
      </c>
      <c r="F515" s="36" t="str">
        <f t="shared" si="54"/>
        <v>Supervisión y asistencia técnica en acciones de soporte a IPRESS</v>
      </c>
      <c r="G515" s="36" t="s">
        <v>442</v>
      </c>
      <c r="H515" s="83" t="s">
        <v>440</v>
      </c>
      <c r="I515" s="82">
        <v>3</v>
      </c>
      <c r="J515" s="38">
        <v>60</v>
      </c>
      <c r="K515" s="38"/>
      <c r="L515" s="38">
        <v>960</v>
      </c>
      <c r="M515" s="38">
        <f t="shared" si="52"/>
        <v>1020</v>
      </c>
      <c r="N515" s="107">
        <v>4</v>
      </c>
      <c r="O515" s="41" t="str">
        <f>IFERROR(VLOOKUP(N515,bbb!B506:Ordenmes,2,0),"")</f>
        <v>Abril</v>
      </c>
      <c r="P515" s="142">
        <v>2</v>
      </c>
      <c r="Q515" s="111" t="s">
        <v>126</v>
      </c>
      <c r="R515" s="95"/>
      <c r="S515" s="93"/>
      <c r="T515" s="93"/>
    </row>
    <row r="516" spans="1:20" x14ac:dyDescent="0.25">
      <c r="A516" s="34" t="s">
        <v>422</v>
      </c>
      <c r="B516" s="34" t="str">
        <f t="shared" ref="B516:B579" si="55">IFERROR(VLOOKUP(A516,IdCC,2,0),"")</f>
        <v>UDR La Libertad</v>
      </c>
      <c r="C516" s="35" t="s">
        <v>252</v>
      </c>
      <c r="D516" s="36" t="str">
        <f t="shared" si="53"/>
        <v>Acciones de Soporte a la Gestión a nivel de UDR</v>
      </c>
      <c r="E516" s="36" t="s">
        <v>260</v>
      </c>
      <c r="F516" s="36" t="str">
        <f t="shared" si="54"/>
        <v>Otras Acciones de Soporte</v>
      </c>
      <c r="G516" s="36" t="s">
        <v>413</v>
      </c>
      <c r="H516" s="83" t="s">
        <v>414</v>
      </c>
      <c r="I516" s="82">
        <v>2</v>
      </c>
      <c r="J516" s="38">
        <v>80</v>
      </c>
      <c r="K516" s="38"/>
      <c r="L516" s="38">
        <v>640</v>
      </c>
      <c r="M516" s="38">
        <f t="shared" ref="M516:M579" si="56">SUM(J516:L516)</f>
        <v>720</v>
      </c>
      <c r="N516" s="107">
        <v>5</v>
      </c>
      <c r="O516" s="41" t="str">
        <f>IFERROR(VLOOKUP(N516,bbb!B504:Ordenmes,2,0),"")</f>
        <v>Mayo</v>
      </c>
      <c r="P516" s="142">
        <v>7</v>
      </c>
      <c r="Q516" s="111" t="s">
        <v>156</v>
      </c>
      <c r="R516" s="95"/>
      <c r="S516" s="93"/>
      <c r="T516" s="93"/>
    </row>
    <row r="517" spans="1:20" x14ac:dyDescent="0.25">
      <c r="A517" s="34" t="s">
        <v>422</v>
      </c>
      <c r="B517" s="34" t="str">
        <f t="shared" si="55"/>
        <v>UDR La Libertad</v>
      </c>
      <c r="C517" s="35" t="s">
        <v>314</v>
      </c>
      <c r="D517" s="36" t="str">
        <f t="shared" si="53"/>
        <v>Acciones de Afiliación.</v>
      </c>
      <c r="E517" s="36" t="s">
        <v>315</v>
      </c>
      <c r="F517" s="36" t="str">
        <f t="shared" si="54"/>
        <v>Supervisión y asistencia técnica en materia de afiliaciones</v>
      </c>
      <c r="G517" s="36" t="s">
        <v>415</v>
      </c>
      <c r="H517" s="83" t="s">
        <v>408</v>
      </c>
      <c r="I517" s="82">
        <v>2</v>
      </c>
      <c r="J517" s="38">
        <v>60</v>
      </c>
      <c r="K517" s="38"/>
      <c r="L517" s="38">
        <v>640</v>
      </c>
      <c r="M517" s="38">
        <f t="shared" si="56"/>
        <v>700</v>
      </c>
      <c r="N517" s="39">
        <v>5</v>
      </c>
      <c r="O517" s="41" t="str">
        <f>IFERROR(VLOOKUP(N517,bbb!B484:Ordenmes,2,0),"")</f>
        <v>Mayo</v>
      </c>
      <c r="P517" s="142">
        <v>11</v>
      </c>
      <c r="Q517" s="111" t="s">
        <v>169</v>
      </c>
      <c r="R517" s="95"/>
      <c r="S517" s="93"/>
      <c r="T517" s="93"/>
    </row>
    <row r="518" spans="1:20" x14ac:dyDescent="0.25">
      <c r="A518" s="34" t="s">
        <v>422</v>
      </c>
      <c r="B518" s="34" t="str">
        <f t="shared" si="55"/>
        <v>UDR La Libertad</v>
      </c>
      <c r="C518" s="35" t="s">
        <v>279</v>
      </c>
      <c r="D518" s="36" t="str">
        <f t="shared" si="53"/>
        <v>Ejecución de Control Técnico a las Prestaciones.</v>
      </c>
      <c r="E518" s="36" t="s">
        <v>288</v>
      </c>
      <c r="F518" s="36" t="str">
        <f t="shared" si="54"/>
        <v>Ejecutar acciones correspondientes al Proceso de Control Presencial Posterior</v>
      </c>
      <c r="G518" s="36" t="s">
        <v>425</v>
      </c>
      <c r="H518" s="83" t="s">
        <v>423</v>
      </c>
      <c r="I518" s="82">
        <v>3</v>
      </c>
      <c r="J518" s="38">
        <v>50</v>
      </c>
      <c r="K518" s="38"/>
      <c r="L518" s="38">
        <v>960</v>
      </c>
      <c r="M518" s="38">
        <f t="shared" si="56"/>
        <v>1010</v>
      </c>
      <c r="N518" s="39">
        <v>5</v>
      </c>
      <c r="O518" s="41" t="str">
        <f>IFERROR(VLOOKUP(N518,bbb!B485:Ordenmes,2,0),"")</f>
        <v>Mayo</v>
      </c>
      <c r="P518" s="142">
        <v>11</v>
      </c>
      <c r="Q518" s="111" t="s">
        <v>169</v>
      </c>
      <c r="R518" s="95"/>
      <c r="S518" s="93"/>
      <c r="T518" s="93"/>
    </row>
    <row r="519" spans="1:20" x14ac:dyDescent="0.25">
      <c r="A519" s="34" t="s">
        <v>422</v>
      </c>
      <c r="B519" s="34" t="str">
        <f t="shared" si="55"/>
        <v>UDR La Libertad</v>
      </c>
      <c r="C519" s="35" t="s">
        <v>252</v>
      </c>
      <c r="D519" s="36" t="str">
        <f t="shared" si="53"/>
        <v>Acciones de Soporte a la Gestión a nivel de UDR</v>
      </c>
      <c r="E519" s="36" t="s">
        <v>260</v>
      </c>
      <c r="F519" s="36" t="str">
        <f t="shared" si="54"/>
        <v>Otras Acciones de Soporte</v>
      </c>
      <c r="G519" s="194" t="s">
        <v>261</v>
      </c>
      <c r="H519" s="194" t="s">
        <v>3073</v>
      </c>
      <c r="I519" s="82">
        <v>2</v>
      </c>
      <c r="J519" s="38">
        <v>80</v>
      </c>
      <c r="K519" s="38"/>
      <c r="L519" s="38">
        <v>640</v>
      </c>
      <c r="M519" s="38">
        <f t="shared" si="56"/>
        <v>720</v>
      </c>
      <c r="N519" s="39">
        <v>5</v>
      </c>
      <c r="O519" s="41" t="str">
        <f>IFERROR(VLOOKUP(N519,bbb!B489:Ordenmes,2,0),"")</f>
        <v>Mayo</v>
      </c>
      <c r="P519" s="142"/>
      <c r="Q519" s="111"/>
      <c r="R519" s="95"/>
      <c r="S519" s="93"/>
      <c r="T519" s="93"/>
    </row>
    <row r="520" spans="1:20" x14ac:dyDescent="0.25">
      <c r="A520" s="34" t="s">
        <v>422</v>
      </c>
      <c r="B520" s="34" t="str">
        <f t="shared" si="55"/>
        <v>UDR La Libertad</v>
      </c>
      <c r="C520" s="35" t="s">
        <v>252</v>
      </c>
      <c r="D520" s="36" t="str">
        <f t="shared" si="53"/>
        <v>Acciones de Soporte a la Gestión a nivel de UDR</v>
      </c>
      <c r="E520" s="36" t="s">
        <v>253</v>
      </c>
      <c r="F520" s="36" t="str">
        <f t="shared" si="54"/>
        <v>Supervisión y asistencia técnica en acciones de soporte a IPRESS</v>
      </c>
      <c r="G520" s="36" t="s">
        <v>443</v>
      </c>
      <c r="H520" s="83" t="s">
        <v>440</v>
      </c>
      <c r="I520" s="82">
        <v>3</v>
      </c>
      <c r="J520" s="38">
        <v>60</v>
      </c>
      <c r="K520" s="38"/>
      <c r="L520" s="38">
        <v>960</v>
      </c>
      <c r="M520" s="38">
        <f t="shared" si="56"/>
        <v>1020</v>
      </c>
      <c r="N520" s="39">
        <v>5</v>
      </c>
      <c r="O520" s="41" t="str">
        <f>IFERROR(VLOOKUP(N520,bbb!B488:Ordenmes,2,0),"")</f>
        <v>Mayo</v>
      </c>
      <c r="P520" s="142">
        <v>2</v>
      </c>
      <c r="Q520" s="111" t="s">
        <v>126</v>
      </c>
      <c r="R520" s="95"/>
      <c r="S520" s="93"/>
      <c r="T520" s="93"/>
    </row>
    <row r="521" spans="1:20" x14ac:dyDescent="0.25">
      <c r="A521" s="34" t="s">
        <v>422</v>
      </c>
      <c r="B521" s="34" t="str">
        <f t="shared" si="55"/>
        <v>UDR La Libertad</v>
      </c>
      <c r="C521" s="35" t="s">
        <v>314</v>
      </c>
      <c r="D521" s="36" t="str">
        <f t="shared" si="53"/>
        <v>Acciones de Afiliación.</v>
      </c>
      <c r="E521" s="36" t="s">
        <v>315</v>
      </c>
      <c r="F521" s="36" t="str">
        <f t="shared" si="54"/>
        <v>Supervisión y asistencia técnica en materia de afiliaciones</v>
      </c>
      <c r="G521" s="175" t="s">
        <v>416</v>
      </c>
      <c r="H521" s="195" t="s">
        <v>408</v>
      </c>
      <c r="I521" s="82">
        <v>3</v>
      </c>
      <c r="J521" s="38">
        <v>50</v>
      </c>
      <c r="K521" s="38"/>
      <c r="L521" s="38">
        <v>960</v>
      </c>
      <c r="M521" s="38">
        <f t="shared" si="56"/>
        <v>1010</v>
      </c>
      <c r="N521" s="39">
        <v>6</v>
      </c>
      <c r="O521" s="41" t="str">
        <f>IFERROR(VLOOKUP(N521,bbb!B481:Ordenmes,2,0),"")</f>
        <v>Junio</v>
      </c>
      <c r="P521" s="142">
        <v>3</v>
      </c>
      <c r="Q521" s="111" t="s">
        <v>131</v>
      </c>
      <c r="R521" s="95"/>
      <c r="S521" s="93"/>
      <c r="T521" s="93"/>
    </row>
    <row r="522" spans="1:20" x14ac:dyDescent="0.25">
      <c r="A522" s="34" t="s">
        <v>422</v>
      </c>
      <c r="B522" s="34" t="str">
        <f t="shared" si="55"/>
        <v>UDR La Libertad</v>
      </c>
      <c r="C522" s="35" t="s">
        <v>314</v>
      </c>
      <c r="D522" s="36" t="str">
        <f t="shared" si="53"/>
        <v>Acciones de Afiliación.</v>
      </c>
      <c r="E522" s="36" t="s">
        <v>409</v>
      </c>
      <c r="F522" s="36" t="str">
        <f t="shared" si="54"/>
        <v xml:space="preserve">Acciones de afiliación y acreditación de asegurados </v>
      </c>
      <c r="G522" s="175" t="s">
        <v>415</v>
      </c>
      <c r="H522" s="195" t="s">
        <v>411</v>
      </c>
      <c r="I522" s="82">
        <v>3</v>
      </c>
      <c r="J522" s="38">
        <v>60</v>
      </c>
      <c r="K522" s="38"/>
      <c r="L522" s="38">
        <v>960</v>
      </c>
      <c r="M522" s="38">
        <f t="shared" si="56"/>
        <v>1020</v>
      </c>
      <c r="N522" s="39">
        <v>6</v>
      </c>
      <c r="O522" s="41" t="str">
        <f>IFERROR(VLOOKUP(N522,bbb!B482:Ordenmes,2,0),"")</f>
        <v>Junio</v>
      </c>
      <c r="P522" s="142">
        <v>4</v>
      </c>
      <c r="Q522" s="111" t="s">
        <v>137</v>
      </c>
      <c r="R522" s="95"/>
      <c r="S522" s="93"/>
      <c r="T522" s="93"/>
    </row>
    <row r="523" spans="1:20" x14ac:dyDescent="0.25">
      <c r="A523" s="34" t="s">
        <v>422</v>
      </c>
      <c r="B523" s="34" t="str">
        <f t="shared" si="55"/>
        <v>UDR La Libertad</v>
      </c>
      <c r="C523" s="35" t="s">
        <v>279</v>
      </c>
      <c r="D523" s="36" t="str">
        <f t="shared" si="53"/>
        <v>Ejecución de Control Técnico a las Prestaciones.</v>
      </c>
      <c r="E523" s="36" t="s">
        <v>288</v>
      </c>
      <c r="F523" s="36" t="str">
        <f t="shared" si="54"/>
        <v>Ejecutar acciones correspondientes al Proceso de Control Presencial Posterior</v>
      </c>
      <c r="G523" s="36" t="s">
        <v>426</v>
      </c>
      <c r="H523" s="83" t="s">
        <v>423</v>
      </c>
      <c r="I523" s="82">
        <v>2</v>
      </c>
      <c r="J523" s="38">
        <v>50</v>
      </c>
      <c r="K523" s="38"/>
      <c r="L523" s="38">
        <v>640</v>
      </c>
      <c r="M523" s="38">
        <f t="shared" si="56"/>
        <v>690</v>
      </c>
      <c r="N523" s="39">
        <v>6</v>
      </c>
      <c r="O523" s="41" t="str">
        <f>IFERROR(VLOOKUP(N523,bbb!B483:Ordenmes,2,0),"")</f>
        <v>Junio</v>
      </c>
      <c r="P523" s="142">
        <v>12</v>
      </c>
      <c r="Q523" s="111" t="s">
        <v>513</v>
      </c>
      <c r="R523" s="95"/>
      <c r="S523" s="93"/>
      <c r="T523" s="93"/>
    </row>
    <row r="524" spans="1:20" x14ac:dyDescent="0.25">
      <c r="A524" s="34" t="s">
        <v>422</v>
      </c>
      <c r="B524" s="34" t="str">
        <f t="shared" si="55"/>
        <v>UDR La Libertad</v>
      </c>
      <c r="C524" s="35" t="s">
        <v>279</v>
      </c>
      <c r="D524" s="36" t="str">
        <f t="shared" si="53"/>
        <v>Ejecución de Control Técnico a las Prestaciones.</v>
      </c>
      <c r="E524" s="36" t="s">
        <v>288</v>
      </c>
      <c r="F524" s="36" t="str">
        <f t="shared" si="54"/>
        <v>Ejecutar acciones correspondientes al Proceso de Control Presencial Posterior</v>
      </c>
      <c r="G524" s="36" t="s">
        <v>407</v>
      </c>
      <c r="H524" s="83" t="s">
        <v>423</v>
      </c>
      <c r="I524" s="82">
        <v>2</v>
      </c>
      <c r="J524" s="38">
        <v>50</v>
      </c>
      <c r="K524" s="38"/>
      <c r="L524" s="38">
        <v>640</v>
      </c>
      <c r="M524" s="38">
        <f t="shared" si="56"/>
        <v>690</v>
      </c>
      <c r="N524" s="39">
        <v>6</v>
      </c>
      <c r="O524" s="41" t="str">
        <f>IFERROR(VLOOKUP(N524,bbb!B484:Ordenmes,2,0),"")</f>
        <v>Junio</v>
      </c>
      <c r="P524" s="142">
        <v>4</v>
      </c>
      <c r="Q524" s="111" t="s">
        <v>137</v>
      </c>
      <c r="R524" s="95"/>
      <c r="S524" s="93"/>
      <c r="T524" s="93"/>
    </row>
    <row r="525" spans="1:20" x14ac:dyDescent="0.25">
      <c r="A525" s="34" t="s">
        <v>422</v>
      </c>
      <c r="B525" s="34" t="str">
        <f t="shared" si="55"/>
        <v>UDR La Libertad</v>
      </c>
      <c r="C525" s="35" t="s">
        <v>279</v>
      </c>
      <c r="D525" s="36" t="str">
        <f t="shared" si="53"/>
        <v>Ejecución de Control Técnico a las Prestaciones.</v>
      </c>
      <c r="E525" s="36" t="s">
        <v>288</v>
      </c>
      <c r="F525" s="36" t="str">
        <f t="shared" si="54"/>
        <v>Ejecutar acciones correspondientes al Proceso de Control Presencial Posterior</v>
      </c>
      <c r="G525" s="36" t="s">
        <v>424</v>
      </c>
      <c r="H525" s="83" t="s">
        <v>423</v>
      </c>
      <c r="I525" s="82">
        <v>2</v>
      </c>
      <c r="J525" s="38">
        <v>60</v>
      </c>
      <c r="K525" s="38"/>
      <c r="L525" s="38">
        <v>640</v>
      </c>
      <c r="M525" s="38">
        <f t="shared" si="56"/>
        <v>700</v>
      </c>
      <c r="N525" s="39">
        <v>6</v>
      </c>
      <c r="O525" s="41" t="str">
        <f>IFERROR(VLOOKUP(N525,bbb!B485:Ordenmes,2,0),"")</f>
        <v>Junio</v>
      </c>
      <c r="P525" s="142">
        <v>4</v>
      </c>
      <c r="Q525" s="111" t="s">
        <v>137</v>
      </c>
      <c r="R525" s="95"/>
      <c r="S525" s="93"/>
      <c r="T525" s="93"/>
    </row>
    <row r="526" spans="1:20" x14ac:dyDescent="0.25">
      <c r="A526" s="34" t="s">
        <v>422</v>
      </c>
      <c r="B526" s="34" t="str">
        <f t="shared" si="55"/>
        <v>UDR La Libertad</v>
      </c>
      <c r="C526" s="35" t="s">
        <v>279</v>
      </c>
      <c r="D526" s="36" t="str">
        <f t="shared" si="53"/>
        <v>Ejecución de Control Técnico a las Prestaciones.</v>
      </c>
      <c r="E526" s="36" t="s">
        <v>288</v>
      </c>
      <c r="F526" s="36" t="str">
        <f t="shared" si="54"/>
        <v>Ejecutar acciones correspondientes al Proceso de Control Presencial Posterior</v>
      </c>
      <c r="G526" s="36" t="s">
        <v>427</v>
      </c>
      <c r="H526" s="83" t="s">
        <v>423</v>
      </c>
      <c r="I526" s="82">
        <v>2</v>
      </c>
      <c r="J526" s="38">
        <v>50</v>
      </c>
      <c r="K526" s="38"/>
      <c r="L526" s="38">
        <v>640</v>
      </c>
      <c r="M526" s="38">
        <f t="shared" si="56"/>
        <v>690</v>
      </c>
      <c r="N526" s="39">
        <v>6</v>
      </c>
      <c r="O526" s="41" t="str">
        <f>IFERROR(VLOOKUP(N526,bbb!B486:Ordenmes,2,0),"")</f>
        <v>Junio</v>
      </c>
      <c r="P526" s="142">
        <v>8</v>
      </c>
      <c r="Q526" s="111" t="s">
        <v>145</v>
      </c>
      <c r="R526" s="95"/>
      <c r="S526" s="93"/>
      <c r="T526" s="93"/>
    </row>
    <row r="527" spans="1:20" x14ac:dyDescent="0.25">
      <c r="A527" s="34" t="s">
        <v>422</v>
      </c>
      <c r="B527" s="34" t="str">
        <f t="shared" si="55"/>
        <v>UDR La Libertad</v>
      </c>
      <c r="C527" s="35" t="s">
        <v>279</v>
      </c>
      <c r="D527" s="36" t="str">
        <f t="shared" si="53"/>
        <v>Ejecución de Control Técnico a las Prestaciones.</v>
      </c>
      <c r="E527" s="36" t="s">
        <v>288</v>
      </c>
      <c r="F527" s="36" t="str">
        <f t="shared" si="54"/>
        <v>Ejecutar acciones correspondientes al Proceso de Control Presencial Posterior</v>
      </c>
      <c r="G527" s="36" t="s">
        <v>428</v>
      </c>
      <c r="H527" s="83" t="s">
        <v>423</v>
      </c>
      <c r="I527" s="82">
        <v>2</v>
      </c>
      <c r="J527" s="38">
        <v>60</v>
      </c>
      <c r="K527" s="38"/>
      <c r="L527" s="38">
        <v>640</v>
      </c>
      <c r="M527" s="38">
        <f t="shared" si="56"/>
        <v>700</v>
      </c>
      <c r="N527" s="39">
        <v>6</v>
      </c>
      <c r="O527" s="41" t="str">
        <f>IFERROR(VLOOKUP(N527,bbb!B487:Ordenmes,2,0),"")</f>
        <v>Junio</v>
      </c>
      <c r="P527" s="142">
        <v>5</v>
      </c>
      <c r="Q527" s="111" t="s">
        <v>158</v>
      </c>
      <c r="R527" s="95"/>
      <c r="S527" s="93"/>
      <c r="T527" s="93"/>
    </row>
    <row r="528" spans="1:20" x14ac:dyDescent="0.25">
      <c r="A528" s="34" t="s">
        <v>422</v>
      </c>
      <c r="B528" s="34" t="str">
        <f t="shared" si="55"/>
        <v>UDR La Libertad</v>
      </c>
      <c r="C528" s="35" t="s">
        <v>252</v>
      </c>
      <c r="D528" s="36" t="str">
        <f t="shared" si="53"/>
        <v>Acciones de Soporte a la Gestión a nivel de UDR</v>
      </c>
      <c r="E528" s="36" t="s">
        <v>253</v>
      </c>
      <c r="F528" s="36" t="str">
        <f t="shared" si="54"/>
        <v>Supervisión y asistencia técnica en acciones de soporte a IPRESS</v>
      </c>
      <c r="G528" s="36" t="s">
        <v>3167</v>
      </c>
      <c r="H528" s="83" t="s">
        <v>440</v>
      </c>
      <c r="I528" s="82">
        <v>3</v>
      </c>
      <c r="J528" s="38">
        <v>60</v>
      </c>
      <c r="K528" s="38"/>
      <c r="L528" s="38">
        <v>960</v>
      </c>
      <c r="M528" s="38">
        <f t="shared" si="56"/>
        <v>1020</v>
      </c>
      <c r="N528" s="39">
        <v>6</v>
      </c>
      <c r="O528" s="41" t="str">
        <f>IFERROR(VLOOKUP(N528,bbb!B490:Ordenmes,2,0),"")</f>
        <v>Junio</v>
      </c>
      <c r="P528" s="142">
        <v>6</v>
      </c>
      <c r="Q528" s="111" t="s">
        <v>142</v>
      </c>
      <c r="R528" s="95"/>
      <c r="S528" s="93"/>
      <c r="T528" s="93"/>
    </row>
    <row r="529" spans="1:20" x14ac:dyDescent="0.25">
      <c r="A529" s="34" t="s">
        <v>422</v>
      </c>
      <c r="B529" s="34" t="str">
        <f t="shared" si="55"/>
        <v>UDR La Libertad</v>
      </c>
      <c r="C529" s="35" t="s">
        <v>307</v>
      </c>
      <c r="D529" s="36" t="str">
        <f t="shared" si="53"/>
        <v>Supervisión Financiera a Unidades Ejecutoras-UE.</v>
      </c>
      <c r="E529" s="36" t="s">
        <v>237</v>
      </c>
      <c r="F529" s="36" t="str">
        <f t="shared" si="54"/>
        <v xml:space="preserve">Supervisión y asistencia técnica en cobertura financiera a UDR o Unidades Ejecutoras </v>
      </c>
      <c r="G529" s="36" t="s">
        <v>415</v>
      </c>
      <c r="H529" s="83" t="s">
        <v>435</v>
      </c>
      <c r="I529" s="82">
        <v>3</v>
      </c>
      <c r="J529" s="38">
        <v>120</v>
      </c>
      <c r="K529" s="38"/>
      <c r="L529" s="38">
        <v>1920</v>
      </c>
      <c r="M529" s="38">
        <f t="shared" si="56"/>
        <v>2040</v>
      </c>
      <c r="N529" s="39">
        <v>7</v>
      </c>
      <c r="O529" s="41" t="str">
        <f>IFERROR(VLOOKUP(N529,bbb!B489:Ordenmes,2,0),"")</f>
        <v>Julio</v>
      </c>
      <c r="P529" s="142">
        <v>6</v>
      </c>
      <c r="Q529" s="111" t="s">
        <v>142</v>
      </c>
      <c r="R529" s="95"/>
      <c r="S529" s="93"/>
      <c r="T529" s="93"/>
    </row>
    <row r="530" spans="1:20" x14ac:dyDescent="0.25">
      <c r="A530" s="34" t="s">
        <v>422</v>
      </c>
      <c r="B530" s="34" t="str">
        <f t="shared" si="55"/>
        <v>UDR La Libertad</v>
      </c>
      <c r="C530" s="35" t="s">
        <v>252</v>
      </c>
      <c r="D530" s="36" t="str">
        <f t="shared" si="53"/>
        <v>Acciones de Soporte a la Gestión a nivel de UDR</v>
      </c>
      <c r="E530" s="36" t="s">
        <v>260</v>
      </c>
      <c r="F530" s="36" t="str">
        <f t="shared" si="54"/>
        <v>Otras Acciones de Soporte</v>
      </c>
      <c r="G530" s="36" t="s">
        <v>415</v>
      </c>
      <c r="H530" s="83" t="s">
        <v>414</v>
      </c>
      <c r="I530" s="82">
        <v>2</v>
      </c>
      <c r="J530" s="38">
        <v>60</v>
      </c>
      <c r="K530" s="38"/>
      <c r="L530" s="38">
        <v>640</v>
      </c>
      <c r="M530" s="38">
        <f t="shared" si="56"/>
        <v>700</v>
      </c>
      <c r="N530" s="39">
        <v>7</v>
      </c>
      <c r="O530" s="41" t="str">
        <f>IFERROR(VLOOKUP(N530,bbb!B486:Ordenmes,2,0),"")</f>
        <v>Julio</v>
      </c>
      <c r="P530" s="142">
        <v>7</v>
      </c>
      <c r="Q530" s="111" t="s">
        <v>156</v>
      </c>
      <c r="R530" s="95"/>
      <c r="S530" s="93"/>
      <c r="T530" s="93"/>
    </row>
    <row r="531" spans="1:20" x14ac:dyDescent="0.25">
      <c r="A531" s="34" t="s">
        <v>422</v>
      </c>
      <c r="B531" s="34" t="str">
        <f t="shared" si="55"/>
        <v>UDR La Libertad</v>
      </c>
      <c r="C531" s="35" t="s">
        <v>314</v>
      </c>
      <c r="D531" s="36" t="str">
        <f t="shared" si="53"/>
        <v>Acciones de Afiliación.</v>
      </c>
      <c r="E531" s="36" t="s">
        <v>315</v>
      </c>
      <c r="F531" s="36" t="str">
        <f t="shared" si="54"/>
        <v>Supervisión y asistencia técnica en materia de afiliaciones</v>
      </c>
      <c r="G531" s="36" t="s">
        <v>417</v>
      </c>
      <c r="H531" s="83" t="s">
        <v>408</v>
      </c>
      <c r="I531" s="82">
        <v>2</v>
      </c>
      <c r="J531" s="38">
        <v>60</v>
      </c>
      <c r="K531" s="38"/>
      <c r="L531" s="38">
        <v>640</v>
      </c>
      <c r="M531" s="38">
        <f t="shared" si="56"/>
        <v>700</v>
      </c>
      <c r="N531" s="39">
        <v>7</v>
      </c>
      <c r="O531" s="41" t="str">
        <f>IFERROR(VLOOKUP(N531,bbb!B487:Ordenmes,2,0),"")</f>
        <v>Julio</v>
      </c>
      <c r="P531" s="142">
        <v>4</v>
      </c>
      <c r="Q531" s="111" t="s">
        <v>137</v>
      </c>
      <c r="R531" s="95"/>
      <c r="S531" s="93"/>
      <c r="T531" s="93"/>
    </row>
    <row r="532" spans="1:20" x14ac:dyDescent="0.25">
      <c r="A532" s="34" t="s">
        <v>422</v>
      </c>
      <c r="B532" s="34" t="str">
        <f t="shared" si="55"/>
        <v>UDR La Libertad</v>
      </c>
      <c r="C532" s="35" t="s">
        <v>279</v>
      </c>
      <c r="D532" s="36" t="str">
        <f t="shared" si="53"/>
        <v>Ejecución de Control Técnico a las Prestaciones.</v>
      </c>
      <c r="E532" s="36" t="s">
        <v>288</v>
      </c>
      <c r="F532" s="36" t="str">
        <f t="shared" si="54"/>
        <v>Ejecutar acciones correspondientes al Proceso de Control Presencial Posterior</v>
      </c>
      <c r="G532" s="36" t="s">
        <v>429</v>
      </c>
      <c r="H532" s="83" t="s">
        <v>423</v>
      </c>
      <c r="I532" s="82">
        <v>2</v>
      </c>
      <c r="J532" s="38">
        <v>50</v>
      </c>
      <c r="K532" s="38"/>
      <c r="L532" s="38">
        <v>640</v>
      </c>
      <c r="M532" s="38">
        <f t="shared" si="56"/>
        <v>690</v>
      </c>
      <c r="N532" s="39">
        <v>7</v>
      </c>
      <c r="O532" s="41" t="str">
        <f>IFERROR(VLOOKUP(N532,bbb!B488:Ordenmes,2,0),"")</f>
        <v>Julio</v>
      </c>
      <c r="P532" s="142">
        <v>10</v>
      </c>
      <c r="Q532" s="111" t="s">
        <v>150</v>
      </c>
      <c r="R532" s="95"/>
      <c r="S532" s="93"/>
      <c r="T532" s="93"/>
    </row>
    <row r="533" spans="1:20" x14ac:dyDescent="0.25">
      <c r="A533" s="34" t="s">
        <v>422</v>
      </c>
      <c r="B533" s="34" t="str">
        <f t="shared" si="55"/>
        <v>UDR La Libertad</v>
      </c>
      <c r="C533" s="35" t="s">
        <v>279</v>
      </c>
      <c r="D533" s="36" t="str">
        <f t="shared" si="53"/>
        <v>Ejecución de Control Técnico a las Prestaciones.</v>
      </c>
      <c r="E533" s="36" t="s">
        <v>288</v>
      </c>
      <c r="F533" s="36" t="str">
        <f t="shared" si="54"/>
        <v>Ejecutar acciones correspondientes al Proceso de Control Presencial Posterior</v>
      </c>
      <c r="G533" s="36" t="s">
        <v>430</v>
      </c>
      <c r="H533" s="83" t="s">
        <v>423</v>
      </c>
      <c r="I533" s="82">
        <v>2</v>
      </c>
      <c r="J533" s="38">
        <v>60</v>
      </c>
      <c r="K533" s="38"/>
      <c r="L533" s="38">
        <v>640</v>
      </c>
      <c r="M533" s="38">
        <f t="shared" si="56"/>
        <v>700</v>
      </c>
      <c r="N533" s="39">
        <v>7</v>
      </c>
      <c r="O533" s="41" t="str">
        <f>IFERROR(VLOOKUP(N533,bbb!B489:Ordenmes,2,0),"")</f>
        <v>Julio</v>
      </c>
      <c r="P533" s="142">
        <v>7</v>
      </c>
      <c r="Q533" s="111" t="s">
        <v>156</v>
      </c>
      <c r="R533" s="95"/>
      <c r="S533" s="93"/>
      <c r="T533" s="93"/>
    </row>
    <row r="534" spans="1:20" x14ac:dyDescent="0.25">
      <c r="A534" s="34" t="s">
        <v>422</v>
      </c>
      <c r="B534" s="34" t="str">
        <f t="shared" si="55"/>
        <v>UDR La Libertad</v>
      </c>
      <c r="C534" s="35" t="s">
        <v>252</v>
      </c>
      <c r="D534" s="36" t="str">
        <f t="shared" si="53"/>
        <v>Acciones de Soporte a la Gestión a nivel de UDR</v>
      </c>
      <c r="E534" s="36" t="s">
        <v>253</v>
      </c>
      <c r="F534" s="36" t="str">
        <f t="shared" si="54"/>
        <v>Supervisión y asistencia técnica en acciones de soporte a IPRESS</v>
      </c>
      <c r="G534" s="36" t="s">
        <v>444</v>
      </c>
      <c r="H534" s="83" t="s">
        <v>440</v>
      </c>
      <c r="I534" s="82">
        <v>2</v>
      </c>
      <c r="J534" s="38">
        <v>80</v>
      </c>
      <c r="K534" s="38"/>
      <c r="L534" s="38">
        <v>640</v>
      </c>
      <c r="M534" s="38">
        <f t="shared" si="56"/>
        <v>720</v>
      </c>
      <c r="N534" s="39">
        <v>7</v>
      </c>
      <c r="O534" s="41" t="str">
        <f>IFERROR(VLOOKUP(N534,bbb!B492:Ordenmes,2,0),"")</f>
        <v>Julio</v>
      </c>
      <c r="P534" s="142">
        <v>5</v>
      </c>
      <c r="Q534" s="111" t="s">
        <v>158</v>
      </c>
      <c r="R534" s="95"/>
      <c r="S534" s="93"/>
      <c r="T534" s="93"/>
    </row>
    <row r="535" spans="1:20" x14ac:dyDescent="0.25">
      <c r="A535" s="34" t="s">
        <v>422</v>
      </c>
      <c r="B535" s="34" t="str">
        <f t="shared" si="55"/>
        <v>UDR La Libertad</v>
      </c>
      <c r="C535" s="35" t="s">
        <v>307</v>
      </c>
      <c r="D535" s="36" t="str">
        <f t="shared" si="53"/>
        <v>Supervisión Financiera a Unidades Ejecutoras-UE.</v>
      </c>
      <c r="E535" s="36" t="s">
        <v>237</v>
      </c>
      <c r="F535" s="36" t="str">
        <f t="shared" si="54"/>
        <v xml:space="preserve">Supervisión y asistencia técnica en cobertura financiera a UDR o Unidades Ejecutoras </v>
      </c>
      <c r="G535" s="36" t="s">
        <v>417</v>
      </c>
      <c r="H535" s="83" t="s">
        <v>435</v>
      </c>
      <c r="I535" s="82">
        <v>3</v>
      </c>
      <c r="J535" s="38">
        <v>120</v>
      </c>
      <c r="K535" s="38"/>
      <c r="L535" s="38">
        <v>1920</v>
      </c>
      <c r="M535" s="38">
        <f t="shared" si="56"/>
        <v>2040</v>
      </c>
      <c r="N535" s="39">
        <v>8</v>
      </c>
      <c r="O535" s="41" t="str">
        <f>IFERROR(VLOOKUP(N535,bbb!B488:Ordenmes,2,0),"")</f>
        <v>Agosto</v>
      </c>
      <c r="P535" s="142">
        <v>2</v>
      </c>
      <c r="Q535" s="111" t="s">
        <v>126</v>
      </c>
      <c r="R535" s="95"/>
      <c r="S535" s="93"/>
      <c r="T535" s="93"/>
    </row>
    <row r="536" spans="1:20" x14ac:dyDescent="0.25">
      <c r="A536" s="34" t="s">
        <v>422</v>
      </c>
      <c r="B536" s="34" t="str">
        <f t="shared" si="55"/>
        <v>UDR La Libertad</v>
      </c>
      <c r="C536" s="35" t="s">
        <v>307</v>
      </c>
      <c r="D536" s="36" t="str">
        <f t="shared" si="53"/>
        <v>Supervisión Financiera a Unidades Ejecutoras-UE.</v>
      </c>
      <c r="E536" s="36" t="s">
        <v>237</v>
      </c>
      <c r="F536" s="36" t="str">
        <f t="shared" si="54"/>
        <v xml:space="preserve">Supervisión y asistencia técnica en cobertura financiera a UDR o Unidades Ejecutoras </v>
      </c>
      <c r="G536" s="36" t="s">
        <v>418</v>
      </c>
      <c r="H536" s="83" t="s">
        <v>435</v>
      </c>
      <c r="I536" s="82">
        <v>3</v>
      </c>
      <c r="J536" s="38">
        <v>120</v>
      </c>
      <c r="K536" s="38"/>
      <c r="L536" s="38">
        <v>1920</v>
      </c>
      <c r="M536" s="38">
        <f t="shared" si="56"/>
        <v>2040</v>
      </c>
      <c r="N536" s="39">
        <v>8</v>
      </c>
      <c r="O536" s="41" t="str">
        <f>IFERROR(VLOOKUP(N536,bbb!B491:Ordenmes,2,0),"")</f>
        <v>Agosto</v>
      </c>
      <c r="P536" s="142">
        <v>10</v>
      </c>
      <c r="Q536" s="111" t="s">
        <v>150</v>
      </c>
      <c r="R536" s="95"/>
      <c r="S536" s="93"/>
      <c r="T536" s="93"/>
    </row>
    <row r="537" spans="1:20" x14ac:dyDescent="0.25">
      <c r="A537" s="34" t="s">
        <v>422</v>
      </c>
      <c r="B537" s="34" t="str">
        <f t="shared" si="55"/>
        <v>UDR La Libertad</v>
      </c>
      <c r="C537" s="35" t="s">
        <v>314</v>
      </c>
      <c r="D537" s="36" t="str">
        <f t="shared" ref="D537:D600" si="57">IFERROR(VLOOKUP(C537,IdAOE,2,0),"")</f>
        <v>Acciones de Afiliación.</v>
      </c>
      <c r="E537" s="36" t="s">
        <v>315</v>
      </c>
      <c r="F537" s="36" t="str">
        <f t="shared" ref="F537:F568" si="58">IFERROR(VLOOKUP(E537,IdTarea,2,0),"")</f>
        <v>Supervisión y asistencia técnica en materia de afiliaciones</v>
      </c>
      <c r="G537" s="36" t="s">
        <v>418</v>
      </c>
      <c r="H537" s="83" t="s">
        <v>408</v>
      </c>
      <c r="I537" s="82">
        <v>3</v>
      </c>
      <c r="J537" s="38">
        <v>60</v>
      </c>
      <c r="K537" s="38"/>
      <c r="L537" s="38">
        <v>960</v>
      </c>
      <c r="M537" s="38">
        <f t="shared" si="56"/>
        <v>1020</v>
      </c>
      <c r="N537" s="39">
        <v>8</v>
      </c>
      <c r="O537" s="41" t="str">
        <f>IFERROR(VLOOKUP(N537,bbb!B481:Ordenmes,2,0),"")</f>
        <v>Agosto</v>
      </c>
      <c r="P537" s="142">
        <v>2</v>
      </c>
      <c r="Q537" s="111" t="s">
        <v>126</v>
      </c>
      <c r="R537" s="95"/>
      <c r="S537" s="93"/>
      <c r="T537" s="93"/>
    </row>
    <row r="538" spans="1:20" x14ac:dyDescent="0.25">
      <c r="A538" s="34" t="s">
        <v>422</v>
      </c>
      <c r="B538" s="34" t="str">
        <f t="shared" si="55"/>
        <v>UDR La Libertad</v>
      </c>
      <c r="C538" s="35" t="s">
        <v>314</v>
      </c>
      <c r="D538" s="36" t="str">
        <f t="shared" si="57"/>
        <v>Acciones de Afiliación.</v>
      </c>
      <c r="E538" s="36" t="s">
        <v>409</v>
      </c>
      <c r="F538" s="36" t="str">
        <f t="shared" si="58"/>
        <v xml:space="preserve">Acciones de afiliación y acreditación de asegurados </v>
      </c>
      <c r="G538" s="36" t="s">
        <v>419</v>
      </c>
      <c r="H538" s="83" t="s">
        <v>411</v>
      </c>
      <c r="I538" s="82">
        <v>2</v>
      </c>
      <c r="J538" s="38">
        <v>240</v>
      </c>
      <c r="K538" s="38"/>
      <c r="L538" s="38">
        <v>1280</v>
      </c>
      <c r="M538" s="38">
        <f t="shared" si="56"/>
        <v>1520</v>
      </c>
      <c r="N538" s="39">
        <v>8</v>
      </c>
      <c r="O538" s="41" t="str">
        <f>IFERROR(VLOOKUP(N538,bbb!B482:Ordenmes,2,0),"")</f>
        <v>Agosto</v>
      </c>
      <c r="P538" s="142">
        <v>5</v>
      </c>
      <c r="Q538" s="111" t="s">
        <v>158</v>
      </c>
      <c r="R538" s="95"/>
      <c r="S538" s="93"/>
      <c r="T538" s="93"/>
    </row>
    <row r="539" spans="1:20" x14ac:dyDescent="0.25">
      <c r="A539" s="34" t="s">
        <v>422</v>
      </c>
      <c r="B539" s="34" t="str">
        <f t="shared" si="55"/>
        <v>UDR La Libertad</v>
      </c>
      <c r="C539" s="35" t="s">
        <v>279</v>
      </c>
      <c r="D539" s="36" t="str">
        <f t="shared" si="57"/>
        <v>Ejecución de Control Técnico a las Prestaciones.</v>
      </c>
      <c r="E539" s="36" t="s">
        <v>288</v>
      </c>
      <c r="F539" s="36" t="str">
        <f t="shared" si="58"/>
        <v>Ejecutar acciones correspondientes al Proceso de Control Presencial Posterior</v>
      </c>
      <c r="G539" s="36" t="s">
        <v>430</v>
      </c>
      <c r="H539" s="83" t="s">
        <v>423</v>
      </c>
      <c r="I539" s="82">
        <v>2</v>
      </c>
      <c r="J539" s="38">
        <v>60</v>
      </c>
      <c r="K539" s="38"/>
      <c r="L539" s="38">
        <v>640</v>
      </c>
      <c r="M539" s="38">
        <f t="shared" si="56"/>
        <v>700</v>
      </c>
      <c r="N539" s="39">
        <v>8</v>
      </c>
      <c r="O539" s="41" t="str">
        <f>IFERROR(VLOOKUP(N539,bbb!B483:Ordenmes,2,0),"")</f>
        <v>Agosto</v>
      </c>
      <c r="P539" s="142">
        <v>8</v>
      </c>
      <c r="Q539" s="111" t="s">
        <v>145</v>
      </c>
      <c r="R539" s="95"/>
      <c r="S539" s="93"/>
      <c r="T539" s="93"/>
    </row>
    <row r="540" spans="1:20" x14ac:dyDescent="0.25">
      <c r="A540" s="34" t="s">
        <v>422</v>
      </c>
      <c r="B540" s="34" t="str">
        <f t="shared" si="55"/>
        <v>UDR La Libertad</v>
      </c>
      <c r="C540" s="35" t="s">
        <v>279</v>
      </c>
      <c r="D540" s="36" t="str">
        <f t="shared" si="57"/>
        <v>Ejecución de Control Técnico a las Prestaciones.</v>
      </c>
      <c r="E540" s="36" t="s">
        <v>288</v>
      </c>
      <c r="F540" s="36" t="str">
        <f t="shared" si="58"/>
        <v>Ejecutar acciones correspondientes al Proceso de Control Presencial Posterior</v>
      </c>
      <c r="G540" s="36" t="s">
        <v>431</v>
      </c>
      <c r="H540" s="83" t="s">
        <v>423</v>
      </c>
      <c r="I540" s="82">
        <v>3</v>
      </c>
      <c r="J540" s="38">
        <v>50</v>
      </c>
      <c r="K540" s="38"/>
      <c r="L540" s="38">
        <v>960</v>
      </c>
      <c r="M540" s="38">
        <f t="shared" si="56"/>
        <v>1010</v>
      </c>
      <c r="N540" s="39">
        <v>8</v>
      </c>
      <c r="O540" s="41" t="str">
        <f>IFERROR(VLOOKUP(N540,bbb!B484:Ordenmes,2,0),"")</f>
        <v>Agosto</v>
      </c>
      <c r="P540" s="142">
        <v>3</v>
      </c>
      <c r="Q540" s="111" t="s">
        <v>131</v>
      </c>
      <c r="R540" s="95"/>
      <c r="S540" s="93"/>
      <c r="T540" s="93"/>
    </row>
    <row r="541" spans="1:20" x14ac:dyDescent="0.25">
      <c r="A541" s="34" t="s">
        <v>422</v>
      </c>
      <c r="B541" s="34" t="str">
        <f t="shared" si="55"/>
        <v>UDR La Libertad</v>
      </c>
      <c r="C541" s="35" t="s">
        <v>252</v>
      </c>
      <c r="D541" s="36" t="str">
        <f t="shared" si="57"/>
        <v>Acciones de Soporte a la Gestión a nivel de UDR</v>
      </c>
      <c r="E541" s="36" t="s">
        <v>253</v>
      </c>
      <c r="F541" s="36" t="str">
        <f t="shared" si="58"/>
        <v>Supervisión y asistencia técnica en acciones de soporte a IPRESS</v>
      </c>
      <c r="G541" s="36" t="s">
        <v>445</v>
      </c>
      <c r="H541" s="83" t="s">
        <v>440</v>
      </c>
      <c r="I541" s="82">
        <v>5</v>
      </c>
      <c r="J541" s="38">
        <v>240</v>
      </c>
      <c r="K541" s="38"/>
      <c r="L541" s="38">
        <v>1600</v>
      </c>
      <c r="M541" s="38">
        <f t="shared" si="56"/>
        <v>1840</v>
      </c>
      <c r="N541" s="39">
        <v>8</v>
      </c>
      <c r="O541" s="41" t="str">
        <f>IFERROR(VLOOKUP(N541,bbb!B488:Ordenmes,2,0),"")</f>
        <v>Agosto</v>
      </c>
      <c r="P541" s="142">
        <v>7</v>
      </c>
      <c r="Q541" s="111" t="s">
        <v>156</v>
      </c>
      <c r="R541" s="95"/>
      <c r="S541" s="93"/>
      <c r="T541" s="93"/>
    </row>
    <row r="542" spans="1:20" x14ac:dyDescent="0.25">
      <c r="A542" s="34" t="s">
        <v>422</v>
      </c>
      <c r="B542" s="34" t="str">
        <f t="shared" si="55"/>
        <v>UDR La Libertad</v>
      </c>
      <c r="C542" s="35" t="s">
        <v>307</v>
      </c>
      <c r="D542" s="36" t="str">
        <f t="shared" si="57"/>
        <v>Supervisión Financiera a Unidades Ejecutoras-UE.</v>
      </c>
      <c r="E542" s="36" t="s">
        <v>237</v>
      </c>
      <c r="F542" s="36" t="str">
        <f t="shared" si="58"/>
        <v xml:space="preserve">Supervisión y asistencia técnica en cobertura financiera a UDR o Unidades Ejecutoras </v>
      </c>
      <c r="G542" s="36" t="s">
        <v>427</v>
      </c>
      <c r="H542" s="83" t="s">
        <v>435</v>
      </c>
      <c r="I542" s="82">
        <v>3</v>
      </c>
      <c r="J542" s="38">
        <v>80</v>
      </c>
      <c r="K542" s="38"/>
      <c r="L542" s="38">
        <v>1920</v>
      </c>
      <c r="M542" s="38">
        <f t="shared" si="56"/>
        <v>2000</v>
      </c>
      <c r="N542" s="39">
        <v>9</v>
      </c>
      <c r="O542" s="41" t="str">
        <f>IFERROR(VLOOKUP(N542,bbb!B486:Ordenmes,2,0),"")</f>
        <v>Setiembre</v>
      </c>
      <c r="P542" s="142">
        <v>11</v>
      </c>
      <c r="Q542" s="111" t="s">
        <v>169</v>
      </c>
      <c r="R542" s="95"/>
      <c r="S542" s="93"/>
      <c r="T542" s="93"/>
    </row>
    <row r="543" spans="1:20" x14ac:dyDescent="0.25">
      <c r="A543" s="34" t="s">
        <v>422</v>
      </c>
      <c r="B543" s="34" t="str">
        <f t="shared" si="55"/>
        <v>UDR La Libertad</v>
      </c>
      <c r="C543" s="35" t="s">
        <v>307</v>
      </c>
      <c r="D543" s="36" t="str">
        <f t="shared" si="57"/>
        <v>Supervisión Financiera a Unidades Ejecutoras-UE.</v>
      </c>
      <c r="E543" s="36" t="s">
        <v>237</v>
      </c>
      <c r="F543" s="36" t="str">
        <f t="shared" si="58"/>
        <v xml:space="preserve">Supervisión y asistencia técnica en cobertura financiera a UDR o Unidades Ejecutoras </v>
      </c>
      <c r="G543" s="36" t="s">
        <v>407</v>
      </c>
      <c r="H543" s="83" t="s">
        <v>435</v>
      </c>
      <c r="I543" s="82">
        <v>3</v>
      </c>
      <c r="J543" s="38">
        <v>80</v>
      </c>
      <c r="K543" s="38"/>
      <c r="L543" s="38">
        <v>1920</v>
      </c>
      <c r="M543" s="38">
        <f t="shared" si="56"/>
        <v>2000</v>
      </c>
      <c r="N543" s="39">
        <v>9</v>
      </c>
      <c r="O543" s="41" t="str">
        <f>IFERROR(VLOOKUP(N543,bbb!B487:Ordenmes,2,0),"")</f>
        <v>Setiembre</v>
      </c>
      <c r="P543" s="142">
        <v>11</v>
      </c>
      <c r="Q543" s="111" t="s">
        <v>169</v>
      </c>
      <c r="R543" s="95"/>
      <c r="S543" s="93"/>
      <c r="T543" s="93"/>
    </row>
    <row r="544" spans="1:20" x14ac:dyDescent="0.25">
      <c r="A544" s="34" t="s">
        <v>422</v>
      </c>
      <c r="B544" s="34" t="str">
        <f t="shared" si="55"/>
        <v>UDR La Libertad</v>
      </c>
      <c r="C544" s="35" t="s">
        <v>314</v>
      </c>
      <c r="D544" s="36" t="str">
        <f t="shared" si="57"/>
        <v>Acciones de Afiliación.</v>
      </c>
      <c r="E544" s="36" t="s">
        <v>315</v>
      </c>
      <c r="F544" s="36" t="str">
        <f t="shared" si="58"/>
        <v>Supervisión y asistencia técnica en materia de afiliaciones</v>
      </c>
      <c r="G544" s="36" t="s">
        <v>420</v>
      </c>
      <c r="H544" s="83" t="s">
        <v>408</v>
      </c>
      <c r="I544" s="82">
        <v>2</v>
      </c>
      <c r="J544" s="38">
        <v>60</v>
      </c>
      <c r="K544" s="38"/>
      <c r="L544" s="38">
        <v>640</v>
      </c>
      <c r="M544" s="38">
        <f t="shared" si="56"/>
        <v>700</v>
      </c>
      <c r="N544" s="39">
        <v>9</v>
      </c>
      <c r="O544" s="41" t="str">
        <f>IFERROR(VLOOKUP(N544,bbb!B476:Ordenmes,2,0),"")</f>
        <v>Setiembre</v>
      </c>
      <c r="P544" s="142">
        <v>2</v>
      </c>
      <c r="Q544" s="111" t="s">
        <v>126</v>
      </c>
      <c r="R544" s="95"/>
      <c r="S544" s="93"/>
      <c r="T544" s="93"/>
    </row>
    <row r="545" spans="1:20" x14ac:dyDescent="0.25">
      <c r="A545" s="34" t="s">
        <v>422</v>
      </c>
      <c r="B545" s="34" t="str">
        <f t="shared" si="55"/>
        <v>UDR La Libertad</v>
      </c>
      <c r="C545" s="35" t="s">
        <v>279</v>
      </c>
      <c r="D545" s="36" t="str">
        <f t="shared" si="57"/>
        <v>Ejecución de Control Técnico a las Prestaciones.</v>
      </c>
      <c r="E545" s="36" t="s">
        <v>288</v>
      </c>
      <c r="F545" s="36" t="str">
        <f t="shared" si="58"/>
        <v>Ejecutar acciones correspondientes al Proceso de Control Presencial Posterior</v>
      </c>
      <c r="G545" s="36" t="s">
        <v>418</v>
      </c>
      <c r="H545" s="83" t="s">
        <v>423</v>
      </c>
      <c r="I545" s="82">
        <v>2</v>
      </c>
      <c r="J545" s="38">
        <v>60</v>
      </c>
      <c r="K545" s="38"/>
      <c r="L545" s="38">
        <v>640</v>
      </c>
      <c r="M545" s="38">
        <f t="shared" si="56"/>
        <v>700</v>
      </c>
      <c r="N545" s="39">
        <v>9</v>
      </c>
      <c r="O545" s="41" t="str">
        <f>IFERROR(VLOOKUP(N545,bbb!B477:Ordenmes,2,0),"")</f>
        <v>Setiembre</v>
      </c>
      <c r="P545" s="142">
        <v>8</v>
      </c>
      <c r="Q545" s="111" t="s">
        <v>145</v>
      </c>
      <c r="R545" s="95"/>
      <c r="S545" s="93"/>
      <c r="T545" s="93"/>
    </row>
    <row r="546" spans="1:20" x14ac:dyDescent="0.25">
      <c r="A546" s="34" t="s">
        <v>422</v>
      </c>
      <c r="B546" s="34" t="str">
        <f t="shared" si="55"/>
        <v>UDR La Libertad</v>
      </c>
      <c r="C546" s="35" t="s">
        <v>279</v>
      </c>
      <c r="D546" s="36" t="str">
        <f t="shared" si="57"/>
        <v>Ejecución de Control Técnico a las Prestaciones.</v>
      </c>
      <c r="E546" s="36" t="s">
        <v>288</v>
      </c>
      <c r="F546" s="36" t="str">
        <f t="shared" si="58"/>
        <v>Ejecutar acciones correspondientes al Proceso de Control Presencial Posterior</v>
      </c>
      <c r="G546" s="36" t="s">
        <v>432</v>
      </c>
      <c r="H546" s="83" t="s">
        <v>423</v>
      </c>
      <c r="I546" s="82">
        <v>3</v>
      </c>
      <c r="J546" s="38">
        <v>50</v>
      </c>
      <c r="K546" s="38"/>
      <c r="L546" s="38">
        <v>960</v>
      </c>
      <c r="M546" s="38">
        <f t="shared" si="56"/>
        <v>1010</v>
      </c>
      <c r="N546" s="39">
        <v>9</v>
      </c>
      <c r="O546" s="41" t="str">
        <f>IFERROR(VLOOKUP(N546,bbb!B478:Ordenmes,2,0),"")</f>
        <v>Setiembre</v>
      </c>
      <c r="P546" s="142">
        <v>6</v>
      </c>
      <c r="Q546" s="111" t="s">
        <v>142</v>
      </c>
      <c r="R546" s="95"/>
      <c r="S546" s="93"/>
      <c r="T546" s="93"/>
    </row>
    <row r="547" spans="1:20" x14ac:dyDescent="0.25">
      <c r="A547" s="34" t="s">
        <v>422</v>
      </c>
      <c r="B547" s="34" t="str">
        <f t="shared" si="55"/>
        <v>UDR La Libertad</v>
      </c>
      <c r="C547" s="35" t="s">
        <v>279</v>
      </c>
      <c r="D547" s="36" t="str">
        <f t="shared" si="57"/>
        <v>Ejecución de Control Técnico a las Prestaciones.</v>
      </c>
      <c r="E547" s="36" t="s">
        <v>288</v>
      </c>
      <c r="F547" s="36" t="str">
        <f t="shared" si="58"/>
        <v>Ejecutar acciones correspondientes al Proceso de Control Presencial Posterior</v>
      </c>
      <c r="G547" s="36" t="s">
        <v>433</v>
      </c>
      <c r="H547" s="83" t="s">
        <v>423</v>
      </c>
      <c r="I547" s="82">
        <v>2</v>
      </c>
      <c r="J547" s="38">
        <v>60</v>
      </c>
      <c r="K547" s="38"/>
      <c r="L547" s="38">
        <v>640</v>
      </c>
      <c r="M547" s="38">
        <f t="shared" si="56"/>
        <v>700</v>
      </c>
      <c r="N547" s="39">
        <v>9</v>
      </c>
      <c r="O547" s="41" t="str">
        <f>IFERROR(VLOOKUP(N547,bbb!B479:Ordenmes,2,0),"")</f>
        <v>Setiembre</v>
      </c>
      <c r="P547" s="142">
        <v>3</v>
      </c>
      <c r="Q547" s="111" t="s">
        <v>131</v>
      </c>
      <c r="R547" s="95"/>
      <c r="S547" s="93"/>
      <c r="T547" s="93"/>
    </row>
    <row r="548" spans="1:20" x14ac:dyDescent="0.25">
      <c r="A548" s="34" t="s">
        <v>422</v>
      </c>
      <c r="B548" s="34" t="str">
        <f t="shared" si="55"/>
        <v>UDR La Libertad</v>
      </c>
      <c r="C548" s="35" t="s">
        <v>279</v>
      </c>
      <c r="D548" s="36" t="str">
        <f t="shared" si="57"/>
        <v>Ejecución de Control Técnico a las Prestaciones.</v>
      </c>
      <c r="E548" s="36" t="s">
        <v>288</v>
      </c>
      <c r="F548" s="36" t="str">
        <f t="shared" si="58"/>
        <v>Ejecutar acciones correspondientes al Proceso de Control Presencial Posterior</v>
      </c>
      <c r="G548" s="36" t="s">
        <v>413</v>
      </c>
      <c r="H548" s="83" t="s">
        <v>423</v>
      </c>
      <c r="I548" s="82">
        <v>2</v>
      </c>
      <c r="J548" s="38">
        <v>50</v>
      </c>
      <c r="K548" s="38"/>
      <c r="L548" s="38">
        <v>640</v>
      </c>
      <c r="M548" s="38">
        <f t="shared" si="56"/>
        <v>690</v>
      </c>
      <c r="N548" s="39">
        <v>9</v>
      </c>
      <c r="O548" s="41" t="str">
        <f>IFERROR(VLOOKUP(N548,bbb!B480:Ordenmes,2,0),"")</f>
        <v>Setiembre</v>
      </c>
      <c r="P548" s="142">
        <v>5</v>
      </c>
      <c r="Q548" s="111" t="s">
        <v>158</v>
      </c>
      <c r="R548" s="95"/>
      <c r="S548" s="93"/>
      <c r="T548" s="93"/>
    </row>
    <row r="549" spans="1:20" x14ac:dyDescent="0.25">
      <c r="A549" s="34" t="s">
        <v>422</v>
      </c>
      <c r="B549" s="34" t="str">
        <f t="shared" si="55"/>
        <v>UDR La Libertad</v>
      </c>
      <c r="C549" s="35" t="s">
        <v>252</v>
      </c>
      <c r="D549" s="36" t="str">
        <f t="shared" si="57"/>
        <v>Acciones de Soporte a la Gestión a nivel de UDR</v>
      </c>
      <c r="E549" s="36" t="s">
        <v>253</v>
      </c>
      <c r="F549" s="36" t="str">
        <f t="shared" si="58"/>
        <v>Supervisión y asistencia técnica en acciones de soporte a IPRESS</v>
      </c>
      <c r="G549" s="36" t="s">
        <v>446</v>
      </c>
      <c r="H549" s="83" t="s">
        <v>440</v>
      </c>
      <c r="I549" s="82">
        <v>3</v>
      </c>
      <c r="J549" s="38">
        <v>50</v>
      </c>
      <c r="K549" s="38"/>
      <c r="L549" s="38">
        <v>960</v>
      </c>
      <c r="M549" s="38">
        <f t="shared" si="56"/>
        <v>1010</v>
      </c>
      <c r="N549" s="39">
        <v>9</v>
      </c>
      <c r="O549" s="41" t="str">
        <f>IFERROR(VLOOKUP(N549,bbb!B481:Ordenmes,2,0),"")</f>
        <v>Setiembre</v>
      </c>
      <c r="P549" s="142">
        <v>4</v>
      </c>
      <c r="Q549" s="111" t="s">
        <v>137</v>
      </c>
      <c r="R549" s="95"/>
      <c r="S549" s="93"/>
      <c r="T549" s="93"/>
    </row>
    <row r="550" spans="1:20" x14ac:dyDescent="0.25">
      <c r="A550" s="34" t="s">
        <v>422</v>
      </c>
      <c r="B550" s="34" t="str">
        <f t="shared" si="55"/>
        <v>UDR La Libertad</v>
      </c>
      <c r="C550" s="35" t="s">
        <v>307</v>
      </c>
      <c r="D550" s="36" t="str">
        <f t="shared" si="57"/>
        <v>Supervisión Financiera a Unidades Ejecutoras-UE.</v>
      </c>
      <c r="E550" s="36" t="s">
        <v>237</v>
      </c>
      <c r="F550" s="36" t="str">
        <f t="shared" si="58"/>
        <v xml:space="preserve">Supervisión y asistencia técnica en cobertura financiera a UDR o Unidades Ejecutoras </v>
      </c>
      <c r="G550" s="36" t="s">
        <v>418</v>
      </c>
      <c r="H550" s="83" t="s">
        <v>435</v>
      </c>
      <c r="I550" s="82">
        <v>3</v>
      </c>
      <c r="J550" s="38">
        <v>100</v>
      </c>
      <c r="K550" s="38"/>
      <c r="L550" s="38">
        <v>1920</v>
      </c>
      <c r="M550" s="38">
        <f t="shared" si="56"/>
        <v>2020</v>
      </c>
      <c r="N550" s="39">
        <v>10</v>
      </c>
      <c r="O550" s="41" t="str">
        <f>IFERROR(VLOOKUP(N550,bbb!B490:Ordenmes,2,0),"")</f>
        <v>Octubre</v>
      </c>
      <c r="P550" s="142">
        <v>6</v>
      </c>
      <c r="Q550" s="111" t="s">
        <v>142</v>
      </c>
      <c r="R550" s="95"/>
      <c r="S550" s="93"/>
      <c r="T550" s="93"/>
    </row>
    <row r="551" spans="1:20" x14ac:dyDescent="0.25">
      <c r="A551" s="34" t="s">
        <v>422</v>
      </c>
      <c r="B551" s="34" t="str">
        <f t="shared" si="55"/>
        <v>UDR La Libertad</v>
      </c>
      <c r="C551" s="35" t="s">
        <v>307</v>
      </c>
      <c r="D551" s="36" t="str">
        <f t="shared" si="57"/>
        <v>Supervisión Financiera a Unidades Ejecutoras-UE.</v>
      </c>
      <c r="E551" s="36" t="s">
        <v>237</v>
      </c>
      <c r="F551" s="36" t="str">
        <f t="shared" si="58"/>
        <v xml:space="preserve">Supervisión y asistencia técnica en cobertura financiera a UDR o Unidades Ejecutoras </v>
      </c>
      <c r="G551" s="36" t="s">
        <v>436</v>
      </c>
      <c r="H551" s="83" t="s">
        <v>435</v>
      </c>
      <c r="I551" s="82">
        <v>3</v>
      </c>
      <c r="J551" s="38">
        <v>120</v>
      </c>
      <c r="K551" s="38"/>
      <c r="L551" s="38">
        <v>1920</v>
      </c>
      <c r="M551" s="38">
        <f t="shared" si="56"/>
        <v>2040</v>
      </c>
      <c r="N551" s="39">
        <v>10</v>
      </c>
      <c r="O551" s="41" t="str">
        <f>IFERROR(VLOOKUP(N551,bbb!B485:Ordenmes,2,0),"")</f>
        <v>Octubre</v>
      </c>
      <c r="P551" s="142">
        <v>5</v>
      </c>
      <c r="Q551" s="111" t="s">
        <v>158</v>
      </c>
      <c r="R551" s="95"/>
      <c r="S551" s="93"/>
      <c r="T551" s="93"/>
    </row>
    <row r="552" spans="1:20" x14ac:dyDescent="0.25">
      <c r="A552" s="34" t="s">
        <v>422</v>
      </c>
      <c r="B552" s="34" t="str">
        <f t="shared" si="55"/>
        <v>UDR La Libertad</v>
      </c>
      <c r="C552" s="35" t="s">
        <v>252</v>
      </c>
      <c r="D552" s="36" t="str">
        <f t="shared" si="57"/>
        <v>Acciones de Soporte a la Gestión a nivel de UDR</v>
      </c>
      <c r="E552" s="36" t="s">
        <v>260</v>
      </c>
      <c r="F552" s="36" t="str">
        <f t="shared" si="58"/>
        <v>Otras Acciones de Soporte</v>
      </c>
      <c r="G552" s="36" t="s">
        <v>418</v>
      </c>
      <c r="H552" s="83" t="s">
        <v>414</v>
      </c>
      <c r="I552" s="82">
        <v>2</v>
      </c>
      <c r="J552" s="38">
        <v>60</v>
      </c>
      <c r="K552" s="38"/>
      <c r="L552" s="38">
        <v>1280</v>
      </c>
      <c r="M552" s="38">
        <f t="shared" si="56"/>
        <v>1340</v>
      </c>
      <c r="N552" s="39">
        <v>10</v>
      </c>
      <c r="O552" s="41" t="str">
        <f>IFERROR(VLOOKUP(N552,bbb!B465:Ordenmes,2,0),"")</f>
        <v>Octubre</v>
      </c>
      <c r="P552" s="142">
        <v>4</v>
      </c>
      <c r="Q552" s="111" t="s">
        <v>137</v>
      </c>
      <c r="R552" s="95"/>
      <c r="S552" s="93"/>
      <c r="T552" s="93"/>
    </row>
    <row r="553" spans="1:20" x14ac:dyDescent="0.25">
      <c r="A553" s="34" t="s">
        <v>422</v>
      </c>
      <c r="B553" s="34" t="str">
        <f t="shared" si="55"/>
        <v>UDR La Libertad</v>
      </c>
      <c r="C553" s="35" t="s">
        <v>314</v>
      </c>
      <c r="D553" s="36" t="str">
        <f t="shared" si="57"/>
        <v>Acciones de Afiliación.</v>
      </c>
      <c r="E553" s="36" t="s">
        <v>315</v>
      </c>
      <c r="F553" s="36" t="str">
        <f t="shared" si="58"/>
        <v>Supervisión y asistencia técnica en materia de afiliaciones</v>
      </c>
      <c r="G553" s="36" t="s">
        <v>421</v>
      </c>
      <c r="H553" s="83" t="s">
        <v>408</v>
      </c>
      <c r="I553" s="82">
        <v>3</v>
      </c>
      <c r="J553" s="38">
        <v>60</v>
      </c>
      <c r="K553" s="38"/>
      <c r="L553" s="38">
        <v>960</v>
      </c>
      <c r="M553" s="38">
        <f t="shared" si="56"/>
        <v>1020</v>
      </c>
      <c r="N553" s="39">
        <v>10</v>
      </c>
      <c r="O553" s="41" t="str">
        <f>IFERROR(VLOOKUP(N553,bbb!B466:Ordenmes,2,0),"")</f>
        <v>Octubre</v>
      </c>
      <c r="P553" s="142">
        <v>7</v>
      </c>
      <c r="Q553" s="111" t="s">
        <v>156</v>
      </c>
      <c r="R553" s="95"/>
      <c r="S553" s="93"/>
      <c r="T553" s="93"/>
    </row>
    <row r="554" spans="1:20" x14ac:dyDescent="0.25">
      <c r="A554" s="34" t="s">
        <v>422</v>
      </c>
      <c r="B554" s="34" t="str">
        <f t="shared" si="55"/>
        <v>UDR La Libertad</v>
      </c>
      <c r="C554" s="35" t="s">
        <v>314</v>
      </c>
      <c r="D554" s="36" t="str">
        <f t="shared" si="57"/>
        <v>Acciones de Afiliación.</v>
      </c>
      <c r="E554" s="36" t="s">
        <v>409</v>
      </c>
      <c r="F554" s="36" t="str">
        <f t="shared" si="58"/>
        <v xml:space="preserve">Acciones de afiliación y acreditación de asegurados </v>
      </c>
      <c r="G554" s="36" t="s">
        <v>421</v>
      </c>
      <c r="H554" s="83" t="s">
        <v>411</v>
      </c>
      <c r="I554" s="82">
        <v>3</v>
      </c>
      <c r="J554" s="38">
        <v>60</v>
      </c>
      <c r="K554" s="38"/>
      <c r="L554" s="38">
        <v>960</v>
      </c>
      <c r="M554" s="38">
        <f t="shared" si="56"/>
        <v>1020</v>
      </c>
      <c r="N554" s="39">
        <v>10</v>
      </c>
      <c r="O554" s="41" t="str">
        <f>IFERROR(VLOOKUP(N554,bbb!B467:Ordenmes,2,0),"")</f>
        <v>Octubre</v>
      </c>
      <c r="P554" s="142">
        <v>3</v>
      </c>
      <c r="Q554" s="111" t="s">
        <v>131</v>
      </c>
      <c r="R554" s="95"/>
      <c r="S554" s="93"/>
      <c r="T554" s="93"/>
    </row>
    <row r="555" spans="1:20" x14ac:dyDescent="0.25">
      <c r="A555" s="34" t="s">
        <v>422</v>
      </c>
      <c r="B555" s="34" t="str">
        <f t="shared" si="55"/>
        <v>UDR La Libertad</v>
      </c>
      <c r="C555" s="35" t="s">
        <v>279</v>
      </c>
      <c r="D555" s="36" t="str">
        <f t="shared" si="57"/>
        <v>Ejecución de Control Técnico a las Prestaciones.</v>
      </c>
      <c r="E555" s="36" t="s">
        <v>288</v>
      </c>
      <c r="F555" s="36" t="str">
        <f t="shared" si="58"/>
        <v>Ejecutar acciones correspondientes al Proceso de Control Presencial Posterior</v>
      </c>
      <c r="G555" s="36" t="s">
        <v>433</v>
      </c>
      <c r="H555" s="83" t="s">
        <v>423</v>
      </c>
      <c r="I555" s="82">
        <v>2</v>
      </c>
      <c r="J555" s="38">
        <v>60</v>
      </c>
      <c r="K555" s="38"/>
      <c r="L555" s="38">
        <v>640</v>
      </c>
      <c r="M555" s="38">
        <f t="shared" si="56"/>
        <v>700</v>
      </c>
      <c r="N555" s="39">
        <v>10</v>
      </c>
      <c r="O555" s="41" t="str">
        <f>IFERROR(VLOOKUP(N555,bbb!B468:Ordenmes,2,0),"")</f>
        <v>Octubre</v>
      </c>
      <c r="P555" s="142">
        <v>3</v>
      </c>
      <c r="Q555" s="111" t="s">
        <v>131</v>
      </c>
      <c r="R555" s="95"/>
      <c r="S555" s="93"/>
      <c r="T555" s="93"/>
    </row>
    <row r="556" spans="1:20" x14ac:dyDescent="0.25">
      <c r="A556" s="34" t="s">
        <v>422</v>
      </c>
      <c r="B556" s="34" t="str">
        <f t="shared" si="55"/>
        <v>UDR La Libertad</v>
      </c>
      <c r="C556" s="35" t="s">
        <v>279</v>
      </c>
      <c r="D556" s="36" t="str">
        <f t="shared" si="57"/>
        <v>Ejecución de Control Técnico a las Prestaciones.</v>
      </c>
      <c r="E556" s="36" t="s">
        <v>288</v>
      </c>
      <c r="F556" s="36" t="str">
        <f t="shared" si="58"/>
        <v>Ejecutar acciones correspondientes al Proceso de Control Presencial Posterior</v>
      </c>
      <c r="G556" s="36" t="s">
        <v>424</v>
      </c>
      <c r="H556" s="83" t="s">
        <v>423</v>
      </c>
      <c r="I556" s="82">
        <v>3</v>
      </c>
      <c r="J556" s="38">
        <v>60</v>
      </c>
      <c r="K556" s="38"/>
      <c r="L556" s="38">
        <v>960</v>
      </c>
      <c r="M556" s="38">
        <f t="shared" si="56"/>
        <v>1020</v>
      </c>
      <c r="N556" s="39">
        <v>10</v>
      </c>
      <c r="O556" s="41" t="str">
        <f>IFERROR(VLOOKUP(N556,bbb!B469:Ordenmes,2,0),"")</f>
        <v>Octubre</v>
      </c>
      <c r="P556" s="142">
        <v>8</v>
      </c>
      <c r="Q556" s="111" t="s">
        <v>145</v>
      </c>
      <c r="R556" s="95"/>
      <c r="S556" s="93"/>
      <c r="T556" s="93"/>
    </row>
    <row r="557" spans="1:20" x14ac:dyDescent="0.25">
      <c r="A557" s="34" t="s">
        <v>422</v>
      </c>
      <c r="B557" s="34" t="str">
        <f t="shared" si="55"/>
        <v>UDR La Libertad</v>
      </c>
      <c r="C557" s="35" t="s">
        <v>279</v>
      </c>
      <c r="D557" s="36" t="str">
        <f t="shared" si="57"/>
        <v>Ejecución de Control Técnico a las Prestaciones.</v>
      </c>
      <c r="E557" s="36" t="s">
        <v>288</v>
      </c>
      <c r="F557" s="36" t="str">
        <f t="shared" si="58"/>
        <v>Ejecutar acciones correspondientes al Proceso de Control Presencial Posterior</v>
      </c>
      <c r="G557" s="36" t="s">
        <v>431</v>
      </c>
      <c r="H557" s="83" t="s">
        <v>423</v>
      </c>
      <c r="I557" s="82">
        <v>3</v>
      </c>
      <c r="J557" s="38">
        <v>50</v>
      </c>
      <c r="K557" s="38"/>
      <c r="L557" s="38">
        <v>960</v>
      </c>
      <c r="M557" s="38">
        <f t="shared" si="56"/>
        <v>1010</v>
      </c>
      <c r="N557" s="39">
        <v>10</v>
      </c>
      <c r="O557" s="41" t="str">
        <f>IFERROR(VLOOKUP(N557,bbb!B470:Ordenmes,2,0),"")</f>
        <v>Octubre</v>
      </c>
      <c r="P557" s="142">
        <v>2</v>
      </c>
      <c r="Q557" s="111" t="s">
        <v>126</v>
      </c>
      <c r="R557" s="95"/>
      <c r="S557" s="93"/>
      <c r="T557" s="93"/>
    </row>
    <row r="558" spans="1:20" x14ac:dyDescent="0.25">
      <c r="A558" s="34" t="s">
        <v>422</v>
      </c>
      <c r="B558" s="34" t="str">
        <f t="shared" si="55"/>
        <v>UDR La Libertad</v>
      </c>
      <c r="C558" s="35" t="s">
        <v>279</v>
      </c>
      <c r="D558" s="36" t="str">
        <f t="shared" si="57"/>
        <v>Ejecución de Control Técnico a las Prestaciones.</v>
      </c>
      <c r="E558" s="36" t="s">
        <v>288</v>
      </c>
      <c r="F558" s="36" t="str">
        <f t="shared" si="58"/>
        <v>Ejecutar acciones correspondientes al Proceso de Control Presencial Posterior</v>
      </c>
      <c r="G558" s="36" t="s">
        <v>434</v>
      </c>
      <c r="H558" s="83" t="s">
        <v>423</v>
      </c>
      <c r="I558" s="82">
        <v>2</v>
      </c>
      <c r="J558" s="38">
        <v>50</v>
      </c>
      <c r="K558" s="38"/>
      <c r="L558" s="38">
        <v>640</v>
      </c>
      <c r="M558" s="38">
        <f t="shared" si="56"/>
        <v>690</v>
      </c>
      <c r="N558" s="39">
        <v>10</v>
      </c>
      <c r="O558" s="41" t="str">
        <f>IFERROR(VLOOKUP(N558,bbb!B471:Ordenmes,2,0),"")</f>
        <v>Octubre</v>
      </c>
      <c r="P558" s="142">
        <v>6</v>
      </c>
      <c r="Q558" s="111" t="s">
        <v>142</v>
      </c>
      <c r="R558" s="95"/>
      <c r="S558" s="93"/>
      <c r="T558" s="93"/>
    </row>
    <row r="559" spans="1:20" x14ac:dyDescent="0.25">
      <c r="A559" s="34" t="s">
        <v>422</v>
      </c>
      <c r="B559" s="34" t="str">
        <f t="shared" si="55"/>
        <v>UDR La Libertad</v>
      </c>
      <c r="C559" s="35" t="s">
        <v>252</v>
      </c>
      <c r="D559" s="36" t="str">
        <f t="shared" si="57"/>
        <v>Acciones de Soporte a la Gestión a nivel de UDR</v>
      </c>
      <c r="E559" s="36" t="s">
        <v>253</v>
      </c>
      <c r="F559" s="36" t="str">
        <f t="shared" si="58"/>
        <v>Supervisión y asistencia técnica en acciones de soporte a IPRESS</v>
      </c>
      <c r="G559" s="36" t="s">
        <v>417</v>
      </c>
      <c r="H559" s="83" t="s">
        <v>440</v>
      </c>
      <c r="I559" s="82">
        <v>3</v>
      </c>
      <c r="J559" s="38">
        <v>60</v>
      </c>
      <c r="K559" s="38"/>
      <c r="L559" s="38">
        <v>960</v>
      </c>
      <c r="M559" s="38">
        <f t="shared" si="56"/>
        <v>1020</v>
      </c>
      <c r="N559" s="39">
        <v>10</v>
      </c>
      <c r="O559" s="41" t="str">
        <f>IFERROR(VLOOKUP(N559,bbb!B472:Ordenmes,2,0),"")</f>
        <v>Octubre</v>
      </c>
      <c r="P559" s="142">
        <v>6</v>
      </c>
      <c r="Q559" s="111" t="s">
        <v>142</v>
      </c>
      <c r="R559" s="95"/>
      <c r="S559" s="93"/>
      <c r="T559" s="93"/>
    </row>
    <row r="560" spans="1:20" x14ac:dyDescent="0.25">
      <c r="A560" s="34" t="s">
        <v>422</v>
      </c>
      <c r="B560" s="34" t="str">
        <f t="shared" si="55"/>
        <v>UDR La Libertad</v>
      </c>
      <c r="C560" s="35" t="s">
        <v>314</v>
      </c>
      <c r="D560" s="36" t="str">
        <f t="shared" si="57"/>
        <v>Acciones de Afiliación.</v>
      </c>
      <c r="E560" s="36" t="s">
        <v>315</v>
      </c>
      <c r="F560" s="36" t="str">
        <f t="shared" si="58"/>
        <v>Supervisión y asistencia técnica en materia de afiliaciones</v>
      </c>
      <c r="G560" s="194" t="s">
        <v>3071</v>
      </c>
      <c r="H560" s="197" t="s">
        <v>3072</v>
      </c>
      <c r="I560" s="82">
        <v>2</v>
      </c>
      <c r="J560" s="38">
        <v>50</v>
      </c>
      <c r="K560" s="38"/>
      <c r="L560" s="38">
        <v>640</v>
      </c>
      <c r="M560" s="38">
        <f t="shared" si="56"/>
        <v>690</v>
      </c>
      <c r="N560" s="39">
        <v>11</v>
      </c>
      <c r="O560" s="41" t="str">
        <f>IFERROR(VLOOKUP(N560,bbb!B488:Ordenmes,2,0),"")</f>
        <v>Noviembre</v>
      </c>
      <c r="P560" s="142"/>
      <c r="Q560" s="111"/>
      <c r="R560" s="95"/>
      <c r="S560" s="93"/>
      <c r="T560" s="93"/>
    </row>
    <row r="561" spans="1:20" x14ac:dyDescent="0.25">
      <c r="A561" s="34" t="s">
        <v>422</v>
      </c>
      <c r="B561" s="34" t="str">
        <f t="shared" si="55"/>
        <v>UDR La Libertad</v>
      </c>
      <c r="C561" s="35" t="s">
        <v>307</v>
      </c>
      <c r="D561" s="36" t="str">
        <f t="shared" si="57"/>
        <v>Supervisión Financiera a Unidades Ejecutoras-UE.</v>
      </c>
      <c r="E561" s="36" t="s">
        <v>237</v>
      </c>
      <c r="F561" s="36" t="str">
        <f t="shared" si="58"/>
        <v xml:space="preserve">Supervisión y asistencia técnica en cobertura financiera a UDR o Unidades Ejecutoras </v>
      </c>
      <c r="G561" s="36" t="s">
        <v>428</v>
      </c>
      <c r="H561" s="83" t="s">
        <v>435</v>
      </c>
      <c r="I561" s="82">
        <v>3</v>
      </c>
      <c r="J561" s="38">
        <v>100</v>
      </c>
      <c r="K561" s="38"/>
      <c r="L561" s="38">
        <v>1920</v>
      </c>
      <c r="M561" s="38">
        <f t="shared" si="56"/>
        <v>2020</v>
      </c>
      <c r="N561" s="39">
        <v>11</v>
      </c>
      <c r="O561" s="41" t="str">
        <f>IFERROR(VLOOKUP(N561,bbb!B486:Ordenmes,2,0),"")</f>
        <v>Noviembre</v>
      </c>
      <c r="P561" s="142">
        <v>8</v>
      </c>
      <c r="Q561" s="111" t="s">
        <v>145</v>
      </c>
      <c r="R561" s="95"/>
      <c r="S561" s="93"/>
      <c r="T561" s="93"/>
    </row>
    <row r="562" spans="1:20" x14ac:dyDescent="0.25">
      <c r="A562" s="34" t="s">
        <v>422</v>
      </c>
      <c r="B562" s="34" t="str">
        <f t="shared" si="55"/>
        <v>UDR La Libertad</v>
      </c>
      <c r="C562" s="35" t="s">
        <v>307</v>
      </c>
      <c r="D562" s="36" t="str">
        <f t="shared" si="57"/>
        <v>Supervisión Financiera a Unidades Ejecutoras-UE.</v>
      </c>
      <c r="E562" s="36" t="s">
        <v>237</v>
      </c>
      <c r="F562" s="36" t="str">
        <f t="shared" si="58"/>
        <v xml:space="preserve">Supervisión y asistencia técnica en cobertura financiera a UDR o Unidades Ejecutoras </v>
      </c>
      <c r="G562" s="36" t="s">
        <v>434</v>
      </c>
      <c r="H562" s="83" t="s">
        <v>435</v>
      </c>
      <c r="I562" s="82">
        <v>3</v>
      </c>
      <c r="J562" s="38">
        <v>100</v>
      </c>
      <c r="K562" s="38"/>
      <c r="L562" s="38">
        <v>1920</v>
      </c>
      <c r="M562" s="38">
        <f t="shared" si="56"/>
        <v>2020</v>
      </c>
      <c r="N562" s="39">
        <v>11</v>
      </c>
      <c r="O562" s="41" t="str">
        <f>IFERROR(VLOOKUP(N562,bbb!B487:Ordenmes,2,0),"")</f>
        <v>Noviembre</v>
      </c>
      <c r="P562" s="142">
        <v>2</v>
      </c>
      <c r="Q562" s="111" t="s">
        <v>126</v>
      </c>
      <c r="R562" s="95"/>
      <c r="S562" s="93"/>
      <c r="T562" s="93"/>
    </row>
    <row r="563" spans="1:20" x14ac:dyDescent="0.25">
      <c r="A563" s="34" t="s">
        <v>422</v>
      </c>
      <c r="B563" s="34" t="str">
        <f t="shared" si="55"/>
        <v>UDR La Libertad</v>
      </c>
      <c r="C563" s="35" t="s">
        <v>279</v>
      </c>
      <c r="D563" s="36" t="str">
        <f t="shared" si="57"/>
        <v>Ejecución de Control Técnico a las Prestaciones.</v>
      </c>
      <c r="E563" s="36" t="s">
        <v>288</v>
      </c>
      <c r="F563" s="36" t="str">
        <f t="shared" si="58"/>
        <v>Ejecutar acciones correspondientes al Proceso de Control Presencial Posterior</v>
      </c>
      <c r="G563" s="36" t="s">
        <v>427</v>
      </c>
      <c r="H563" s="83" t="s">
        <v>423</v>
      </c>
      <c r="I563" s="82">
        <v>2</v>
      </c>
      <c r="J563" s="38">
        <v>50</v>
      </c>
      <c r="K563" s="38"/>
      <c r="L563" s="38">
        <v>640</v>
      </c>
      <c r="M563" s="38">
        <f t="shared" si="56"/>
        <v>690</v>
      </c>
      <c r="N563" s="39">
        <v>11</v>
      </c>
      <c r="O563" s="41" t="str">
        <f>IFERROR(VLOOKUP(N563,bbb!B462:Ordenmes,2,0),"")</f>
        <v>Noviembre</v>
      </c>
      <c r="P563" s="142">
        <v>4</v>
      </c>
      <c r="Q563" s="111" t="s">
        <v>137</v>
      </c>
      <c r="R563" s="95"/>
      <c r="S563" s="93"/>
      <c r="T563" s="93"/>
    </row>
    <row r="564" spans="1:20" x14ac:dyDescent="0.25">
      <c r="A564" s="34" t="s">
        <v>422</v>
      </c>
      <c r="B564" s="34" t="str">
        <f t="shared" si="55"/>
        <v>UDR La Libertad</v>
      </c>
      <c r="C564" s="35" t="s">
        <v>279</v>
      </c>
      <c r="D564" s="36" t="str">
        <f t="shared" si="57"/>
        <v>Ejecución de Control Técnico a las Prestaciones.</v>
      </c>
      <c r="E564" s="36" t="s">
        <v>288</v>
      </c>
      <c r="F564" s="36" t="str">
        <f t="shared" si="58"/>
        <v>Ejecutar acciones correspondientes al Proceso de Control Presencial Posterior</v>
      </c>
      <c r="G564" s="36" t="s">
        <v>428</v>
      </c>
      <c r="H564" s="83" t="s">
        <v>423</v>
      </c>
      <c r="I564" s="82">
        <v>2</v>
      </c>
      <c r="J564" s="38">
        <v>60</v>
      </c>
      <c r="K564" s="38"/>
      <c r="L564" s="38">
        <v>640</v>
      </c>
      <c r="M564" s="38">
        <f t="shared" si="56"/>
        <v>700</v>
      </c>
      <c r="N564" s="39">
        <v>11</v>
      </c>
      <c r="O564" s="41" t="str">
        <f>IFERROR(VLOOKUP(N564,bbb!B463:Ordenmes,2,0),"")</f>
        <v>Noviembre</v>
      </c>
      <c r="P564" s="142">
        <v>2</v>
      </c>
      <c r="Q564" s="111" t="s">
        <v>126</v>
      </c>
      <c r="R564" s="95"/>
      <c r="S564" s="93"/>
      <c r="T564" s="93"/>
    </row>
    <row r="565" spans="1:20" x14ac:dyDescent="0.25">
      <c r="A565" s="34" t="s">
        <v>422</v>
      </c>
      <c r="B565" s="34" t="str">
        <f t="shared" si="55"/>
        <v>UDR La Libertad</v>
      </c>
      <c r="C565" s="35" t="s">
        <v>252</v>
      </c>
      <c r="D565" s="36" t="str">
        <f t="shared" si="57"/>
        <v>Acciones de Soporte a la Gestión a nivel de UDR</v>
      </c>
      <c r="E565" s="36" t="s">
        <v>253</v>
      </c>
      <c r="F565" s="36" t="str">
        <f t="shared" si="58"/>
        <v>Supervisión y asistencia técnica en acciones de soporte a IPRESS</v>
      </c>
      <c r="G565" s="36" t="s">
        <v>418</v>
      </c>
      <c r="H565" s="83" t="s">
        <v>440</v>
      </c>
      <c r="I565" s="82">
        <v>3</v>
      </c>
      <c r="J565" s="38">
        <v>60</v>
      </c>
      <c r="K565" s="38"/>
      <c r="L565" s="38">
        <v>960</v>
      </c>
      <c r="M565" s="38">
        <f t="shared" si="56"/>
        <v>1020</v>
      </c>
      <c r="N565" s="39">
        <v>11</v>
      </c>
      <c r="O565" s="41" t="str">
        <f>IFERROR(VLOOKUP(N565,bbb!B464:Ordenmes,2,0),"")</f>
        <v>Noviembre</v>
      </c>
      <c r="P565" s="142">
        <v>5</v>
      </c>
      <c r="Q565" s="111" t="s">
        <v>158</v>
      </c>
      <c r="R565" s="95"/>
      <c r="S565" s="93"/>
      <c r="T565" s="93"/>
    </row>
    <row r="566" spans="1:20" x14ac:dyDescent="0.25">
      <c r="A566" s="34" t="s">
        <v>422</v>
      </c>
      <c r="B566" s="34" t="str">
        <f t="shared" si="55"/>
        <v>UDR La Libertad</v>
      </c>
      <c r="C566" s="35" t="s">
        <v>252</v>
      </c>
      <c r="D566" s="36" t="str">
        <f t="shared" si="57"/>
        <v>Acciones de Soporte a la Gestión a nivel de UDR</v>
      </c>
      <c r="E566" s="36" t="s">
        <v>253</v>
      </c>
      <c r="F566" s="36" t="str">
        <f t="shared" si="58"/>
        <v>Supervisión y asistencia técnica en acciones de soporte a IPRESS</v>
      </c>
      <c r="G566" s="36" t="s">
        <v>447</v>
      </c>
      <c r="H566" s="83" t="s">
        <v>440</v>
      </c>
      <c r="I566" s="82">
        <v>3</v>
      </c>
      <c r="J566" s="38">
        <v>50</v>
      </c>
      <c r="K566" s="38"/>
      <c r="L566" s="38">
        <f>960-160</f>
        <v>800</v>
      </c>
      <c r="M566" s="38">
        <f t="shared" si="56"/>
        <v>850</v>
      </c>
      <c r="N566" s="39">
        <v>12</v>
      </c>
      <c r="O566" s="41" t="str">
        <f>IFERROR(VLOOKUP(N566,bbb!B605:Ordenmes,2,0),"")</f>
        <v>Diciembre</v>
      </c>
      <c r="P566" s="142">
        <v>3</v>
      </c>
      <c r="Q566" s="111" t="s">
        <v>131</v>
      </c>
      <c r="R566" s="95"/>
      <c r="S566" s="93"/>
      <c r="T566" s="93"/>
    </row>
    <row r="567" spans="1:20" x14ac:dyDescent="0.25">
      <c r="A567" s="34" t="s">
        <v>2097</v>
      </c>
      <c r="B567" s="34" t="str">
        <f t="shared" si="55"/>
        <v>UDR Piura I</v>
      </c>
      <c r="C567" s="35" t="s">
        <v>252</v>
      </c>
      <c r="D567" s="36" t="str">
        <f t="shared" si="57"/>
        <v>Acciones de Soporte a la Gestión a nivel de UDR</v>
      </c>
      <c r="E567" s="36" t="s">
        <v>260</v>
      </c>
      <c r="F567" s="36" t="str">
        <f t="shared" si="58"/>
        <v>Otras Acciones de Soporte</v>
      </c>
      <c r="G567" s="36" t="s">
        <v>261</v>
      </c>
      <c r="H567" s="83" t="s">
        <v>369</v>
      </c>
      <c r="I567" s="82">
        <v>2</v>
      </c>
      <c r="J567" s="38">
        <v>76</v>
      </c>
      <c r="K567" s="38"/>
      <c r="L567" s="38">
        <v>640</v>
      </c>
      <c r="M567" s="38">
        <f t="shared" si="56"/>
        <v>716</v>
      </c>
      <c r="N567" s="39">
        <v>2</v>
      </c>
      <c r="O567" s="41" t="str">
        <f>IFERROR(VLOOKUP(N567,bbb!B470:Ordenmes,2,0),"")</f>
        <v>Febrero</v>
      </c>
      <c r="P567" s="142">
        <v>2</v>
      </c>
      <c r="Q567" s="111" t="s">
        <v>126</v>
      </c>
      <c r="R567" s="95"/>
      <c r="S567" s="93" t="s">
        <v>2970</v>
      </c>
      <c r="T567" s="93"/>
    </row>
    <row r="568" spans="1:20" x14ac:dyDescent="0.25">
      <c r="A568" s="34" t="s">
        <v>2097</v>
      </c>
      <c r="B568" s="34" t="str">
        <f t="shared" si="55"/>
        <v>UDR Piura I</v>
      </c>
      <c r="C568" s="35" t="s">
        <v>252</v>
      </c>
      <c r="D568" s="36" t="str">
        <f t="shared" si="57"/>
        <v>Acciones de Soporte a la Gestión a nivel de UDR</v>
      </c>
      <c r="E568" s="36" t="s">
        <v>260</v>
      </c>
      <c r="F568" s="36" t="str">
        <f t="shared" si="58"/>
        <v>Otras Acciones de Soporte</v>
      </c>
      <c r="G568" s="36" t="s">
        <v>261</v>
      </c>
      <c r="H568" s="83" t="s">
        <v>450</v>
      </c>
      <c r="I568" s="82">
        <v>2</v>
      </c>
      <c r="J568" s="38">
        <v>76</v>
      </c>
      <c r="K568" s="38"/>
      <c r="L568" s="38">
        <v>640</v>
      </c>
      <c r="M568" s="38">
        <f t="shared" si="56"/>
        <v>716</v>
      </c>
      <c r="N568" s="39">
        <v>2</v>
      </c>
      <c r="O568" s="41" t="str">
        <f>IFERROR(VLOOKUP(N568,bbb!B471:Ordenmes,2,0),"")</f>
        <v>Febrero</v>
      </c>
      <c r="P568" s="142">
        <v>2</v>
      </c>
      <c r="Q568" s="111" t="s">
        <v>126</v>
      </c>
      <c r="R568" s="95"/>
      <c r="S568" s="93" t="s">
        <v>2970</v>
      </c>
      <c r="T568" s="93"/>
    </row>
    <row r="569" spans="1:20" x14ac:dyDescent="0.25">
      <c r="A569" s="34" t="s">
        <v>2097</v>
      </c>
      <c r="B569" s="34" t="str">
        <f t="shared" si="55"/>
        <v>UDR Piura I</v>
      </c>
      <c r="C569" s="35" t="s">
        <v>252</v>
      </c>
      <c r="D569" s="36" t="str">
        <f t="shared" si="57"/>
        <v>Acciones de Soporte a la Gestión a nivel de UDR</v>
      </c>
      <c r="E569" s="36" t="s">
        <v>260</v>
      </c>
      <c r="F569" s="36" t="str">
        <f t="shared" ref="F569:F580" si="59">IFERROR(VLOOKUP(E569,IdTarea,2,0),"")</f>
        <v>Otras Acciones de Soporte</v>
      </c>
      <c r="G569" s="36" t="s">
        <v>261</v>
      </c>
      <c r="H569" s="83" t="s">
        <v>464</v>
      </c>
      <c r="I569" s="82">
        <v>2</v>
      </c>
      <c r="J569" s="38">
        <v>76</v>
      </c>
      <c r="K569" s="38"/>
      <c r="L569" s="38">
        <v>640</v>
      </c>
      <c r="M569" s="38">
        <f t="shared" si="56"/>
        <v>716</v>
      </c>
      <c r="N569" s="39">
        <v>2</v>
      </c>
      <c r="O569" s="41" t="str">
        <f>IFERROR(VLOOKUP(N569,bbb!B472:Ordenmes,2,0),"")</f>
        <v>Febrero</v>
      </c>
      <c r="P569" s="142">
        <v>2</v>
      </c>
      <c r="Q569" s="111" t="s">
        <v>126</v>
      </c>
      <c r="R569" s="95"/>
      <c r="S569" s="93" t="s">
        <v>2970</v>
      </c>
      <c r="T569" s="93"/>
    </row>
    <row r="570" spans="1:20" x14ac:dyDescent="0.25">
      <c r="A570" s="34" t="s">
        <v>2097</v>
      </c>
      <c r="B570" s="34" t="str">
        <f t="shared" si="55"/>
        <v>UDR Piura I</v>
      </c>
      <c r="C570" s="35" t="s">
        <v>252</v>
      </c>
      <c r="D570" s="36" t="str">
        <f t="shared" si="57"/>
        <v>Acciones de Soporte a la Gestión a nivel de UDR</v>
      </c>
      <c r="E570" s="36" t="s">
        <v>260</v>
      </c>
      <c r="F570" s="36" t="str">
        <f t="shared" si="59"/>
        <v>Otras Acciones de Soporte</v>
      </c>
      <c r="G570" s="36" t="s">
        <v>261</v>
      </c>
      <c r="H570" s="83" t="s">
        <v>465</v>
      </c>
      <c r="I570" s="82">
        <v>2</v>
      </c>
      <c r="J570" s="38">
        <v>76</v>
      </c>
      <c r="K570" s="38"/>
      <c r="L570" s="38">
        <v>640</v>
      </c>
      <c r="M570" s="38">
        <f t="shared" si="56"/>
        <v>716</v>
      </c>
      <c r="N570" s="39">
        <v>2</v>
      </c>
      <c r="O570" s="41" t="str">
        <f>IFERROR(VLOOKUP(N570,bbb!B473:Ordenmes,2,0),"")</f>
        <v>Febrero</v>
      </c>
      <c r="P570" s="142">
        <v>3</v>
      </c>
      <c r="Q570" s="111" t="s">
        <v>131</v>
      </c>
      <c r="R570" s="95"/>
      <c r="S570" s="93" t="s">
        <v>2970</v>
      </c>
      <c r="T570" s="93"/>
    </row>
    <row r="571" spans="1:20" x14ac:dyDescent="0.25">
      <c r="A571" s="34" t="s">
        <v>2097</v>
      </c>
      <c r="B571" s="34" t="str">
        <f t="shared" si="55"/>
        <v>UDR Piura I</v>
      </c>
      <c r="C571" s="35" t="s">
        <v>252</v>
      </c>
      <c r="D571" s="36" t="str">
        <f t="shared" si="57"/>
        <v>Acciones de Soporte a la Gestión a nivel de UDR</v>
      </c>
      <c r="E571" s="36" t="s">
        <v>260</v>
      </c>
      <c r="F571" s="36" t="str">
        <f t="shared" si="59"/>
        <v>Otras Acciones de Soporte</v>
      </c>
      <c r="G571" s="36" t="s">
        <v>2813</v>
      </c>
      <c r="H571" s="83" t="s">
        <v>2814</v>
      </c>
      <c r="I571" s="82">
        <v>2</v>
      </c>
      <c r="J571" s="38">
        <v>76</v>
      </c>
      <c r="K571" s="38"/>
      <c r="L571" s="38">
        <v>640</v>
      </c>
      <c r="M571" s="38">
        <f t="shared" si="56"/>
        <v>716</v>
      </c>
      <c r="N571" s="39">
        <v>2</v>
      </c>
      <c r="O571" s="41" t="str">
        <f>IFERROR(VLOOKUP(N571,bbb!B474:Ordenmes,2,0),"")</f>
        <v>Febrero</v>
      </c>
      <c r="P571" s="142">
        <v>3</v>
      </c>
      <c r="Q571" s="111" t="s">
        <v>131</v>
      </c>
      <c r="R571" s="95"/>
      <c r="S571" s="93" t="s">
        <v>2970</v>
      </c>
      <c r="T571" s="93"/>
    </row>
    <row r="572" spans="1:20" x14ac:dyDescent="0.25">
      <c r="A572" s="34" t="s">
        <v>2097</v>
      </c>
      <c r="B572" s="34" t="str">
        <f t="shared" si="55"/>
        <v>UDR Piura I</v>
      </c>
      <c r="C572" s="35" t="s">
        <v>252</v>
      </c>
      <c r="D572" s="36" t="str">
        <f t="shared" si="57"/>
        <v>Acciones de Soporte a la Gestión a nivel de UDR</v>
      </c>
      <c r="E572" s="36" t="s">
        <v>260</v>
      </c>
      <c r="F572" s="36" t="str">
        <f t="shared" si="59"/>
        <v>Otras Acciones de Soporte</v>
      </c>
      <c r="G572" s="36" t="s">
        <v>2813</v>
      </c>
      <c r="H572" s="83" t="s">
        <v>2815</v>
      </c>
      <c r="I572" s="82">
        <v>2</v>
      </c>
      <c r="J572" s="38">
        <v>0</v>
      </c>
      <c r="K572" s="38"/>
      <c r="L572" s="38">
        <v>640</v>
      </c>
      <c r="M572" s="38">
        <f t="shared" si="56"/>
        <v>640</v>
      </c>
      <c r="N572" s="39">
        <v>2</v>
      </c>
      <c r="O572" s="41" t="str">
        <f>IFERROR(VLOOKUP(N572,bbb!B475:Ordenmes,2,0),"")</f>
        <v>Febrero</v>
      </c>
      <c r="P572" s="142">
        <v>5</v>
      </c>
      <c r="Q572" s="111" t="s">
        <v>158</v>
      </c>
      <c r="R572" s="95"/>
      <c r="S572" s="93" t="s">
        <v>2970</v>
      </c>
      <c r="T572" s="93"/>
    </row>
    <row r="573" spans="1:20" x14ac:dyDescent="0.25">
      <c r="A573" s="34" t="s">
        <v>2097</v>
      </c>
      <c r="B573" s="34" t="str">
        <f t="shared" si="55"/>
        <v>UDR Piura I</v>
      </c>
      <c r="C573" s="35" t="s">
        <v>252</v>
      </c>
      <c r="D573" s="36" t="str">
        <f t="shared" si="57"/>
        <v>Acciones de Soporte a la Gestión a nivel de UDR</v>
      </c>
      <c r="E573" s="36" t="s">
        <v>260</v>
      </c>
      <c r="F573" s="36" t="str">
        <f t="shared" si="59"/>
        <v>Otras Acciones de Soporte</v>
      </c>
      <c r="G573" s="36" t="s">
        <v>2813</v>
      </c>
      <c r="H573" s="83" t="s">
        <v>2816</v>
      </c>
      <c r="I573" s="82">
        <v>2</v>
      </c>
      <c r="J573" s="38">
        <v>76</v>
      </c>
      <c r="K573" s="38"/>
      <c r="L573" s="38">
        <v>640</v>
      </c>
      <c r="M573" s="38">
        <f t="shared" si="56"/>
        <v>716</v>
      </c>
      <c r="N573" s="39">
        <v>2</v>
      </c>
      <c r="O573" s="41" t="str">
        <f>IFERROR(VLOOKUP(N573,bbb!B476:Ordenmes,2,0),"")</f>
        <v>Febrero</v>
      </c>
      <c r="P573" s="142">
        <v>11</v>
      </c>
      <c r="Q573" s="111" t="s">
        <v>169</v>
      </c>
      <c r="R573" s="95"/>
      <c r="S573" s="93" t="s">
        <v>2970</v>
      </c>
      <c r="T573" s="93"/>
    </row>
    <row r="574" spans="1:20" x14ac:dyDescent="0.25">
      <c r="A574" s="34" t="s">
        <v>2097</v>
      </c>
      <c r="B574" s="34" t="str">
        <f t="shared" si="55"/>
        <v>UDR Piura I</v>
      </c>
      <c r="C574" s="35" t="s">
        <v>252</v>
      </c>
      <c r="D574" s="36" t="str">
        <f t="shared" si="57"/>
        <v>Acciones de Soporte a la Gestión a nivel de UDR</v>
      </c>
      <c r="E574" s="36" t="s">
        <v>260</v>
      </c>
      <c r="F574" s="36" t="str">
        <f t="shared" si="59"/>
        <v>Otras Acciones de Soporte</v>
      </c>
      <c r="G574" s="36" t="s">
        <v>2813</v>
      </c>
      <c r="H574" s="83" t="s">
        <v>2817</v>
      </c>
      <c r="I574" s="82">
        <v>2</v>
      </c>
      <c r="J574" s="38">
        <v>76</v>
      </c>
      <c r="K574" s="38"/>
      <c r="L574" s="38">
        <v>640</v>
      </c>
      <c r="M574" s="38">
        <f t="shared" si="56"/>
        <v>716</v>
      </c>
      <c r="N574" s="39">
        <v>2</v>
      </c>
      <c r="O574" s="41" t="str">
        <f>IFERROR(VLOOKUP(N574,bbb!B477:Ordenmes,2,0),"")</f>
        <v>Febrero</v>
      </c>
      <c r="P574" s="142">
        <v>3</v>
      </c>
      <c r="Q574" s="111" t="s">
        <v>131</v>
      </c>
      <c r="R574" s="95"/>
      <c r="S574" s="93" t="s">
        <v>2970</v>
      </c>
      <c r="T574" s="93"/>
    </row>
    <row r="575" spans="1:20" x14ac:dyDescent="0.25">
      <c r="A575" s="34" t="s">
        <v>2097</v>
      </c>
      <c r="B575" s="34" t="str">
        <f t="shared" si="55"/>
        <v>UDR Piura I</v>
      </c>
      <c r="C575" s="35" t="s">
        <v>252</v>
      </c>
      <c r="D575" s="36" t="str">
        <f t="shared" si="57"/>
        <v>Acciones de Soporte a la Gestión a nivel de UDR</v>
      </c>
      <c r="E575" s="36" t="s">
        <v>260</v>
      </c>
      <c r="F575" s="36" t="str">
        <f t="shared" si="59"/>
        <v>Otras Acciones de Soporte</v>
      </c>
      <c r="G575" s="36" t="s">
        <v>2813</v>
      </c>
      <c r="H575" s="83" t="s">
        <v>2818</v>
      </c>
      <c r="I575" s="82">
        <v>2</v>
      </c>
      <c r="J575" s="38">
        <v>76</v>
      </c>
      <c r="K575" s="38"/>
      <c r="L575" s="38">
        <v>640</v>
      </c>
      <c r="M575" s="38">
        <f t="shared" si="56"/>
        <v>716</v>
      </c>
      <c r="N575" s="39">
        <v>2</v>
      </c>
      <c r="O575" s="41" t="str">
        <f>IFERROR(VLOOKUP(N575,bbb!B478:Ordenmes,2,0),"")</f>
        <v>Febrero</v>
      </c>
      <c r="P575" s="142">
        <v>4</v>
      </c>
      <c r="Q575" s="111" t="s">
        <v>137</v>
      </c>
      <c r="R575" s="95"/>
      <c r="S575" s="93" t="s">
        <v>2970</v>
      </c>
      <c r="T575" s="93"/>
    </row>
    <row r="576" spans="1:20" x14ac:dyDescent="0.25">
      <c r="A576" s="34" t="s">
        <v>2097</v>
      </c>
      <c r="B576" s="34" t="str">
        <f t="shared" si="55"/>
        <v>UDR Piura I</v>
      </c>
      <c r="C576" s="35" t="s">
        <v>252</v>
      </c>
      <c r="D576" s="36" t="str">
        <f t="shared" si="57"/>
        <v>Acciones de Soporte a la Gestión a nivel de UDR</v>
      </c>
      <c r="E576" s="36" t="s">
        <v>260</v>
      </c>
      <c r="F576" s="36" t="str">
        <f t="shared" si="59"/>
        <v>Otras Acciones de Soporte</v>
      </c>
      <c r="G576" s="36" t="s">
        <v>2813</v>
      </c>
      <c r="H576" s="83" t="s">
        <v>2819</v>
      </c>
      <c r="I576" s="82">
        <v>2</v>
      </c>
      <c r="J576" s="38">
        <v>76</v>
      </c>
      <c r="K576" s="38"/>
      <c r="L576" s="38">
        <v>640</v>
      </c>
      <c r="M576" s="38">
        <f t="shared" si="56"/>
        <v>716</v>
      </c>
      <c r="N576" s="39">
        <v>2</v>
      </c>
      <c r="O576" s="41" t="str">
        <f>IFERROR(VLOOKUP(N576,bbb!B479:Ordenmes,2,0),"")</f>
        <v>Febrero</v>
      </c>
      <c r="P576" s="142">
        <v>3</v>
      </c>
      <c r="Q576" s="111" t="s">
        <v>131</v>
      </c>
      <c r="R576" s="95"/>
      <c r="S576" s="93" t="s">
        <v>2970</v>
      </c>
      <c r="T576" s="93"/>
    </row>
    <row r="577" spans="1:20" ht="30.75" customHeight="1" x14ac:dyDescent="0.25">
      <c r="A577" s="34" t="s">
        <v>2097</v>
      </c>
      <c r="B577" s="34" t="str">
        <f t="shared" si="55"/>
        <v>UDR Piura I</v>
      </c>
      <c r="C577" s="35" t="s">
        <v>252</v>
      </c>
      <c r="D577" s="36" t="str">
        <f t="shared" si="57"/>
        <v>Acciones de Soporte a la Gestión a nivel de UDR</v>
      </c>
      <c r="E577" s="36" t="s">
        <v>253</v>
      </c>
      <c r="F577" s="36" t="str">
        <f t="shared" si="59"/>
        <v>Supervisión y asistencia técnica en acciones de soporte a IPRESS</v>
      </c>
      <c r="G577" s="36" t="s">
        <v>455</v>
      </c>
      <c r="H577" s="83" t="s">
        <v>456</v>
      </c>
      <c r="I577" s="82">
        <v>1</v>
      </c>
      <c r="J577" s="38">
        <v>0</v>
      </c>
      <c r="K577" s="38"/>
      <c r="L577" s="38">
        <v>320</v>
      </c>
      <c r="M577" s="38">
        <f t="shared" si="56"/>
        <v>320</v>
      </c>
      <c r="N577" s="39">
        <v>3</v>
      </c>
      <c r="O577" s="41" t="str">
        <f>IFERROR(VLOOKUP(N577,bbb!B468:Ordenmes,2,0),"")</f>
        <v>Marzo</v>
      </c>
      <c r="P577" s="142">
        <v>4</v>
      </c>
      <c r="Q577" s="111" t="s">
        <v>137</v>
      </c>
      <c r="R577" s="95"/>
      <c r="S577" s="93" t="s">
        <v>2970</v>
      </c>
      <c r="T577" s="93"/>
    </row>
    <row r="578" spans="1:20" ht="30.75" customHeight="1" x14ac:dyDescent="0.25">
      <c r="A578" s="34" t="s">
        <v>2097</v>
      </c>
      <c r="B578" s="34" t="str">
        <f t="shared" si="55"/>
        <v>UDR Piura I</v>
      </c>
      <c r="C578" s="35" t="s">
        <v>252</v>
      </c>
      <c r="D578" s="36" t="str">
        <f t="shared" si="57"/>
        <v>Acciones de Soporte a la Gestión a nivel de UDR</v>
      </c>
      <c r="E578" s="36" t="s">
        <v>253</v>
      </c>
      <c r="F578" s="36" t="str">
        <f t="shared" si="59"/>
        <v>Supervisión y asistencia técnica en acciones de soporte a IPRESS</v>
      </c>
      <c r="G578" s="36" t="s">
        <v>457</v>
      </c>
      <c r="H578" s="83" t="s">
        <v>456</v>
      </c>
      <c r="I578" s="82">
        <v>1</v>
      </c>
      <c r="J578" s="38">
        <v>0</v>
      </c>
      <c r="K578" s="38"/>
      <c r="L578" s="38">
        <v>320</v>
      </c>
      <c r="M578" s="38">
        <f t="shared" si="56"/>
        <v>320</v>
      </c>
      <c r="N578" s="39">
        <v>3</v>
      </c>
      <c r="O578" s="41" t="str">
        <f>IFERROR(VLOOKUP(N578,bbb!B469:Ordenmes,2,0),"")</f>
        <v>Marzo</v>
      </c>
      <c r="P578" s="142">
        <v>5</v>
      </c>
      <c r="Q578" s="111" t="s">
        <v>158</v>
      </c>
      <c r="R578" s="95"/>
      <c r="S578" s="93" t="s">
        <v>2970</v>
      </c>
      <c r="T578" s="93"/>
    </row>
    <row r="579" spans="1:20" ht="30.75" customHeight="1" x14ac:dyDescent="0.25">
      <c r="A579" s="34" t="s">
        <v>2097</v>
      </c>
      <c r="B579" s="34" t="str">
        <f t="shared" si="55"/>
        <v>UDR Piura I</v>
      </c>
      <c r="C579" s="35" t="s">
        <v>314</v>
      </c>
      <c r="D579" s="36" t="str">
        <f t="shared" si="57"/>
        <v>Acciones de Afiliación.</v>
      </c>
      <c r="E579" s="36" t="s">
        <v>315</v>
      </c>
      <c r="F579" s="36" t="str">
        <f t="shared" si="59"/>
        <v>Supervisión y asistencia técnica en materia de afiliaciones</v>
      </c>
      <c r="G579" s="36" t="s">
        <v>455</v>
      </c>
      <c r="H579" s="83" t="s">
        <v>465</v>
      </c>
      <c r="I579" s="82">
        <v>1</v>
      </c>
      <c r="J579" s="38">
        <v>0</v>
      </c>
      <c r="K579" s="38"/>
      <c r="L579" s="38">
        <v>320</v>
      </c>
      <c r="M579" s="38">
        <f t="shared" si="56"/>
        <v>320</v>
      </c>
      <c r="N579" s="39">
        <v>3</v>
      </c>
      <c r="O579" s="41" t="str">
        <f>IFERROR(VLOOKUP(N579,bbb!B470:Ordenmes,2,0),"")</f>
        <v>Marzo</v>
      </c>
      <c r="P579" s="142">
        <v>6</v>
      </c>
      <c r="Q579" s="111" t="s">
        <v>142</v>
      </c>
      <c r="R579" s="95"/>
      <c r="S579" s="93" t="s">
        <v>2970</v>
      </c>
      <c r="T579" s="93"/>
    </row>
    <row r="580" spans="1:20" ht="30.75" customHeight="1" x14ac:dyDescent="0.25">
      <c r="A580" s="34" t="s">
        <v>2097</v>
      </c>
      <c r="B580" s="34" t="str">
        <f t="shared" ref="B580" si="60">IFERROR(VLOOKUP(A580,IdCC,2,0),"")</f>
        <v>UDR Piura I</v>
      </c>
      <c r="C580" s="35" t="s">
        <v>314</v>
      </c>
      <c r="D580" s="36" t="str">
        <f t="shared" si="57"/>
        <v>Acciones de Afiliación.</v>
      </c>
      <c r="E580" s="36" t="s">
        <v>315</v>
      </c>
      <c r="F580" s="36" t="str">
        <f t="shared" si="59"/>
        <v>Supervisión y asistencia técnica en materia de afiliaciones</v>
      </c>
      <c r="G580" s="36" t="s">
        <v>457</v>
      </c>
      <c r="H580" s="83" t="s">
        <v>465</v>
      </c>
      <c r="I580" s="82">
        <v>1</v>
      </c>
      <c r="J580" s="38">
        <v>0</v>
      </c>
      <c r="K580" s="38"/>
      <c r="L580" s="38">
        <v>320</v>
      </c>
      <c r="M580" s="38">
        <f t="shared" ref="M580:M634" si="61">SUM(J580:L580)</f>
        <v>320</v>
      </c>
      <c r="N580" s="39">
        <v>3</v>
      </c>
      <c r="O580" s="41" t="str">
        <f>IFERROR(VLOOKUP(N580,bbb!B471:Ordenmes,2,0),"")</f>
        <v>Marzo</v>
      </c>
      <c r="P580" s="142">
        <v>7</v>
      </c>
      <c r="Q580" s="111" t="s">
        <v>156</v>
      </c>
      <c r="R580" s="95"/>
      <c r="S580" s="93" t="s">
        <v>2970</v>
      </c>
      <c r="T580" s="93"/>
    </row>
    <row r="581" spans="1:20" x14ac:dyDescent="0.25">
      <c r="A581" s="94" t="s">
        <v>2097</v>
      </c>
      <c r="B581" s="94" t="s">
        <v>2098</v>
      </c>
      <c r="C581" s="35" t="s">
        <v>279</v>
      </c>
      <c r="D581" s="36" t="str">
        <f t="shared" si="57"/>
        <v>Ejecución de Control Técnico a las Prestaciones.</v>
      </c>
      <c r="E581" s="94" t="s">
        <v>288</v>
      </c>
      <c r="F581" s="94" t="s">
        <v>289</v>
      </c>
      <c r="G581" s="94" t="s">
        <v>2945</v>
      </c>
      <c r="H581" s="110" t="s">
        <v>464</v>
      </c>
      <c r="I581" s="94">
        <v>0.5</v>
      </c>
      <c r="J581" s="102">
        <v>0</v>
      </c>
      <c r="K581" s="38"/>
      <c r="L581" s="105">
        <v>160</v>
      </c>
      <c r="M581" s="38">
        <f t="shared" si="61"/>
        <v>160</v>
      </c>
      <c r="N581" s="39">
        <v>3</v>
      </c>
      <c r="O581" s="41" t="str">
        <f>IFERROR(VLOOKUP(N581,bbb!B472:Ordenmes,2,0),"")</f>
        <v>Marzo</v>
      </c>
      <c r="P581" s="142"/>
      <c r="Q581" s="111"/>
      <c r="R581" s="95"/>
      <c r="S581" s="94" t="s">
        <v>2970</v>
      </c>
      <c r="T581" s="93"/>
    </row>
    <row r="582" spans="1:20" x14ac:dyDescent="0.25">
      <c r="A582" s="34" t="s">
        <v>2097</v>
      </c>
      <c r="B582" s="34" t="str">
        <f>IFERROR(VLOOKUP(A582,IdCC,2,0),"")</f>
        <v>UDR Piura I</v>
      </c>
      <c r="C582" s="35" t="s">
        <v>252</v>
      </c>
      <c r="D582" s="36" t="str">
        <f t="shared" si="57"/>
        <v>Acciones de Soporte a la Gestión a nivel de UDR</v>
      </c>
      <c r="E582" s="36" t="s">
        <v>253</v>
      </c>
      <c r="F582" s="36" t="str">
        <f>IFERROR(VLOOKUP(E582,IdTarea,2,0),"")</f>
        <v>Supervisión y asistencia técnica en acciones de soporte a IPRESS</v>
      </c>
      <c r="G582" s="36" t="s">
        <v>458</v>
      </c>
      <c r="H582" s="83" t="s">
        <v>456</v>
      </c>
      <c r="I582" s="82">
        <v>2</v>
      </c>
      <c r="J582" s="38">
        <v>0</v>
      </c>
      <c r="K582" s="38"/>
      <c r="L582" s="38">
        <v>640</v>
      </c>
      <c r="M582" s="38">
        <f t="shared" si="61"/>
        <v>640</v>
      </c>
      <c r="N582" s="107">
        <v>4</v>
      </c>
      <c r="O582" s="41" t="str">
        <f>IFERROR(VLOOKUP(N582,bbb!B508:Ordenmes,2,0),"")</f>
        <v>Abril</v>
      </c>
      <c r="P582" s="142">
        <v>3</v>
      </c>
      <c r="Q582" s="111" t="s">
        <v>131</v>
      </c>
      <c r="R582" s="95"/>
      <c r="S582" s="93"/>
      <c r="T582" s="93"/>
    </row>
    <row r="583" spans="1:20" x14ac:dyDescent="0.25">
      <c r="A583" s="34" t="s">
        <v>2097</v>
      </c>
      <c r="B583" s="34" t="str">
        <f>IFERROR(VLOOKUP(A583,IdCC,2,0),"")</f>
        <v>UDR Piura I</v>
      </c>
      <c r="C583" s="35" t="s">
        <v>314</v>
      </c>
      <c r="D583" s="36" t="str">
        <f t="shared" si="57"/>
        <v>Acciones de Afiliación.</v>
      </c>
      <c r="E583" s="36" t="s">
        <v>315</v>
      </c>
      <c r="F583" s="36" t="str">
        <f>IFERROR(VLOOKUP(E583,IdTarea,2,0),"")</f>
        <v>Supervisión y asistencia técnica en materia de afiliaciones</v>
      </c>
      <c r="G583" s="36" t="s">
        <v>458</v>
      </c>
      <c r="H583" s="83" t="s">
        <v>465</v>
      </c>
      <c r="I583" s="82">
        <v>2</v>
      </c>
      <c r="J583" s="38">
        <v>0</v>
      </c>
      <c r="K583" s="38"/>
      <c r="L583" s="38">
        <v>640</v>
      </c>
      <c r="M583" s="38">
        <f t="shared" si="61"/>
        <v>640</v>
      </c>
      <c r="N583" s="107">
        <v>4</v>
      </c>
      <c r="O583" s="41" t="str">
        <f>IFERROR(VLOOKUP(N583,bbb!B509:Ordenmes,2,0),"")</f>
        <v>Abril</v>
      </c>
      <c r="P583" s="142">
        <v>6</v>
      </c>
      <c r="Q583" s="111" t="s">
        <v>142</v>
      </c>
      <c r="R583" s="95"/>
      <c r="S583" s="93"/>
      <c r="T583" s="93"/>
    </row>
    <row r="584" spans="1:20" x14ac:dyDescent="0.25">
      <c r="A584" s="94" t="s">
        <v>2097</v>
      </c>
      <c r="B584" s="94" t="s">
        <v>2098</v>
      </c>
      <c r="C584" s="35" t="s">
        <v>279</v>
      </c>
      <c r="D584" s="36" t="str">
        <f t="shared" si="57"/>
        <v>Ejecución de Control Técnico a las Prestaciones.</v>
      </c>
      <c r="E584" s="94" t="s">
        <v>288</v>
      </c>
      <c r="F584" s="94" t="s">
        <v>289</v>
      </c>
      <c r="G584" s="110" t="s">
        <v>462</v>
      </c>
      <c r="H584" s="110" t="s">
        <v>464</v>
      </c>
      <c r="I584" s="94">
        <v>0.5</v>
      </c>
      <c r="J584" s="102">
        <v>20</v>
      </c>
      <c r="K584" s="38"/>
      <c r="L584" s="105">
        <v>160</v>
      </c>
      <c r="M584" s="38">
        <f t="shared" si="61"/>
        <v>180</v>
      </c>
      <c r="N584" s="39">
        <v>5</v>
      </c>
      <c r="O584" s="41" t="str">
        <f>IFERROR(VLOOKUP(N584,bbb!B489:Ordenmes,2,0),"")</f>
        <v>Mayo</v>
      </c>
      <c r="P584" s="142"/>
      <c r="Q584" s="111"/>
      <c r="R584" s="95"/>
      <c r="S584" s="93"/>
      <c r="T584" s="93"/>
    </row>
    <row r="585" spans="1:20" x14ac:dyDescent="0.25">
      <c r="A585" s="34" t="s">
        <v>2097</v>
      </c>
      <c r="B585" s="34" t="str">
        <f>IFERROR(VLOOKUP(A585,IdCC,2,0),"")</f>
        <v>UDR Piura I</v>
      </c>
      <c r="C585" s="35" t="s">
        <v>307</v>
      </c>
      <c r="D585" s="36" t="str">
        <f t="shared" si="57"/>
        <v>Supervisión Financiera a Unidades Ejecutoras-UE.</v>
      </c>
      <c r="E585" s="36" t="s">
        <v>308</v>
      </c>
      <c r="F585" s="36" t="str">
        <f>IFERROR(VLOOKUP(E585,IdTarea,2,0),"")</f>
        <v>Supervisión Financiera Presencial a las Unidades Ejecutoras-UE</v>
      </c>
      <c r="G585" s="36" t="s">
        <v>451</v>
      </c>
      <c r="H585" s="83" t="s">
        <v>450</v>
      </c>
      <c r="I585" s="82">
        <v>5</v>
      </c>
      <c r="J585" s="38">
        <v>25</v>
      </c>
      <c r="K585" s="38"/>
      <c r="L585" s="38">
        <v>1600</v>
      </c>
      <c r="M585" s="38">
        <f t="shared" si="61"/>
        <v>1625</v>
      </c>
      <c r="N585" s="39">
        <v>5</v>
      </c>
      <c r="O585" s="41" t="str">
        <f>IFERROR(VLOOKUP(N585,bbb!B490:Ordenmes,2,0),"")</f>
        <v>Mayo</v>
      </c>
      <c r="P585" s="142">
        <v>9</v>
      </c>
      <c r="Q585" s="111" t="s">
        <v>161</v>
      </c>
      <c r="R585" s="95"/>
      <c r="S585" s="93"/>
      <c r="T585" s="93"/>
    </row>
    <row r="586" spans="1:20" x14ac:dyDescent="0.25">
      <c r="A586" s="34" t="s">
        <v>2097</v>
      </c>
      <c r="B586" s="34" t="str">
        <f>IFERROR(VLOOKUP(A586,IdCC,2,0),"")</f>
        <v>UDR Piura I</v>
      </c>
      <c r="C586" s="35" t="s">
        <v>307</v>
      </c>
      <c r="D586" s="36" t="str">
        <f t="shared" si="57"/>
        <v>Supervisión Financiera a Unidades Ejecutoras-UE.</v>
      </c>
      <c r="E586" s="36" t="s">
        <v>308</v>
      </c>
      <c r="F586" s="36" t="str">
        <f>IFERROR(VLOOKUP(E586,IdTarea,2,0),"")</f>
        <v>Supervisión Financiera Presencial a las Unidades Ejecutoras-UE</v>
      </c>
      <c r="G586" s="36" t="s">
        <v>451</v>
      </c>
      <c r="H586" s="83" t="s">
        <v>450</v>
      </c>
      <c r="I586" s="82">
        <v>5</v>
      </c>
      <c r="J586" s="38">
        <v>25</v>
      </c>
      <c r="K586" s="38"/>
      <c r="L586" s="38">
        <v>1600</v>
      </c>
      <c r="M586" s="38">
        <f t="shared" si="61"/>
        <v>1625</v>
      </c>
      <c r="N586" s="39">
        <v>5</v>
      </c>
      <c r="O586" s="41" t="str">
        <f>IFERROR(VLOOKUP(N586,bbb!B491:Ordenmes,2,0),"")</f>
        <v>Mayo</v>
      </c>
      <c r="P586" s="142">
        <v>10</v>
      </c>
      <c r="Q586" s="111" t="s">
        <v>150</v>
      </c>
      <c r="R586" s="95"/>
      <c r="S586" s="93"/>
      <c r="T586" s="93"/>
    </row>
    <row r="587" spans="1:20" x14ac:dyDescent="0.25">
      <c r="A587" s="34" t="s">
        <v>2097</v>
      </c>
      <c r="B587" s="34" t="str">
        <f>IFERROR(VLOOKUP(A587,IdCC,2,0),"")</f>
        <v>UDR Piura I</v>
      </c>
      <c r="C587" s="35" t="s">
        <v>314</v>
      </c>
      <c r="D587" s="36" t="str">
        <f t="shared" si="57"/>
        <v>Acciones de Afiliación.</v>
      </c>
      <c r="E587" s="36" t="s">
        <v>315</v>
      </c>
      <c r="F587" s="36" t="str">
        <f>IFERROR(VLOOKUP(E587,IdTarea,2,0),"")</f>
        <v>Supervisión y asistencia técnica en materia de afiliaciones</v>
      </c>
      <c r="G587" s="36" t="s">
        <v>466</v>
      </c>
      <c r="H587" s="83" t="s">
        <v>465</v>
      </c>
      <c r="I587" s="82">
        <v>2</v>
      </c>
      <c r="J587" s="38">
        <v>70</v>
      </c>
      <c r="K587" s="38"/>
      <c r="L587" s="38">
        <v>640</v>
      </c>
      <c r="M587" s="38">
        <f t="shared" si="61"/>
        <v>710</v>
      </c>
      <c r="N587" s="39">
        <v>6</v>
      </c>
      <c r="O587" s="41" t="str">
        <f>IFERROR(VLOOKUP(N587,bbb!B492:Ordenmes,2,0),"")</f>
        <v>Junio</v>
      </c>
      <c r="P587" s="142">
        <v>8</v>
      </c>
      <c r="Q587" s="111" t="s">
        <v>145</v>
      </c>
      <c r="R587" s="95"/>
      <c r="S587" s="93"/>
      <c r="T587" s="93"/>
    </row>
    <row r="588" spans="1:20" x14ac:dyDescent="0.25">
      <c r="A588" s="34" t="s">
        <v>2097</v>
      </c>
      <c r="B588" s="34" t="str">
        <f>IFERROR(VLOOKUP(A588,IdCC,2,0),"")</f>
        <v>UDR Piura I</v>
      </c>
      <c r="C588" s="35" t="s">
        <v>252</v>
      </c>
      <c r="D588" s="36" t="str">
        <f t="shared" si="57"/>
        <v>Acciones de Soporte a la Gestión a nivel de UDR</v>
      </c>
      <c r="E588" s="36" t="s">
        <v>260</v>
      </c>
      <c r="F588" s="36" t="str">
        <f>IFERROR(VLOOKUP(E588,IdTarea,2,0),"")</f>
        <v>Otras Acciones de Soporte</v>
      </c>
      <c r="G588" s="36" t="s">
        <v>261</v>
      </c>
      <c r="H588" s="83" t="s">
        <v>3069</v>
      </c>
      <c r="I588" s="82">
        <v>2</v>
      </c>
      <c r="J588" s="38">
        <v>76</v>
      </c>
      <c r="K588" s="38"/>
      <c r="L588" s="38">
        <v>640</v>
      </c>
      <c r="M588" s="38">
        <f t="shared" si="61"/>
        <v>716</v>
      </c>
      <c r="N588" s="39">
        <v>5</v>
      </c>
      <c r="O588" s="41" t="str">
        <f>IFERROR(VLOOKUP(N588,bbb!B493:Ordenmes,2,0),"")</f>
        <v>Mayo</v>
      </c>
      <c r="P588" s="142"/>
      <c r="Q588" s="111"/>
      <c r="R588" s="95"/>
      <c r="S588" s="93"/>
      <c r="T588" s="93"/>
    </row>
    <row r="589" spans="1:20" x14ac:dyDescent="0.25">
      <c r="A589" s="34" t="s">
        <v>2097</v>
      </c>
      <c r="B589" s="34" t="str">
        <f>IFERROR(VLOOKUP(A589,IdCC,2,0),"")</f>
        <v>UDR Piura I</v>
      </c>
      <c r="C589" s="35" t="s">
        <v>252</v>
      </c>
      <c r="D589" s="36" t="str">
        <f t="shared" si="57"/>
        <v>Acciones de Soporte a la Gestión a nivel de UDR</v>
      </c>
      <c r="E589" s="36" t="s">
        <v>260</v>
      </c>
      <c r="F589" s="36" t="str">
        <f>IFERROR(VLOOKUP(E589,IdTarea,2,0),"")</f>
        <v>Otras Acciones de Soporte</v>
      </c>
      <c r="G589" s="36" t="s">
        <v>261</v>
      </c>
      <c r="H589" s="83" t="s">
        <v>3070</v>
      </c>
      <c r="I589" s="82">
        <v>2</v>
      </c>
      <c r="J589" s="38">
        <v>76</v>
      </c>
      <c r="K589" s="38"/>
      <c r="L589" s="38">
        <v>640</v>
      </c>
      <c r="M589" s="38">
        <f t="shared" si="61"/>
        <v>716</v>
      </c>
      <c r="N589" s="39">
        <v>5</v>
      </c>
      <c r="O589" s="41" t="str">
        <f>IFERROR(VLOOKUP(N589,bbb!B494:Ordenmes,2,0),"")</f>
        <v>Mayo</v>
      </c>
      <c r="P589" s="142"/>
      <c r="Q589" s="111"/>
      <c r="R589" s="95"/>
      <c r="S589" s="93"/>
      <c r="T589" s="93"/>
    </row>
    <row r="590" spans="1:20" x14ac:dyDescent="0.25">
      <c r="A590" s="94" t="s">
        <v>2097</v>
      </c>
      <c r="B590" s="94" t="s">
        <v>2098</v>
      </c>
      <c r="C590" s="35" t="s">
        <v>279</v>
      </c>
      <c r="D590" s="36" t="str">
        <f t="shared" si="57"/>
        <v>Ejecución de Control Técnico a las Prestaciones.</v>
      </c>
      <c r="E590" s="94" t="s">
        <v>288</v>
      </c>
      <c r="F590" s="94" t="s">
        <v>289</v>
      </c>
      <c r="G590" s="94" t="s">
        <v>2946</v>
      </c>
      <c r="H590" s="110" t="s">
        <v>464</v>
      </c>
      <c r="I590" s="94">
        <v>0.5</v>
      </c>
      <c r="J590" s="102">
        <v>0</v>
      </c>
      <c r="K590" s="38"/>
      <c r="L590" s="105">
        <v>160</v>
      </c>
      <c r="M590" s="38">
        <f t="shared" si="61"/>
        <v>160</v>
      </c>
      <c r="N590" s="39">
        <v>6</v>
      </c>
      <c r="O590" s="41" t="str">
        <f>IFERROR(VLOOKUP(N590,bbb!B491:Ordenmes,2,0),"")</f>
        <v>Junio</v>
      </c>
      <c r="P590" s="142"/>
      <c r="Q590" s="111"/>
      <c r="R590" s="95"/>
      <c r="S590" s="93"/>
      <c r="T590" s="93"/>
    </row>
    <row r="591" spans="1:20" x14ac:dyDescent="0.25">
      <c r="A591" s="94" t="s">
        <v>2097</v>
      </c>
      <c r="B591" s="94" t="s">
        <v>2098</v>
      </c>
      <c r="C591" s="35" t="s">
        <v>279</v>
      </c>
      <c r="D591" s="36" t="str">
        <f t="shared" si="57"/>
        <v>Ejecución de Control Técnico a las Prestaciones.</v>
      </c>
      <c r="E591" s="94" t="s">
        <v>288</v>
      </c>
      <c r="F591" s="94" t="s">
        <v>289</v>
      </c>
      <c r="G591" s="94" t="s">
        <v>2945</v>
      </c>
      <c r="H591" s="110" t="s">
        <v>464</v>
      </c>
      <c r="I591" s="94">
        <v>0.5</v>
      </c>
      <c r="J591" s="102">
        <v>12</v>
      </c>
      <c r="K591" s="38"/>
      <c r="L591" s="105">
        <v>160</v>
      </c>
      <c r="M591" s="38">
        <f t="shared" si="61"/>
        <v>172</v>
      </c>
      <c r="N591" s="39">
        <v>6</v>
      </c>
      <c r="O591" s="41" t="str">
        <f>IFERROR(VLOOKUP(N591,bbb!B492:Ordenmes,2,0),"")</f>
        <v>Junio</v>
      </c>
      <c r="P591" s="142"/>
      <c r="Q591" s="111"/>
      <c r="R591" s="95"/>
      <c r="S591" s="93"/>
      <c r="T591" s="93"/>
    </row>
    <row r="592" spans="1:20" x14ac:dyDescent="0.25">
      <c r="A592" s="34" t="s">
        <v>2097</v>
      </c>
      <c r="B592" s="34" t="str">
        <f>IFERROR(VLOOKUP(A592,IdCC,2,0),"")</f>
        <v>UDR Piura I</v>
      </c>
      <c r="C592" s="35" t="s">
        <v>307</v>
      </c>
      <c r="D592" s="36" t="str">
        <f t="shared" si="57"/>
        <v>Supervisión Financiera a Unidades Ejecutoras-UE.</v>
      </c>
      <c r="E592" s="36" t="s">
        <v>308</v>
      </c>
      <c r="F592" s="36" t="str">
        <f>IFERROR(VLOOKUP(E592,IdTarea,2,0),"")</f>
        <v>Supervisión Financiera Presencial a las Unidades Ejecutoras-UE</v>
      </c>
      <c r="G592" s="36" t="s">
        <v>452</v>
      </c>
      <c r="H592" s="83" t="s">
        <v>450</v>
      </c>
      <c r="I592" s="82">
        <v>3</v>
      </c>
      <c r="J592" s="38">
        <v>0</v>
      </c>
      <c r="K592" s="38"/>
      <c r="L592" s="38">
        <v>960</v>
      </c>
      <c r="M592" s="38">
        <f t="shared" si="61"/>
        <v>960</v>
      </c>
      <c r="N592" s="39">
        <v>6</v>
      </c>
      <c r="O592" s="41" t="str">
        <f>IFERROR(VLOOKUP(N592,bbb!B493:Ordenmes,2,0),"")</f>
        <v>Junio</v>
      </c>
      <c r="P592" s="142">
        <v>10</v>
      </c>
      <c r="Q592" s="111" t="s">
        <v>150</v>
      </c>
      <c r="R592" s="95"/>
      <c r="S592" s="93"/>
      <c r="T592" s="93"/>
    </row>
    <row r="593" spans="1:20" x14ac:dyDescent="0.25">
      <c r="A593" s="34" t="s">
        <v>2097</v>
      </c>
      <c r="B593" s="34" t="str">
        <f>IFERROR(VLOOKUP(A593,IdCC,2,0),"")</f>
        <v>UDR Piura I</v>
      </c>
      <c r="C593" s="35" t="s">
        <v>235</v>
      </c>
      <c r="D593" s="36" t="str">
        <f t="shared" si="57"/>
        <v>Asistencia Técnica, Monitoreo y Supervisión en Cobertura Financiera.</v>
      </c>
      <c r="E593" s="36" t="s">
        <v>308</v>
      </c>
      <c r="F593" s="36" t="str">
        <f>IFERROR(VLOOKUP(E593,IdTarea,2,0),"")</f>
        <v>Supervisión Financiera Presencial a las Unidades Ejecutoras-UE</v>
      </c>
      <c r="G593" s="36" t="s">
        <v>449</v>
      </c>
      <c r="H593" s="83" t="s">
        <v>450</v>
      </c>
      <c r="I593" s="82">
        <v>2</v>
      </c>
      <c r="J593" s="38">
        <v>0</v>
      </c>
      <c r="K593" s="38"/>
      <c r="L593" s="38">
        <v>640</v>
      </c>
      <c r="M593" s="38">
        <f t="shared" si="61"/>
        <v>640</v>
      </c>
      <c r="N593" s="107">
        <v>7</v>
      </c>
      <c r="O593" s="41" t="str">
        <f>IFERROR(VLOOKUP(N593,bbb!B507:Ordenmes,2,0),"")</f>
        <v>Julio</v>
      </c>
      <c r="P593" s="142">
        <v>8</v>
      </c>
      <c r="Q593" s="111" t="s">
        <v>145</v>
      </c>
      <c r="R593" s="95"/>
      <c r="S593" s="93"/>
      <c r="T593" s="93"/>
    </row>
    <row r="594" spans="1:20" x14ac:dyDescent="0.25">
      <c r="A594" s="94" t="s">
        <v>2097</v>
      </c>
      <c r="B594" s="94" t="s">
        <v>2098</v>
      </c>
      <c r="C594" s="35" t="s">
        <v>279</v>
      </c>
      <c r="D594" s="36" t="str">
        <f t="shared" si="57"/>
        <v>Ejecución de Control Técnico a las Prestaciones.</v>
      </c>
      <c r="E594" s="94" t="s">
        <v>288</v>
      </c>
      <c r="F594" s="94" t="s">
        <v>289</v>
      </c>
      <c r="G594" s="110" t="s">
        <v>2947</v>
      </c>
      <c r="H594" s="110" t="s">
        <v>464</v>
      </c>
      <c r="I594" s="82">
        <v>2</v>
      </c>
      <c r="J594" s="103">
        <v>60</v>
      </c>
      <c r="K594" s="38"/>
      <c r="L594" s="105">
        <v>640</v>
      </c>
      <c r="M594" s="38">
        <f t="shared" si="61"/>
        <v>700</v>
      </c>
      <c r="N594" s="39">
        <v>7</v>
      </c>
      <c r="O594" s="41" t="str">
        <f>IFERROR(VLOOKUP(N594,bbb!B493:Ordenmes,2,0),"")</f>
        <v>Julio</v>
      </c>
      <c r="P594" s="142"/>
      <c r="Q594" s="111"/>
      <c r="R594" s="95"/>
      <c r="S594" s="93"/>
      <c r="T594" s="93"/>
    </row>
    <row r="595" spans="1:20" x14ac:dyDescent="0.25">
      <c r="A595" s="94" t="s">
        <v>2097</v>
      </c>
      <c r="B595" s="94" t="s">
        <v>2098</v>
      </c>
      <c r="C595" s="35" t="s">
        <v>279</v>
      </c>
      <c r="D595" s="36" t="str">
        <f t="shared" si="57"/>
        <v>Ejecución de Control Técnico a las Prestaciones.</v>
      </c>
      <c r="E595" s="94" t="s">
        <v>288</v>
      </c>
      <c r="F595" s="94" t="s">
        <v>289</v>
      </c>
      <c r="G595" s="110" t="s">
        <v>2948</v>
      </c>
      <c r="H595" s="110" t="s">
        <v>464</v>
      </c>
      <c r="I595" s="82">
        <v>2</v>
      </c>
      <c r="J595" s="103">
        <v>60</v>
      </c>
      <c r="K595" s="38"/>
      <c r="L595" s="105">
        <v>640</v>
      </c>
      <c r="M595" s="38">
        <f t="shared" si="61"/>
        <v>700</v>
      </c>
      <c r="N595" s="39">
        <v>7</v>
      </c>
      <c r="O595" s="41" t="str">
        <f>IFERROR(VLOOKUP(N595,bbb!B494:Ordenmes,2,0),"")</f>
        <v>Julio</v>
      </c>
      <c r="P595" s="142"/>
      <c r="Q595" s="111"/>
      <c r="R595" s="95"/>
      <c r="S595" s="93"/>
      <c r="T595" s="93"/>
    </row>
    <row r="596" spans="1:20" x14ac:dyDescent="0.25">
      <c r="A596" s="34" t="s">
        <v>2097</v>
      </c>
      <c r="B596" s="34" t="str">
        <f>IFERROR(VLOOKUP(A596,IdCC,2,0),"")</f>
        <v>UDR Piura I</v>
      </c>
      <c r="C596" s="35" t="s">
        <v>307</v>
      </c>
      <c r="D596" s="36" t="str">
        <f t="shared" si="57"/>
        <v>Supervisión Financiera a Unidades Ejecutoras-UE.</v>
      </c>
      <c r="E596" s="36" t="s">
        <v>308</v>
      </c>
      <c r="F596" s="36" t="str">
        <f>IFERROR(VLOOKUP(E596,IdTarea,2,0),"")</f>
        <v>Supervisión Financiera Presencial a las Unidades Ejecutoras-UE</v>
      </c>
      <c r="G596" s="36" t="s">
        <v>453</v>
      </c>
      <c r="H596" s="83" t="s">
        <v>450</v>
      </c>
      <c r="I596" s="82">
        <v>5</v>
      </c>
      <c r="J596" s="38"/>
      <c r="K596" s="38"/>
      <c r="L596" s="38">
        <v>1600</v>
      </c>
      <c r="M596" s="38">
        <f t="shared" si="61"/>
        <v>1600</v>
      </c>
      <c r="N596" s="39">
        <v>7</v>
      </c>
      <c r="O596" s="41" t="str">
        <f>IFERROR(VLOOKUP(N596,bbb!B495:Ordenmes,2,0),"")</f>
        <v>Julio</v>
      </c>
      <c r="P596" s="142">
        <v>5</v>
      </c>
      <c r="Q596" s="111" t="s">
        <v>158</v>
      </c>
      <c r="R596" s="95"/>
      <c r="S596" s="93"/>
      <c r="T596" s="93"/>
    </row>
    <row r="597" spans="1:20" x14ac:dyDescent="0.25">
      <c r="A597" s="34" t="s">
        <v>2097</v>
      </c>
      <c r="B597" s="34" t="str">
        <f>IFERROR(VLOOKUP(A597,IdCC,2,0),"")</f>
        <v>UDR Piura I</v>
      </c>
      <c r="C597" s="35" t="s">
        <v>307</v>
      </c>
      <c r="D597" s="36" t="str">
        <f t="shared" si="57"/>
        <v>Supervisión Financiera a Unidades Ejecutoras-UE.</v>
      </c>
      <c r="E597" s="36" t="s">
        <v>308</v>
      </c>
      <c r="F597" s="36" t="str">
        <f>IFERROR(VLOOKUP(E597,IdTarea,2,0),"")</f>
        <v>Supervisión Financiera Presencial a las Unidades Ejecutoras-UE</v>
      </c>
      <c r="G597" s="36" t="s">
        <v>453</v>
      </c>
      <c r="H597" s="83" t="s">
        <v>450</v>
      </c>
      <c r="I597" s="82">
        <v>5</v>
      </c>
      <c r="J597" s="38"/>
      <c r="K597" s="38"/>
      <c r="L597" s="38">
        <v>1600</v>
      </c>
      <c r="M597" s="38">
        <f t="shared" si="61"/>
        <v>1600</v>
      </c>
      <c r="N597" s="39">
        <v>7</v>
      </c>
      <c r="O597" s="41" t="str">
        <f>IFERROR(VLOOKUP(N597,bbb!B496:Ordenmes,2,0),"")</f>
        <v>Julio</v>
      </c>
      <c r="P597" s="142">
        <v>6</v>
      </c>
      <c r="Q597" s="111" t="s">
        <v>142</v>
      </c>
      <c r="R597" s="95"/>
      <c r="S597" s="93"/>
      <c r="T597" s="93"/>
    </row>
    <row r="598" spans="1:20" x14ac:dyDescent="0.25">
      <c r="A598" s="34" t="s">
        <v>2097</v>
      </c>
      <c r="B598" s="34" t="str">
        <f>IFERROR(VLOOKUP(A598,IdCC,2,0),"")</f>
        <v>UDR Piura I</v>
      </c>
      <c r="C598" s="35" t="s">
        <v>252</v>
      </c>
      <c r="D598" s="36" t="str">
        <f t="shared" si="57"/>
        <v>Acciones de Soporte a la Gestión a nivel de UDR</v>
      </c>
      <c r="E598" s="36" t="s">
        <v>253</v>
      </c>
      <c r="F598" s="36" t="str">
        <f>IFERROR(VLOOKUP(E598,IdTarea,2,0),"")</f>
        <v>Supervisión y asistencia técnica en acciones de soporte a IPRESS</v>
      </c>
      <c r="G598" s="36" t="s">
        <v>459</v>
      </c>
      <c r="H598" s="83" t="s">
        <v>456</v>
      </c>
      <c r="I598" s="82">
        <v>4</v>
      </c>
      <c r="J598" s="38">
        <v>50</v>
      </c>
      <c r="K598" s="38"/>
      <c r="L598" s="38">
        <v>1280</v>
      </c>
      <c r="M598" s="38">
        <f t="shared" si="61"/>
        <v>1330</v>
      </c>
      <c r="N598" s="39">
        <v>7</v>
      </c>
      <c r="O598" s="41" t="str">
        <f>IFERROR(VLOOKUP(N598,bbb!B497:Ordenmes,2,0),"")</f>
        <v>Julio</v>
      </c>
      <c r="P598" s="142">
        <v>7</v>
      </c>
      <c r="Q598" s="111" t="s">
        <v>156</v>
      </c>
      <c r="R598" s="95"/>
      <c r="S598" s="93"/>
      <c r="T598" s="93"/>
    </row>
    <row r="599" spans="1:20" x14ac:dyDescent="0.25">
      <c r="A599" s="34" t="s">
        <v>2097</v>
      </c>
      <c r="B599" s="34" t="str">
        <f>IFERROR(VLOOKUP(A599,IdCC,2,0),"")</f>
        <v>UDR Piura I</v>
      </c>
      <c r="C599" s="35" t="s">
        <v>314</v>
      </c>
      <c r="D599" s="36" t="str">
        <f t="shared" si="57"/>
        <v>Acciones de Afiliación.</v>
      </c>
      <c r="E599" s="36" t="s">
        <v>315</v>
      </c>
      <c r="F599" s="36" t="str">
        <f>IFERROR(VLOOKUP(E599,IdTarea,2,0),"")</f>
        <v>Supervisión y asistencia técnica en materia de afiliaciones</v>
      </c>
      <c r="G599" s="36" t="s">
        <v>459</v>
      </c>
      <c r="H599" s="83" t="s">
        <v>465</v>
      </c>
      <c r="I599" s="82">
        <v>4</v>
      </c>
      <c r="J599" s="38">
        <v>70</v>
      </c>
      <c r="K599" s="38"/>
      <c r="L599" s="38">
        <v>1280</v>
      </c>
      <c r="M599" s="38">
        <f t="shared" si="61"/>
        <v>1350</v>
      </c>
      <c r="N599" s="39">
        <v>7</v>
      </c>
      <c r="O599" s="41" t="str">
        <f>IFERROR(VLOOKUP(N599,bbb!B498:Ordenmes,2,0),"")</f>
        <v>Julio</v>
      </c>
      <c r="P599" s="142">
        <v>5</v>
      </c>
      <c r="Q599" s="111" t="s">
        <v>158</v>
      </c>
      <c r="R599" s="95"/>
      <c r="S599" s="93"/>
      <c r="T599" s="93"/>
    </row>
    <row r="600" spans="1:20" x14ac:dyDescent="0.25">
      <c r="A600" s="94" t="s">
        <v>2097</v>
      </c>
      <c r="B600" s="94" t="s">
        <v>2098</v>
      </c>
      <c r="C600" s="35" t="s">
        <v>279</v>
      </c>
      <c r="D600" s="36" t="str">
        <f t="shared" si="57"/>
        <v>Ejecución de Control Técnico a las Prestaciones.</v>
      </c>
      <c r="E600" s="94" t="s">
        <v>288</v>
      </c>
      <c r="F600" s="94" t="s">
        <v>289</v>
      </c>
      <c r="G600" s="94" t="s">
        <v>2945</v>
      </c>
      <c r="H600" s="110" t="s">
        <v>464</v>
      </c>
      <c r="I600" s="82">
        <v>0.5</v>
      </c>
      <c r="J600" s="103"/>
      <c r="K600" s="38"/>
      <c r="L600" s="105">
        <v>160</v>
      </c>
      <c r="M600" s="38">
        <f t="shared" si="61"/>
        <v>160</v>
      </c>
      <c r="N600" s="39">
        <v>8</v>
      </c>
      <c r="O600" s="41" t="str">
        <f>IFERROR(VLOOKUP(N600,bbb!B489:Ordenmes,2,0),"")</f>
        <v>Agosto</v>
      </c>
      <c r="P600" s="142"/>
      <c r="Q600" s="111"/>
      <c r="R600" s="95"/>
      <c r="S600" s="93"/>
      <c r="T600" s="93"/>
    </row>
    <row r="601" spans="1:20" x14ac:dyDescent="0.25">
      <c r="A601" s="34" t="s">
        <v>2097</v>
      </c>
      <c r="B601" s="34" t="str">
        <f>IFERROR(VLOOKUP(A601,IdCC,2,0),"")</f>
        <v>UDR Piura I</v>
      </c>
      <c r="C601" s="35" t="s">
        <v>252</v>
      </c>
      <c r="D601" s="36" t="str">
        <f t="shared" ref="D601:D667" si="62">IFERROR(VLOOKUP(C601,IdAOE,2,0),"")</f>
        <v>Acciones de Soporte a la Gestión a nivel de UDR</v>
      </c>
      <c r="E601" s="36" t="s">
        <v>253</v>
      </c>
      <c r="F601" s="36" t="str">
        <f>IFERROR(VLOOKUP(E601,IdTarea,2,0),"")</f>
        <v>Supervisión y asistencia técnica en acciones de soporte a IPRESS</v>
      </c>
      <c r="G601" s="36" t="s">
        <v>460</v>
      </c>
      <c r="H601" s="83" t="s">
        <v>456</v>
      </c>
      <c r="I601" s="82">
        <v>0.5</v>
      </c>
      <c r="J601" s="38">
        <v>0</v>
      </c>
      <c r="K601" s="38"/>
      <c r="L601" s="38">
        <v>160</v>
      </c>
      <c r="M601" s="38">
        <f t="shared" si="61"/>
        <v>160</v>
      </c>
      <c r="N601" s="39">
        <v>8</v>
      </c>
      <c r="O601" s="41" t="str">
        <f>IFERROR(VLOOKUP(N601,bbb!B490:Ordenmes,2,0),"")</f>
        <v>Agosto</v>
      </c>
      <c r="P601" s="142">
        <v>1</v>
      </c>
      <c r="Q601" s="111" t="s">
        <v>257</v>
      </c>
      <c r="R601" s="95"/>
      <c r="S601" s="93"/>
      <c r="T601" s="93"/>
    </row>
    <row r="602" spans="1:20" x14ac:dyDescent="0.25">
      <c r="A602" s="34" t="s">
        <v>2097</v>
      </c>
      <c r="B602" s="34" t="str">
        <f>IFERROR(VLOOKUP(A602,IdCC,2,0),"")</f>
        <v>UDR Piura I</v>
      </c>
      <c r="C602" s="35" t="s">
        <v>252</v>
      </c>
      <c r="D602" s="36" t="str">
        <f t="shared" si="62"/>
        <v>Acciones de Soporte a la Gestión a nivel de UDR</v>
      </c>
      <c r="E602" s="36" t="s">
        <v>253</v>
      </c>
      <c r="F602" s="36" t="str">
        <f>IFERROR(VLOOKUP(E602,IdTarea,2,0),"")</f>
        <v>Supervisión y asistencia técnica en acciones de soporte a IPRESS</v>
      </c>
      <c r="G602" s="36" t="s">
        <v>461</v>
      </c>
      <c r="H602" s="83" t="s">
        <v>456</v>
      </c>
      <c r="I602" s="82">
        <v>0.5</v>
      </c>
      <c r="J602" s="38">
        <v>0</v>
      </c>
      <c r="K602" s="38"/>
      <c r="L602" s="38">
        <v>160</v>
      </c>
      <c r="M602" s="38">
        <f t="shared" si="61"/>
        <v>160</v>
      </c>
      <c r="N602" s="39">
        <v>8</v>
      </c>
      <c r="O602" s="41" t="str">
        <f>IFERROR(VLOOKUP(N602,bbb!B491:Ordenmes,2,0),"")</f>
        <v>Agosto</v>
      </c>
      <c r="P602" s="142">
        <v>1</v>
      </c>
      <c r="Q602" s="111" t="s">
        <v>257</v>
      </c>
      <c r="R602" s="95"/>
      <c r="S602" s="93"/>
      <c r="T602" s="93"/>
    </row>
    <row r="603" spans="1:20" x14ac:dyDescent="0.25">
      <c r="A603" s="34" t="s">
        <v>2097</v>
      </c>
      <c r="B603" s="34" t="str">
        <f>IFERROR(VLOOKUP(A603,IdCC,2,0),"")</f>
        <v>UDR Piura I</v>
      </c>
      <c r="C603" s="35" t="s">
        <v>314</v>
      </c>
      <c r="D603" s="36" t="str">
        <f t="shared" si="62"/>
        <v>Acciones de Afiliación.</v>
      </c>
      <c r="E603" s="36" t="s">
        <v>315</v>
      </c>
      <c r="F603" s="36" t="str">
        <f>IFERROR(VLOOKUP(E603,IdTarea,2,0),"")</f>
        <v>Supervisión y asistencia técnica en materia de afiliaciones</v>
      </c>
      <c r="G603" s="36" t="s">
        <v>467</v>
      </c>
      <c r="H603" s="83" t="s">
        <v>465</v>
      </c>
      <c r="I603" s="82">
        <v>3</v>
      </c>
      <c r="J603" s="38">
        <v>100</v>
      </c>
      <c r="K603" s="38"/>
      <c r="L603" s="38">
        <v>960</v>
      </c>
      <c r="M603" s="38">
        <f t="shared" si="61"/>
        <v>1060</v>
      </c>
      <c r="N603" s="39">
        <v>8</v>
      </c>
      <c r="O603" s="41" t="str">
        <f>IFERROR(VLOOKUP(N603,bbb!B492:Ordenmes,2,0),"")</f>
        <v>Agosto</v>
      </c>
      <c r="P603" s="142">
        <v>2</v>
      </c>
      <c r="Q603" s="111" t="s">
        <v>126</v>
      </c>
      <c r="R603" s="95"/>
      <c r="S603" s="93"/>
      <c r="T603" s="93"/>
    </row>
    <row r="604" spans="1:20" x14ac:dyDescent="0.25">
      <c r="A604" s="34" t="s">
        <v>2097</v>
      </c>
      <c r="B604" s="34" t="str">
        <f>IFERROR(VLOOKUP(A604,IdCC,2,0),"")</f>
        <v>UDR Piura I</v>
      </c>
      <c r="C604" s="247" t="s">
        <v>252</v>
      </c>
      <c r="D604" s="36" t="str">
        <f t="shared" si="62"/>
        <v>Acciones de Soporte a la Gestión a nivel de UDR</v>
      </c>
      <c r="E604" s="36" t="s">
        <v>260</v>
      </c>
      <c r="F604" s="36" t="str">
        <f>IFERROR(VLOOKUP(E604,IdTarea,2,0),"")</f>
        <v>Otras Acciones de Soporte</v>
      </c>
      <c r="G604" s="36" t="s">
        <v>261</v>
      </c>
      <c r="H604" s="83" t="s">
        <v>3124</v>
      </c>
      <c r="I604" s="82">
        <v>1</v>
      </c>
      <c r="J604" s="38">
        <v>78</v>
      </c>
      <c r="K604" s="38"/>
      <c r="L604" s="38">
        <v>320</v>
      </c>
      <c r="M604" s="38">
        <f t="shared" si="61"/>
        <v>398</v>
      </c>
      <c r="N604" s="39">
        <v>6</v>
      </c>
      <c r="O604" s="41" t="str">
        <f>IFERROR(VLOOKUP(N604,bbb!B493:Ordenmes,2,0),"")</f>
        <v>Junio</v>
      </c>
      <c r="P604" s="142">
        <v>2</v>
      </c>
      <c r="Q604" s="111" t="s">
        <v>126</v>
      </c>
      <c r="R604" s="95"/>
      <c r="S604" s="93"/>
      <c r="T604" s="93"/>
    </row>
    <row r="605" spans="1:20" x14ac:dyDescent="0.25">
      <c r="A605" s="94" t="s">
        <v>2097</v>
      </c>
      <c r="B605" s="94" t="s">
        <v>2098</v>
      </c>
      <c r="C605" s="35" t="s">
        <v>279</v>
      </c>
      <c r="D605" s="36" t="str">
        <f t="shared" si="62"/>
        <v>Ejecución de Control Técnico a las Prestaciones.</v>
      </c>
      <c r="E605" s="94" t="s">
        <v>288</v>
      </c>
      <c r="F605" s="94" t="s">
        <v>289</v>
      </c>
      <c r="G605" s="110" t="s">
        <v>460</v>
      </c>
      <c r="H605" s="110" t="s">
        <v>464</v>
      </c>
      <c r="I605" s="94">
        <v>0.5</v>
      </c>
      <c r="J605" s="102"/>
      <c r="K605" s="38"/>
      <c r="L605" s="105">
        <v>160</v>
      </c>
      <c r="M605" s="38">
        <f t="shared" si="61"/>
        <v>160</v>
      </c>
      <c r="N605" s="39">
        <v>9</v>
      </c>
      <c r="O605" s="41" t="str">
        <f>IFERROR(VLOOKUP(N605,bbb!B482:Ordenmes,2,0),"")</f>
        <v>Setiembre</v>
      </c>
      <c r="P605" s="142"/>
      <c r="Q605" s="111"/>
      <c r="R605" s="95"/>
      <c r="S605" s="93"/>
      <c r="T605" s="93"/>
    </row>
    <row r="606" spans="1:20" x14ac:dyDescent="0.25">
      <c r="A606" s="34" t="s">
        <v>2097</v>
      </c>
      <c r="B606" s="34" t="str">
        <f t="shared" ref="B606:B672" si="63">IFERROR(VLOOKUP(A606,IdCC,2,0),"")</f>
        <v>UDR Piura I</v>
      </c>
      <c r="C606" s="35" t="s">
        <v>307</v>
      </c>
      <c r="D606" s="36" t="str">
        <f t="shared" si="62"/>
        <v>Supervisión Financiera a Unidades Ejecutoras-UE.</v>
      </c>
      <c r="E606" s="36" t="s">
        <v>308</v>
      </c>
      <c r="F606" s="36" t="str">
        <f t="shared" ref="F606:F672" si="64">IFERROR(VLOOKUP(E606,IdTarea,2,0),"")</f>
        <v>Supervisión Financiera Presencial a las Unidades Ejecutoras-UE</v>
      </c>
      <c r="G606" s="36" t="s">
        <v>451</v>
      </c>
      <c r="H606" s="83" t="s">
        <v>450</v>
      </c>
      <c r="I606" s="82">
        <v>5</v>
      </c>
      <c r="J606" s="38"/>
      <c r="K606" s="38"/>
      <c r="L606" s="38">
        <v>1600</v>
      </c>
      <c r="M606" s="38">
        <f t="shared" si="61"/>
        <v>1600</v>
      </c>
      <c r="N606" s="39">
        <v>9</v>
      </c>
      <c r="O606" s="41" t="str">
        <f>IFERROR(VLOOKUP(N606,bbb!B483:Ordenmes,2,0),"")</f>
        <v>Setiembre</v>
      </c>
      <c r="P606" s="142">
        <v>3</v>
      </c>
      <c r="Q606" s="111" t="s">
        <v>131</v>
      </c>
      <c r="R606" s="95"/>
      <c r="S606" s="93"/>
      <c r="T606" s="93"/>
    </row>
    <row r="607" spans="1:20" x14ac:dyDescent="0.25">
      <c r="A607" s="34" t="s">
        <v>2097</v>
      </c>
      <c r="B607" s="34" t="str">
        <f t="shared" si="63"/>
        <v>UDR Piura I</v>
      </c>
      <c r="C607" s="35" t="s">
        <v>307</v>
      </c>
      <c r="D607" s="36" t="str">
        <f t="shared" si="62"/>
        <v>Supervisión Financiera a Unidades Ejecutoras-UE.</v>
      </c>
      <c r="E607" s="36" t="s">
        <v>308</v>
      </c>
      <c r="F607" s="36" t="str">
        <f t="shared" si="64"/>
        <v>Supervisión Financiera Presencial a las Unidades Ejecutoras-UE</v>
      </c>
      <c r="G607" s="36" t="s">
        <v>451</v>
      </c>
      <c r="H607" s="83" t="s">
        <v>450</v>
      </c>
      <c r="I607" s="82">
        <v>5</v>
      </c>
      <c r="J607" s="38">
        <v>0</v>
      </c>
      <c r="K607" s="38"/>
      <c r="L607" s="38">
        <v>1600</v>
      </c>
      <c r="M607" s="38">
        <f t="shared" si="61"/>
        <v>1600</v>
      </c>
      <c r="N607" s="39">
        <v>9</v>
      </c>
      <c r="O607" s="41" t="str">
        <f>IFERROR(VLOOKUP(N607,bbb!B484:Ordenmes,2,0),"")</f>
        <v>Setiembre</v>
      </c>
      <c r="P607" s="142">
        <v>4</v>
      </c>
      <c r="Q607" s="111" t="s">
        <v>137</v>
      </c>
      <c r="R607" s="95"/>
      <c r="S607" s="93"/>
      <c r="T607" s="93"/>
    </row>
    <row r="608" spans="1:20" x14ac:dyDescent="0.25">
      <c r="A608" s="34" t="s">
        <v>2097</v>
      </c>
      <c r="B608" s="34" t="str">
        <f t="shared" si="63"/>
        <v>UDR Piura I</v>
      </c>
      <c r="C608" s="35" t="s">
        <v>252</v>
      </c>
      <c r="D608" s="36" t="str">
        <f t="shared" si="62"/>
        <v>Acciones de Soporte a la Gestión a nivel de UDR</v>
      </c>
      <c r="E608" s="36" t="s">
        <v>253</v>
      </c>
      <c r="F608" s="36" t="str">
        <f t="shared" si="64"/>
        <v>Supervisión y asistencia técnica en acciones de soporte a IPRESS</v>
      </c>
      <c r="G608" s="36" t="s">
        <v>462</v>
      </c>
      <c r="H608" s="83" t="s">
        <v>456</v>
      </c>
      <c r="I608" s="82">
        <v>0.5</v>
      </c>
      <c r="J608" s="38">
        <v>0</v>
      </c>
      <c r="K608" s="38"/>
      <c r="L608" s="38">
        <v>160</v>
      </c>
      <c r="M608" s="38">
        <f t="shared" si="61"/>
        <v>160</v>
      </c>
      <c r="N608" s="39">
        <v>9</v>
      </c>
      <c r="O608" s="41" t="str">
        <f>IFERROR(VLOOKUP(N608,bbb!B485:Ordenmes,2,0),"")</f>
        <v>Setiembre</v>
      </c>
      <c r="P608" s="142">
        <v>5</v>
      </c>
      <c r="Q608" s="111" t="s">
        <v>158</v>
      </c>
      <c r="R608" s="95"/>
      <c r="S608" s="93"/>
      <c r="T608" s="93"/>
    </row>
    <row r="609" spans="1:20" x14ac:dyDescent="0.25">
      <c r="A609" s="34" t="s">
        <v>2097</v>
      </c>
      <c r="B609" s="34" t="str">
        <f t="shared" si="63"/>
        <v>UDR Piura I</v>
      </c>
      <c r="C609" s="35" t="s">
        <v>252</v>
      </c>
      <c r="D609" s="36" t="str">
        <f t="shared" si="62"/>
        <v>Acciones de Soporte a la Gestión a nivel de UDR</v>
      </c>
      <c r="E609" s="36" t="s">
        <v>253</v>
      </c>
      <c r="F609" s="36" t="str">
        <f t="shared" si="64"/>
        <v>Supervisión y asistencia técnica en acciones de soporte a IPRESS</v>
      </c>
      <c r="G609" s="36" t="s">
        <v>463</v>
      </c>
      <c r="H609" s="83" t="s">
        <v>456</v>
      </c>
      <c r="I609" s="82">
        <v>0.5</v>
      </c>
      <c r="J609" s="38">
        <v>0</v>
      </c>
      <c r="K609" s="38"/>
      <c r="L609" s="38">
        <v>160</v>
      </c>
      <c r="M609" s="38">
        <f t="shared" si="61"/>
        <v>160</v>
      </c>
      <c r="N609" s="39">
        <v>9</v>
      </c>
      <c r="O609" s="41" t="str">
        <f>IFERROR(VLOOKUP(N609,bbb!B486:Ordenmes,2,0),"")</f>
        <v>Setiembre</v>
      </c>
      <c r="P609" s="142">
        <v>6</v>
      </c>
      <c r="Q609" s="111" t="s">
        <v>142</v>
      </c>
      <c r="R609" s="95"/>
      <c r="S609" s="93"/>
      <c r="T609" s="93"/>
    </row>
    <row r="610" spans="1:20" x14ac:dyDescent="0.25">
      <c r="A610" s="34" t="s">
        <v>2097</v>
      </c>
      <c r="B610" s="34" t="str">
        <f t="shared" si="63"/>
        <v>UDR Piura I</v>
      </c>
      <c r="C610" s="35" t="s">
        <v>279</v>
      </c>
      <c r="D610" s="36" t="str">
        <f t="shared" si="62"/>
        <v>Ejecución de Control Técnico a las Prestaciones.</v>
      </c>
      <c r="E610" s="36" t="s">
        <v>280</v>
      </c>
      <c r="F610" s="36" t="str">
        <f t="shared" si="64"/>
        <v>Gestión con actores locales para fortalecer la contención preventiva</v>
      </c>
      <c r="G610" s="36" t="s">
        <v>470</v>
      </c>
      <c r="H610" s="83" t="s">
        <v>469</v>
      </c>
      <c r="I610" s="82">
        <v>0.5</v>
      </c>
      <c r="J610" s="38"/>
      <c r="K610" s="38"/>
      <c r="L610" s="38">
        <v>160</v>
      </c>
      <c r="M610" s="38">
        <f t="shared" si="61"/>
        <v>160</v>
      </c>
      <c r="N610" s="39">
        <v>9</v>
      </c>
      <c r="O610" s="41" t="str">
        <f>IFERROR(VLOOKUP(N610,bbb!B488:Ordenmes,2,0),"")</f>
        <v>Setiembre</v>
      </c>
      <c r="P610" s="142">
        <v>8</v>
      </c>
      <c r="Q610" s="111" t="s">
        <v>145</v>
      </c>
      <c r="R610" s="95"/>
      <c r="S610" s="93"/>
      <c r="T610" s="93"/>
    </row>
    <row r="611" spans="1:20" x14ac:dyDescent="0.25">
      <c r="A611" s="34" t="s">
        <v>2097</v>
      </c>
      <c r="B611" s="34" t="str">
        <f t="shared" si="63"/>
        <v>UDR Piura I</v>
      </c>
      <c r="C611" s="35" t="s">
        <v>307</v>
      </c>
      <c r="D611" s="36" t="str">
        <f t="shared" si="62"/>
        <v>Supervisión Financiera a Unidades Ejecutoras-UE.</v>
      </c>
      <c r="E611" s="36" t="s">
        <v>308</v>
      </c>
      <c r="F611" s="36" t="str">
        <f t="shared" si="64"/>
        <v>Supervisión Financiera Presencial a las Unidades Ejecutoras-UE</v>
      </c>
      <c r="G611" s="36" t="s">
        <v>453</v>
      </c>
      <c r="H611" s="83" t="s">
        <v>450</v>
      </c>
      <c r="I611" s="82">
        <v>5</v>
      </c>
      <c r="J611" s="38">
        <v>0</v>
      </c>
      <c r="K611" s="38"/>
      <c r="L611" s="38">
        <v>1600</v>
      </c>
      <c r="M611" s="38">
        <f t="shared" si="61"/>
        <v>1600</v>
      </c>
      <c r="N611" s="39">
        <v>11</v>
      </c>
      <c r="O611" s="41" t="str">
        <f>IFERROR(VLOOKUP(N611,bbb!B465:Ordenmes,2,0),"")</f>
        <v>Noviembre</v>
      </c>
      <c r="P611" s="142">
        <v>9</v>
      </c>
      <c r="Q611" s="111" t="s">
        <v>161</v>
      </c>
      <c r="R611" s="95"/>
      <c r="S611" s="93"/>
      <c r="T611" s="93"/>
    </row>
    <row r="612" spans="1:20" x14ac:dyDescent="0.25">
      <c r="A612" s="34" t="s">
        <v>2097</v>
      </c>
      <c r="B612" s="34" t="str">
        <f t="shared" si="63"/>
        <v>UDR Piura I</v>
      </c>
      <c r="C612" s="35" t="s">
        <v>307</v>
      </c>
      <c r="D612" s="36" t="str">
        <f t="shared" si="62"/>
        <v>Supervisión Financiera a Unidades Ejecutoras-UE.</v>
      </c>
      <c r="E612" s="36" t="s">
        <v>308</v>
      </c>
      <c r="F612" s="36" t="str">
        <f t="shared" si="64"/>
        <v>Supervisión Financiera Presencial a las Unidades Ejecutoras-UE</v>
      </c>
      <c r="G612" s="36" t="s">
        <v>453</v>
      </c>
      <c r="H612" s="83" t="s">
        <v>450</v>
      </c>
      <c r="I612" s="82">
        <v>5</v>
      </c>
      <c r="J612" s="38">
        <v>0</v>
      </c>
      <c r="K612" s="38"/>
      <c r="L612" s="38">
        <f>1600-640</f>
        <v>960</v>
      </c>
      <c r="M612" s="38">
        <f t="shared" si="61"/>
        <v>960</v>
      </c>
      <c r="N612" s="39">
        <v>11</v>
      </c>
      <c r="O612" s="41" t="str">
        <f>IFERROR(VLOOKUP(N612,bbb!B466:Ordenmes,2,0),"")</f>
        <v>Noviembre</v>
      </c>
      <c r="P612" s="142">
        <v>9</v>
      </c>
      <c r="Q612" s="111" t="s">
        <v>161</v>
      </c>
      <c r="R612" s="95"/>
      <c r="S612" s="93"/>
      <c r="T612" s="93"/>
    </row>
    <row r="613" spans="1:20" x14ac:dyDescent="0.25">
      <c r="A613" s="34" t="s">
        <v>471</v>
      </c>
      <c r="B613" s="34" t="str">
        <f t="shared" si="63"/>
        <v>UDR Piura II</v>
      </c>
      <c r="C613" s="35" t="s">
        <v>252</v>
      </c>
      <c r="D613" s="36" t="str">
        <f t="shared" si="62"/>
        <v>Acciones de Soporte a la Gestión a nivel de UDR</v>
      </c>
      <c r="E613" s="36" t="s">
        <v>260</v>
      </c>
      <c r="F613" s="36" t="str">
        <f t="shared" si="64"/>
        <v>Otras Acciones de Soporte</v>
      </c>
      <c r="G613" s="36" t="s">
        <v>472</v>
      </c>
      <c r="H613" s="93" t="s">
        <v>2875</v>
      </c>
      <c r="I613" s="82">
        <v>2</v>
      </c>
      <c r="J613" s="38">
        <v>171.5</v>
      </c>
      <c r="K613" s="38"/>
      <c r="L613" s="38">
        <v>640</v>
      </c>
      <c r="M613" s="38">
        <f t="shared" si="61"/>
        <v>811.5</v>
      </c>
      <c r="N613" s="39">
        <v>2</v>
      </c>
      <c r="O613" s="41" t="str">
        <f>IFERROR(VLOOKUP(N613,bbb!B480:Ordenmes,2,0),"")</f>
        <v>Febrero</v>
      </c>
      <c r="P613" s="142">
        <v>12</v>
      </c>
      <c r="Q613" s="111" t="s">
        <v>166</v>
      </c>
      <c r="R613" s="95"/>
      <c r="S613" s="93" t="s">
        <v>2970</v>
      </c>
      <c r="T613" s="93"/>
    </row>
    <row r="614" spans="1:20" x14ac:dyDescent="0.25">
      <c r="A614" s="34" t="s">
        <v>471</v>
      </c>
      <c r="B614" s="34" t="str">
        <f t="shared" si="63"/>
        <v>UDR Piura II</v>
      </c>
      <c r="C614" s="35" t="s">
        <v>252</v>
      </c>
      <c r="D614" s="36" t="str">
        <f t="shared" si="62"/>
        <v>Acciones de Soporte a la Gestión a nivel de UDR</v>
      </c>
      <c r="E614" s="36" t="s">
        <v>260</v>
      </c>
      <c r="F614" s="36" t="str">
        <f t="shared" si="64"/>
        <v>Otras Acciones de Soporte</v>
      </c>
      <c r="G614" s="36" t="s">
        <v>472</v>
      </c>
      <c r="H614" s="93" t="s">
        <v>2876</v>
      </c>
      <c r="I614" s="82">
        <v>2</v>
      </c>
      <c r="J614" s="38">
        <v>171.5</v>
      </c>
      <c r="K614" s="38"/>
      <c r="L614" s="38">
        <v>640</v>
      </c>
      <c r="M614" s="38">
        <f t="shared" si="61"/>
        <v>811.5</v>
      </c>
      <c r="N614" s="39">
        <v>2</v>
      </c>
      <c r="O614" s="41" t="str">
        <f>IFERROR(VLOOKUP(N614,bbb!B481:Ordenmes,2,0),"")</f>
        <v>Febrero</v>
      </c>
      <c r="P614" s="142">
        <v>1</v>
      </c>
      <c r="Q614" s="111" t="s">
        <v>257</v>
      </c>
      <c r="R614" s="95"/>
      <c r="S614" s="93" t="s">
        <v>2970</v>
      </c>
      <c r="T614" s="93"/>
    </row>
    <row r="615" spans="1:20" x14ac:dyDescent="0.25">
      <c r="A615" s="34" t="s">
        <v>471</v>
      </c>
      <c r="B615" s="34" t="str">
        <f t="shared" si="63"/>
        <v>UDR Piura II</v>
      </c>
      <c r="C615" s="35" t="s">
        <v>279</v>
      </c>
      <c r="D615" s="36" t="str">
        <f t="shared" si="62"/>
        <v>Ejecución de Control Técnico a las Prestaciones.</v>
      </c>
      <c r="E615" s="36" t="s">
        <v>288</v>
      </c>
      <c r="F615" s="36" t="str">
        <f t="shared" si="64"/>
        <v>Ejecutar acciones correspondientes al Proceso de Control Presencial Posterior</v>
      </c>
      <c r="G615" s="36" t="s">
        <v>485</v>
      </c>
      <c r="H615" s="83" t="s">
        <v>484</v>
      </c>
      <c r="I615" s="82" t="s">
        <v>480</v>
      </c>
      <c r="J615" s="38">
        <v>0</v>
      </c>
      <c r="K615" s="38"/>
      <c r="L615" s="38">
        <v>1280</v>
      </c>
      <c r="M615" s="38">
        <f t="shared" si="61"/>
        <v>1280</v>
      </c>
      <c r="N615" s="39">
        <v>2</v>
      </c>
      <c r="O615" s="41" t="str">
        <f>IFERROR(VLOOKUP(N615,bbb!B482:Ordenmes,2,0),"")</f>
        <v>Febrero</v>
      </c>
      <c r="P615" s="142">
        <v>1</v>
      </c>
      <c r="Q615" s="111" t="s">
        <v>257</v>
      </c>
      <c r="R615" s="95"/>
      <c r="S615" s="93" t="s">
        <v>2970</v>
      </c>
      <c r="T615" s="93"/>
    </row>
    <row r="616" spans="1:20" x14ac:dyDescent="0.25">
      <c r="A616" s="34" t="s">
        <v>471</v>
      </c>
      <c r="B616" s="34" t="str">
        <f t="shared" si="63"/>
        <v>UDR Piura II</v>
      </c>
      <c r="C616" s="35" t="s">
        <v>252</v>
      </c>
      <c r="D616" s="36" t="str">
        <f t="shared" si="62"/>
        <v>Acciones de Soporte a la Gestión a nivel de UDR</v>
      </c>
      <c r="E616" s="36" t="s">
        <v>260</v>
      </c>
      <c r="F616" s="36" t="str">
        <f t="shared" si="64"/>
        <v>Otras Acciones de Soporte</v>
      </c>
      <c r="G616" s="36" t="s">
        <v>472</v>
      </c>
      <c r="H616" s="93" t="s">
        <v>493</v>
      </c>
      <c r="I616" s="82">
        <v>2</v>
      </c>
      <c r="J616" s="38">
        <v>171.5</v>
      </c>
      <c r="K616" s="38"/>
      <c r="L616" s="38">
        <v>640</v>
      </c>
      <c r="M616" s="38">
        <f t="shared" si="61"/>
        <v>811.5</v>
      </c>
      <c r="N616" s="39">
        <v>2</v>
      </c>
      <c r="O616" s="41" t="str">
        <f>IFERROR(VLOOKUP(N616,bbb!B483:Ordenmes,2,0),"")</f>
        <v>Febrero</v>
      </c>
      <c r="P616" s="142">
        <v>1</v>
      </c>
      <c r="Q616" s="111" t="s">
        <v>257</v>
      </c>
      <c r="R616" s="95"/>
      <c r="S616" s="93" t="s">
        <v>2970</v>
      </c>
      <c r="T616" s="93"/>
    </row>
    <row r="617" spans="1:20" x14ac:dyDescent="0.25">
      <c r="A617" s="34" t="s">
        <v>471</v>
      </c>
      <c r="B617" s="34" t="str">
        <f t="shared" si="63"/>
        <v>UDR Piura II</v>
      </c>
      <c r="C617" s="35" t="s">
        <v>252</v>
      </c>
      <c r="D617" s="36" t="str">
        <f t="shared" si="62"/>
        <v>Acciones de Soporte a la Gestión a nivel de UDR</v>
      </c>
      <c r="E617" s="36" t="s">
        <v>260</v>
      </c>
      <c r="F617" s="36" t="str">
        <f t="shared" si="64"/>
        <v>Otras Acciones de Soporte</v>
      </c>
      <c r="G617" s="36" t="s">
        <v>472</v>
      </c>
      <c r="H617" s="93" t="s">
        <v>496</v>
      </c>
      <c r="I617" s="82">
        <v>2</v>
      </c>
      <c r="J617" s="38">
        <v>171.5</v>
      </c>
      <c r="K617" s="38"/>
      <c r="L617" s="38">
        <v>640</v>
      </c>
      <c r="M617" s="38">
        <f t="shared" si="61"/>
        <v>811.5</v>
      </c>
      <c r="N617" s="39">
        <v>2</v>
      </c>
      <c r="O617" s="41" t="str">
        <f>IFERROR(VLOOKUP(N617,bbb!B484:Ordenmes,2,0),"")</f>
        <v>Febrero</v>
      </c>
      <c r="P617" s="142">
        <v>2</v>
      </c>
      <c r="Q617" s="111" t="s">
        <v>126</v>
      </c>
      <c r="R617" s="95"/>
      <c r="S617" s="93" t="s">
        <v>2970</v>
      </c>
      <c r="T617" s="93"/>
    </row>
    <row r="618" spans="1:20" x14ac:dyDescent="0.25">
      <c r="A618" s="34" t="s">
        <v>471</v>
      </c>
      <c r="B618" s="34" t="str">
        <f t="shared" si="63"/>
        <v>UDR Piura II</v>
      </c>
      <c r="C618" s="35" t="s">
        <v>307</v>
      </c>
      <c r="D618" s="36" t="str">
        <f t="shared" si="62"/>
        <v>Supervisión Financiera a Unidades Ejecutoras-UE.</v>
      </c>
      <c r="E618" s="36" t="s">
        <v>308</v>
      </c>
      <c r="F618" s="36" t="str">
        <f t="shared" si="64"/>
        <v>Supervisión Financiera Presencial a las Unidades Ejecutoras-UE</v>
      </c>
      <c r="G618" s="36" t="s">
        <v>503</v>
      </c>
      <c r="H618" s="83" t="s">
        <v>496</v>
      </c>
      <c r="I618" s="82">
        <v>1</v>
      </c>
      <c r="J618" s="38">
        <v>0</v>
      </c>
      <c r="K618" s="38"/>
      <c r="L618" s="38">
        <v>320</v>
      </c>
      <c r="M618" s="38">
        <f t="shared" si="61"/>
        <v>320</v>
      </c>
      <c r="N618" s="39">
        <v>2</v>
      </c>
      <c r="O618" s="41" t="str">
        <f>IFERROR(VLOOKUP(N618,bbb!B485:Ordenmes,2,0),"")</f>
        <v>Febrero</v>
      </c>
      <c r="P618" s="142">
        <v>2</v>
      </c>
      <c r="Q618" s="111" t="s">
        <v>126</v>
      </c>
      <c r="R618" s="95"/>
      <c r="S618" s="93" t="s">
        <v>2970</v>
      </c>
      <c r="T618" s="93"/>
    </row>
    <row r="619" spans="1:20" x14ac:dyDescent="0.25">
      <c r="A619" s="34" t="s">
        <v>471</v>
      </c>
      <c r="B619" s="34" t="str">
        <f t="shared" si="63"/>
        <v>UDR Piura II</v>
      </c>
      <c r="C619" s="35" t="s">
        <v>252</v>
      </c>
      <c r="D619" s="36" t="str">
        <f t="shared" si="62"/>
        <v>Acciones de Soporte a la Gestión a nivel de UDR</v>
      </c>
      <c r="E619" s="36" t="s">
        <v>253</v>
      </c>
      <c r="F619" s="36" t="str">
        <f t="shared" si="64"/>
        <v>Supervisión y asistencia técnica en acciones de soporte a IPRESS</v>
      </c>
      <c r="G619" s="36" t="s">
        <v>508</v>
      </c>
      <c r="H619" s="83" t="s">
        <v>509</v>
      </c>
      <c r="I619" s="82">
        <v>3</v>
      </c>
      <c r="J619" s="38">
        <v>0</v>
      </c>
      <c r="K619" s="38"/>
      <c r="L619" s="38">
        <v>960</v>
      </c>
      <c r="M619" s="38">
        <f t="shared" si="61"/>
        <v>960</v>
      </c>
      <c r="N619" s="39">
        <v>2</v>
      </c>
      <c r="O619" s="41" t="str">
        <f>IFERROR(VLOOKUP(N619,bbb!B486:Ordenmes,2,0),"")</f>
        <v>Febrero</v>
      </c>
      <c r="P619" s="142">
        <v>2</v>
      </c>
      <c r="Q619" s="111" t="s">
        <v>126</v>
      </c>
      <c r="R619" s="95"/>
      <c r="S619" s="93" t="s">
        <v>2970</v>
      </c>
      <c r="T619" s="93"/>
    </row>
    <row r="620" spans="1:20" x14ac:dyDescent="0.25">
      <c r="A620" s="34" t="s">
        <v>471</v>
      </c>
      <c r="B620" s="34" t="str">
        <f t="shared" si="63"/>
        <v>UDR Piura II</v>
      </c>
      <c r="C620" s="35" t="s">
        <v>314</v>
      </c>
      <c r="D620" s="36" t="str">
        <f t="shared" si="62"/>
        <v>Acciones de Afiliación.</v>
      </c>
      <c r="E620" s="36" t="s">
        <v>315</v>
      </c>
      <c r="F620" s="36" t="str">
        <f t="shared" si="64"/>
        <v>Supervisión y asistencia técnica en materia de afiliaciones</v>
      </c>
      <c r="G620" s="36" t="s">
        <v>475</v>
      </c>
      <c r="H620" s="83" t="s">
        <v>473</v>
      </c>
      <c r="I620" s="82">
        <v>3</v>
      </c>
      <c r="J620" s="38">
        <v>0</v>
      </c>
      <c r="K620" s="38"/>
      <c r="L620" s="38">
        <v>960</v>
      </c>
      <c r="M620" s="38">
        <f t="shared" si="61"/>
        <v>960</v>
      </c>
      <c r="N620" s="39">
        <v>3</v>
      </c>
      <c r="O620" s="41" t="str">
        <f>IFERROR(VLOOKUP(N620,bbb!B473:Ordenmes,2,0),"")</f>
        <v>Marzo</v>
      </c>
      <c r="P620" s="142">
        <v>2</v>
      </c>
      <c r="Q620" s="111" t="s">
        <v>126</v>
      </c>
      <c r="R620" s="95"/>
      <c r="S620" s="93" t="s">
        <v>2970</v>
      </c>
      <c r="T620" s="93"/>
    </row>
    <row r="621" spans="1:20" x14ac:dyDescent="0.25">
      <c r="A621" s="34" t="s">
        <v>471</v>
      </c>
      <c r="B621" s="34" t="str">
        <f t="shared" si="63"/>
        <v>UDR Piura II</v>
      </c>
      <c r="C621" s="35" t="s">
        <v>279</v>
      </c>
      <c r="D621" s="36" t="str">
        <f t="shared" si="62"/>
        <v>Ejecución de Control Técnico a las Prestaciones.</v>
      </c>
      <c r="E621" s="36" t="s">
        <v>288</v>
      </c>
      <c r="F621" s="36" t="str">
        <f t="shared" si="64"/>
        <v>Ejecutar acciones correspondientes al Proceso de Control Presencial Posterior</v>
      </c>
      <c r="G621" s="36" t="s">
        <v>486</v>
      </c>
      <c r="H621" s="83" t="s">
        <v>484</v>
      </c>
      <c r="I621" s="82" t="s">
        <v>487</v>
      </c>
      <c r="J621" s="38">
        <v>0</v>
      </c>
      <c r="K621" s="38"/>
      <c r="L621" s="38">
        <v>1600</v>
      </c>
      <c r="M621" s="38">
        <f t="shared" si="61"/>
        <v>1600</v>
      </c>
      <c r="N621" s="39">
        <v>3</v>
      </c>
      <c r="O621" s="41" t="str">
        <f>IFERROR(VLOOKUP(N621,bbb!B474:Ordenmes,2,0),"")</f>
        <v>Marzo</v>
      </c>
      <c r="P621" s="142">
        <v>2</v>
      </c>
      <c r="Q621" s="111" t="s">
        <v>126</v>
      </c>
      <c r="R621" s="95"/>
      <c r="S621" s="93" t="s">
        <v>2970</v>
      </c>
      <c r="T621" s="93"/>
    </row>
    <row r="622" spans="1:20" x14ac:dyDescent="0.25">
      <c r="A622" s="34" t="s">
        <v>471</v>
      </c>
      <c r="B622" s="34" t="str">
        <f t="shared" si="63"/>
        <v>UDR Piura II</v>
      </c>
      <c r="C622" s="35" t="s">
        <v>252</v>
      </c>
      <c r="D622" s="36" t="str">
        <f t="shared" si="62"/>
        <v>Acciones de Soporte a la Gestión a nivel de UDR</v>
      </c>
      <c r="E622" s="36" t="s">
        <v>253</v>
      </c>
      <c r="F622" s="36" t="str">
        <f t="shared" si="64"/>
        <v>Supervisión y asistencia técnica en acciones de soporte a IPRESS</v>
      </c>
      <c r="G622" s="36" t="s">
        <v>510</v>
      </c>
      <c r="H622" s="83" t="s">
        <v>509</v>
      </c>
      <c r="I622" s="82">
        <v>3</v>
      </c>
      <c r="J622" s="38">
        <v>0</v>
      </c>
      <c r="K622" s="38"/>
      <c r="L622" s="38">
        <v>960</v>
      </c>
      <c r="M622" s="38">
        <f t="shared" si="61"/>
        <v>960</v>
      </c>
      <c r="N622" s="39">
        <v>3</v>
      </c>
      <c r="O622" s="41" t="str">
        <f>IFERROR(VLOOKUP(N622,bbb!B475:Ordenmes,2,0),"")</f>
        <v>Marzo</v>
      </c>
      <c r="P622" s="142">
        <v>3</v>
      </c>
      <c r="Q622" s="111" t="s">
        <v>131</v>
      </c>
      <c r="R622" s="95"/>
      <c r="S622" s="93" t="s">
        <v>2970</v>
      </c>
      <c r="T622" s="93"/>
    </row>
    <row r="623" spans="1:20" x14ac:dyDescent="0.25">
      <c r="A623" s="34" t="s">
        <v>471</v>
      </c>
      <c r="B623" s="34" t="str">
        <f t="shared" si="63"/>
        <v>UDR Piura II</v>
      </c>
      <c r="C623" s="35" t="s">
        <v>307</v>
      </c>
      <c r="D623" s="36" t="str">
        <f t="shared" si="62"/>
        <v>Supervisión Financiera a Unidades Ejecutoras-UE.</v>
      </c>
      <c r="E623" s="36" t="s">
        <v>308</v>
      </c>
      <c r="F623" s="36" t="str">
        <f t="shared" si="64"/>
        <v>Supervisión Financiera Presencial a las Unidades Ejecutoras-UE</v>
      </c>
      <c r="G623" s="36" t="s">
        <v>504</v>
      </c>
      <c r="H623" s="83" t="s">
        <v>496</v>
      </c>
      <c r="I623" s="82">
        <v>1</v>
      </c>
      <c r="J623" s="38">
        <v>0</v>
      </c>
      <c r="K623" s="38"/>
      <c r="L623" s="38">
        <v>320</v>
      </c>
      <c r="M623" s="38">
        <f t="shared" si="61"/>
        <v>320</v>
      </c>
      <c r="N623" s="39">
        <v>3</v>
      </c>
      <c r="O623" s="41" t="str">
        <f>IFERROR(VLOOKUP(N623,bbb!B476:Ordenmes,2,0),"")</f>
        <v>Marzo</v>
      </c>
      <c r="P623" s="142">
        <v>8</v>
      </c>
      <c r="Q623" s="111" t="s">
        <v>145</v>
      </c>
      <c r="R623" s="95"/>
      <c r="S623" s="93" t="s">
        <v>2970</v>
      </c>
      <c r="T623" s="93"/>
    </row>
    <row r="624" spans="1:20" x14ac:dyDescent="0.25">
      <c r="A624" s="34" t="s">
        <v>471</v>
      </c>
      <c r="B624" s="34" t="str">
        <f t="shared" si="63"/>
        <v>UDR Piura II</v>
      </c>
      <c r="C624" s="35" t="s">
        <v>307</v>
      </c>
      <c r="D624" s="36" t="str">
        <f t="shared" si="62"/>
        <v>Supervisión Financiera a Unidades Ejecutoras-UE.</v>
      </c>
      <c r="E624" s="36" t="s">
        <v>308</v>
      </c>
      <c r="F624" s="36" t="str">
        <f t="shared" si="64"/>
        <v>Supervisión Financiera Presencial a las Unidades Ejecutoras-UE</v>
      </c>
      <c r="G624" s="36" t="s">
        <v>505</v>
      </c>
      <c r="H624" s="83" t="s">
        <v>496</v>
      </c>
      <c r="I624" s="82">
        <v>1</v>
      </c>
      <c r="J624" s="38">
        <v>0</v>
      </c>
      <c r="K624" s="38"/>
      <c r="L624" s="38">
        <v>320</v>
      </c>
      <c r="M624" s="38">
        <f t="shared" si="61"/>
        <v>320</v>
      </c>
      <c r="N624" s="39">
        <v>3</v>
      </c>
      <c r="O624" s="41" t="str">
        <f>IFERROR(VLOOKUP(N624,bbb!B477:Ordenmes,2,0),"")</f>
        <v>Marzo</v>
      </c>
      <c r="P624" s="142">
        <v>9</v>
      </c>
      <c r="Q624" s="111" t="s">
        <v>161</v>
      </c>
      <c r="R624" s="95"/>
      <c r="S624" s="93" t="s">
        <v>2970</v>
      </c>
      <c r="T624" s="93"/>
    </row>
    <row r="625" spans="1:20" x14ac:dyDescent="0.25">
      <c r="A625" s="34" t="s">
        <v>471</v>
      </c>
      <c r="B625" s="34" t="str">
        <f t="shared" si="63"/>
        <v>UDR Piura II</v>
      </c>
      <c r="C625" s="35" t="s">
        <v>307</v>
      </c>
      <c r="D625" s="36" t="str">
        <f t="shared" si="62"/>
        <v>Supervisión Financiera a Unidades Ejecutoras-UE.</v>
      </c>
      <c r="E625" s="36" t="s">
        <v>308</v>
      </c>
      <c r="F625" s="36" t="str">
        <f t="shared" si="64"/>
        <v>Supervisión Financiera Presencial a las Unidades Ejecutoras-UE</v>
      </c>
      <c r="G625" s="36" t="s">
        <v>506</v>
      </c>
      <c r="H625" s="83" t="s">
        <v>496</v>
      </c>
      <c r="I625" s="82">
        <v>1</v>
      </c>
      <c r="J625" s="38">
        <v>0</v>
      </c>
      <c r="K625" s="38"/>
      <c r="L625" s="38">
        <v>320</v>
      </c>
      <c r="M625" s="38">
        <f t="shared" si="61"/>
        <v>320</v>
      </c>
      <c r="N625" s="39">
        <v>3</v>
      </c>
      <c r="O625" s="41" t="str">
        <f>IFERROR(VLOOKUP(N625,bbb!B478:Ordenmes,2,0),"")</f>
        <v>Marzo</v>
      </c>
      <c r="P625" s="142">
        <v>9</v>
      </c>
      <c r="Q625" s="111" t="s">
        <v>161</v>
      </c>
      <c r="R625" s="95"/>
      <c r="S625" s="93" t="s">
        <v>2970</v>
      </c>
      <c r="T625" s="93"/>
    </row>
    <row r="626" spans="1:20" x14ac:dyDescent="0.25">
      <c r="A626" s="34" t="s">
        <v>471</v>
      </c>
      <c r="B626" s="34" t="str">
        <f t="shared" si="63"/>
        <v>UDR Piura II</v>
      </c>
      <c r="C626" s="35" t="s">
        <v>307</v>
      </c>
      <c r="D626" s="36" t="str">
        <f t="shared" si="62"/>
        <v>Supervisión Financiera a Unidades Ejecutoras-UE.</v>
      </c>
      <c r="E626" s="36" t="s">
        <v>308</v>
      </c>
      <c r="F626" s="36" t="str">
        <f t="shared" si="64"/>
        <v>Supervisión Financiera Presencial a las Unidades Ejecutoras-UE</v>
      </c>
      <c r="G626" s="36" t="s">
        <v>507</v>
      </c>
      <c r="H626" s="83" t="s">
        <v>496</v>
      </c>
      <c r="I626" s="82">
        <v>1</v>
      </c>
      <c r="J626" s="38">
        <v>0</v>
      </c>
      <c r="K626" s="38"/>
      <c r="L626" s="38">
        <v>320</v>
      </c>
      <c r="M626" s="38">
        <f t="shared" si="61"/>
        <v>320</v>
      </c>
      <c r="N626" s="39">
        <v>3</v>
      </c>
      <c r="O626" s="41" t="str">
        <f>IFERROR(VLOOKUP(N626,bbb!B479:Ordenmes,2,0),"")</f>
        <v>Marzo</v>
      </c>
      <c r="P626" s="142">
        <v>9</v>
      </c>
      <c r="Q626" s="111" t="s">
        <v>161</v>
      </c>
      <c r="R626" s="95"/>
      <c r="S626" s="93" t="s">
        <v>2970</v>
      </c>
      <c r="T626" s="93"/>
    </row>
    <row r="627" spans="1:20" x14ac:dyDescent="0.25">
      <c r="A627" s="34" t="s">
        <v>471</v>
      </c>
      <c r="B627" s="34" t="str">
        <f t="shared" si="63"/>
        <v>UDR Piura II</v>
      </c>
      <c r="C627" s="35" t="s">
        <v>314</v>
      </c>
      <c r="D627" s="36" t="str">
        <f t="shared" si="62"/>
        <v>Acciones de Afiliación.</v>
      </c>
      <c r="E627" s="36" t="s">
        <v>315</v>
      </c>
      <c r="F627" s="36" t="str">
        <f t="shared" si="64"/>
        <v>Supervisión y asistencia técnica en materia de afiliaciones</v>
      </c>
      <c r="G627" s="36" t="s">
        <v>476</v>
      </c>
      <c r="H627" s="83" t="s">
        <v>473</v>
      </c>
      <c r="I627" s="82">
        <v>4</v>
      </c>
      <c r="J627" s="38">
        <v>0</v>
      </c>
      <c r="K627" s="38"/>
      <c r="L627" s="38">
        <v>1280</v>
      </c>
      <c r="M627" s="38">
        <f t="shared" si="61"/>
        <v>1280</v>
      </c>
      <c r="N627" s="107">
        <v>4</v>
      </c>
      <c r="O627" s="41" t="str">
        <f>IFERROR(VLOOKUP(N627,bbb!B510:Ordenmes,2,0),"")</f>
        <v>Abril</v>
      </c>
      <c r="P627" s="142">
        <v>3</v>
      </c>
      <c r="Q627" s="111" t="s">
        <v>131</v>
      </c>
      <c r="R627" s="95"/>
      <c r="S627" s="93"/>
      <c r="T627" s="93"/>
    </row>
    <row r="628" spans="1:20" ht="25.5" x14ac:dyDescent="0.25">
      <c r="A628" s="34" t="s">
        <v>471</v>
      </c>
      <c r="B628" s="34" t="str">
        <f t="shared" si="63"/>
        <v>UDR Piura II</v>
      </c>
      <c r="C628" s="35" t="s">
        <v>279</v>
      </c>
      <c r="D628" s="36" t="str">
        <f t="shared" si="62"/>
        <v>Ejecución de Control Técnico a las Prestaciones.</v>
      </c>
      <c r="E628" s="36" t="s">
        <v>288</v>
      </c>
      <c r="F628" s="36" t="str">
        <f t="shared" si="64"/>
        <v>Ejecutar acciones correspondientes al Proceso de Control Presencial Posterior</v>
      </c>
      <c r="G628" s="186" t="s">
        <v>3046</v>
      </c>
      <c r="H628" s="83" t="s">
        <v>484</v>
      </c>
      <c r="I628" s="82">
        <v>0.5</v>
      </c>
      <c r="J628" s="38"/>
      <c r="K628" s="38"/>
      <c r="L628" s="38">
        <f>+I628*320</f>
        <v>160</v>
      </c>
      <c r="M628" s="38">
        <f t="shared" si="61"/>
        <v>160</v>
      </c>
      <c r="N628" s="107">
        <v>4</v>
      </c>
      <c r="O628" s="41" t="str">
        <f>IFERROR(VLOOKUP(N628,bbb!B511:Ordenmes,2,0),"")</f>
        <v>Abril</v>
      </c>
      <c r="P628" s="142"/>
      <c r="Q628" s="111"/>
      <c r="R628" s="95"/>
      <c r="S628" s="93"/>
      <c r="T628" s="93"/>
    </row>
    <row r="629" spans="1:20" x14ac:dyDescent="0.25">
      <c r="A629" s="34" t="s">
        <v>471</v>
      </c>
      <c r="B629" s="34" t="str">
        <f t="shared" si="63"/>
        <v>UDR Piura II</v>
      </c>
      <c r="C629" s="35" t="s">
        <v>252</v>
      </c>
      <c r="D629" s="36" t="str">
        <f t="shared" si="62"/>
        <v>Acciones de Soporte a la Gestión a nivel de UDR</v>
      </c>
      <c r="E629" s="36" t="s">
        <v>253</v>
      </c>
      <c r="F629" s="36" t="str">
        <f t="shared" si="64"/>
        <v>Supervisión y asistencia técnica en acciones de soporte a IPRESS</v>
      </c>
      <c r="G629" s="36" t="s">
        <v>511</v>
      </c>
      <c r="H629" s="83" t="s">
        <v>509</v>
      </c>
      <c r="I629" s="82">
        <v>2</v>
      </c>
      <c r="J629" s="38">
        <v>0</v>
      </c>
      <c r="K629" s="38"/>
      <c r="L629" s="38">
        <v>640</v>
      </c>
      <c r="M629" s="38">
        <f t="shared" si="61"/>
        <v>640</v>
      </c>
      <c r="N629" s="107">
        <v>4</v>
      </c>
      <c r="O629" s="41" t="str">
        <f>IFERROR(VLOOKUP(N629,bbb!B512:Ordenmes,2,0),"")</f>
        <v>Abril</v>
      </c>
      <c r="P629" s="142">
        <v>3</v>
      </c>
      <c r="Q629" s="111" t="s">
        <v>131</v>
      </c>
      <c r="R629" s="95"/>
      <c r="S629" s="93"/>
      <c r="T629" s="93"/>
    </row>
    <row r="630" spans="1:20" x14ac:dyDescent="0.25">
      <c r="A630" s="34" t="s">
        <v>471</v>
      </c>
      <c r="B630" s="34" t="str">
        <f t="shared" si="63"/>
        <v>UDR Piura II</v>
      </c>
      <c r="C630" s="35" t="s">
        <v>252</v>
      </c>
      <c r="D630" s="36" t="str">
        <f t="shared" si="62"/>
        <v>Acciones de Soporte a la Gestión a nivel de UDR</v>
      </c>
      <c r="E630" s="36" t="s">
        <v>253</v>
      </c>
      <c r="F630" s="36" t="str">
        <f t="shared" si="64"/>
        <v>Supervisión y asistencia técnica en acciones de soporte a IPRESS</v>
      </c>
      <c r="G630" s="36" t="s">
        <v>514</v>
      </c>
      <c r="H630" s="83" t="s">
        <v>509</v>
      </c>
      <c r="I630" s="82">
        <v>1</v>
      </c>
      <c r="J630" s="38">
        <v>0</v>
      </c>
      <c r="K630" s="38"/>
      <c r="L630" s="38">
        <v>320</v>
      </c>
      <c r="M630" s="38">
        <f t="shared" si="61"/>
        <v>320</v>
      </c>
      <c r="N630" s="107">
        <v>4</v>
      </c>
      <c r="O630" s="41" t="str">
        <f>IFERROR(VLOOKUP(N630,bbb!B513:Ordenmes,2,0),"")</f>
        <v>Abril</v>
      </c>
      <c r="P630" s="142">
        <v>3</v>
      </c>
      <c r="Q630" s="111" t="s">
        <v>131</v>
      </c>
      <c r="R630" s="95"/>
      <c r="S630" s="93"/>
      <c r="T630" s="93"/>
    </row>
    <row r="631" spans="1:20" x14ac:dyDescent="0.25">
      <c r="A631" s="34" t="s">
        <v>471</v>
      </c>
      <c r="B631" s="34" t="str">
        <f t="shared" si="63"/>
        <v>UDR Piura II</v>
      </c>
      <c r="C631" s="35" t="s">
        <v>307</v>
      </c>
      <c r="D631" s="36" t="str">
        <f t="shared" si="62"/>
        <v>Supervisión Financiera a Unidades Ejecutoras-UE.</v>
      </c>
      <c r="E631" s="36" t="s">
        <v>308</v>
      </c>
      <c r="F631" s="36" t="str">
        <f t="shared" si="64"/>
        <v>Supervisión Financiera Presencial a las Unidades Ejecutoras-UE</v>
      </c>
      <c r="G631" s="36" t="s">
        <v>497</v>
      </c>
      <c r="H631" s="83" t="s">
        <v>496</v>
      </c>
      <c r="I631" s="82">
        <v>4</v>
      </c>
      <c r="J631" s="38">
        <v>0</v>
      </c>
      <c r="K631" s="38"/>
      <c r="L631" s="38">
        <v>1280</v>
      </c>
      <c r="M631" s="79">
        <f t="shared" si="61"/>
        <v>1280</v>
      </c>
      <c r="N631" s="107">
        <v>4</v>
      </c>
      <c r="O631" s="41" t="str">
        <f>IFERROR(VLOOKUP(N631,bbb!B514:Ordenmes,2,0),"")</f>
        <v>Abril</v>
      </c>
      <c r="P631" s="142">
        <v>4</v>
      </c>
      <c r="Q631" s="111" t="s">
        <v>137</v>
      </c>
      <c r="R631" s="95"/>
      <c r="S631" s="93"/>
      <c r="T631" s="93"/>
    </row>
    <row r="632" spans="1:20" x14ac:dyDescent="0.25">
      <c r="A632" s="34" t="s">
        <v>471</v>
      </c>
      <c r="B632" s="34" t="str">
        <f t="shared" si="63"/>
        <v>UDR Piura II</v>
      </c>
      <c r="C632" s="35" t="s">
        <v>307</v>
      </c>
      <c r="D632" s="36" t="str">
        <f t="shared" si="62"/>
        <v>Supervisión Financiera a Unidades Ejecutoras-UE.</v>
      </c>
      <c r="E632" s="36" t="s">
        <v>308</v>
      </c>
      <c r="F632" s="36" t="str">
        <f t="shared" si="64"/>
        <v>Supervisión Financiera Presencial a las Unidades Ejecutoras-UE</v>
      </c>
      <c r="G632" s="36" t="s">
        <v>3049</v>
      </c>
      <c r="H632" s="83" t="s">
        <v>496</v>
      </c>
      <c r="I632" s="82">
        <v>2</v>
      </c>
      <c r="J632" s="38">
        <v>0</v>
      </c>
      <c r="K632" s="38"/>
      <c r="L632" s="38">
        <v>640</v>
      </c>
      <c r="M632" s="79">
        <f t="shared" si="61"/>
        <v>640</v>
      </c>
      <c r="N632" s="107">
        <v>5</v>
      </c>
      <c r="O632" s="41" t="str">
        <f>IFERROR(VLOOKUP(N632,bbb!B515:Ordenmes,2,0),"")</f>
        <v>Mayo</v>
      </c>
      <c r="P632" s="142">
        <v>4</v>
      </c>
      <c r="Q632" s="111" t="s">
        <v>137</v>
      </c>
      <c r="R632" s="95"/>
      <c r="S632" s="93"/>
      <c r="T632" s="93"/>
    </row>
    <row r="633" spans="1:20" x14ac:dyDescent="0.25">
      <c r="A633" s="34" t="s">
        <v>471</v>
      </c>
      <c r="B633" s="34" t="str">
        <f t="shared" si="63"/>
        <v>UDR Piura II</v>
      </c>
      <c r="C633" s="35" t="s">
        <v>314</v>
      </c>
      <c r="D633" s="36" t="str">
        <f t="shared" si="62"/>
        <v>Acciones de Afiliación.</v>
      </c>
      <c r="E633" s="36" t="s">
        <v>315</v>
      </c>
      <c r="F633" s="36" t="str">
        <f t="shared" si="64"/>
        <v>Supervisión y asistencia técnica en materia de afiliaciones</v>
      </c>
      <c r="G633" s="36" t="s">
        <v>3044</v>
      </c>
      <c r="H633" s="83" t="s">
        <v>473</v>
      </c>
      <c r="I633" s="82">
        <v>2</v>
      </c>
      <c r="J633" s="38">
        <v>0</v>
      </c>
      <c r="K633" s="38"/>
      <c r="L633" s="38">
        <v>640</v>
      </c>
      <c r="M633" s="38">
        <f t="shared" si="61"/>
        <v>640</v>
      </c>
      <c r="N633" s="39">
        <v>6</v>
      </c>
      <c r="O633" s="41" t="str">
        <f>IFERROR(VLOOKUP(N633,bbb!B494:Ordenmes,2,0),"")</f>
        <v>Junio</v>
      </c>
      <c r="P633" s="142">
        <v>3</v>
      </c>
      <c r="Q633" s="111" t="s">
        <v>131</v>
      </c>
      <c r="R633" s="95"/>
      <c r="S633" s="93"/>
      <c r="T633" s="93"/>
    </row>
    <row r="634" spans="1:20" x14ac:dyDescent="0.25">
      <c r="A634" s="34" t="s">
        <v>471</v>
      </c>
      <c r="B634" s="34" t="str">
        <f t="shared" si="63"/>
        <v>UDR Piura II</v>
      </c>
      <c r="C634" s="35" t="s">
        <v>279</v>
      </c>
      <c r="D634" s="36" t="str">
        <f t="shared" si="62"/>
        <v>Ejecución de Control Técnico a las Prestaciones.</v>
      </c>
      <c r="E634" s="36" t="s">
        <v>280</v>
      </c>
      <c r="F634" s="36" t="str">
        <f t="shared" si="64"/>
        <v>Gestión con actores locales para fortalecer la contención preventiva</v>
      </c>
      <c r="G634" s="36" t="s">
        <v>494</v>
      </c>
      <c r="H634" s="83" t="s">
        <v>493</v>
      </c>
      <c r="I634" s="82" t="s">
        <v>489</v>
      </c>
      <c r="J634" s="38">
        <v>0</v>
      </c>
      <c r="K634" s="38"/>
      <c r="L634" s="38">
        <v>160</v>
      </c>
      <c r="M634" s="38">
        <f t="shared" si="61"/>
        <v>160</v>
      </c>
      <c r="N634" s="39">
        <v>6</v>
      </c>
      <c r="O634" s="41" t="str">
        <f>IFERROR(VLOOKUP(N634,bbb!B496:Ordenmes,2,0),"")</f>
        <v>Junio</v>
      </c>
      <c r="P634" s="142">
        <v>4</v>
      </c>
      <c r="Q634" s="111" t="s">
        <v>137</v>
      </c>
      <c r="R634" s="95"/>
      <c r="S634" s="93"/>
      <c r="T634" s="93"/>
    </row>
    <row r="635" spans="1:20" x14ac:dyDescent="0.25">
      <c r="A635" s="34" t="s">
        <v>471</v>
      </c>
      <c r="B635" s="34" t="str">
        <f t="shared" si="63"/>
        <v>UDR Piura II</v>
      </c>
      <c r="C635" s="35" t="s">
        <v>252</v>
      </c>
      <c r="D635" s="36" t="str">
        <f t="shared" si="62"/>
        <v>Acciones de Soporte a la Gestión a nivel de UDR</v>
      </c>
      <c r="E635" s="36" t="s">
        <v>253</v>
      </c>
      <c r="F635" s="36" t="str">
        <f t="shared" si="64"/>
        <v>Supervisión y asistencia técnica en acciones de soporte a IPRESS</v>
      </c>
      <c r="G635" s="36" t="s">
        <v>2866</v>
      </c>
      <c r="H635" s="83" t="s">
        <v>2867</v>
      </c>
      <c r="I635" s="82">
        <v>4</v>
      </c>
      <c r="J635" s="38"/>
      <c r="K635" s="38"/>
      <c r="L635" s="38">
        <v>1280</v>
      </c>
      <c r="M635" s="38">
        <f>+L635+K635+J635</f>
        <v>1280</v>
      </c>
      <c r="N635" s="39">
        <v>5</v>
      </c>
      <c r="O635" s="41" t="str">
        <f>IFERROR(VLOOKUP(N635,bbb!B497:Ordenmes,2,0),"")</f>
        <v>Mayo</v>
      </c>
      <c r="P635" s="142"/>
      <c r="Q635" s="111"/>
      <c r="R635" s="95"/>
      <c r="S635" s="93"/>
      <c r="T635" s="93"/>
    </row>
    <row r="636" spans="1:20" x14ac:dyDescent="0.25">
      <c r="A636" s="34" t="s">
        <v>471</v>
      </c>
      <c r="B636" s="34" t="str">
        <f t="shared" si="63"/>
        <v>UDR Piura II</v>
      </c>
      <c r="C636" s="35" t="s">
        <v>252</v>
      </c>
      <c r="D636" s="36" t="str">
        <f t="shared" si="62"/>
        <v>Acciones de Soporte a la Gestión a nivel de UDR</v>
      </c>
      <c r="E636" s="36" t="s">
        <v>260</v>
      </c>
      <c r="F636" s="36" t="str">
        <f t="shared" si="64"/>
        <v>Otras Acciones de Soporte</v>
      </c>
      <c r="G636" s="36" t="s">
        <v>3051</v>
      </c>
      <c r="H636" s="83" t="s">
        <v>493</v>
      </c>
      <c r="I636" s="82">
        <v>2.5</v>
      </c>
      <c r="J636" s="38">
        <v>0</v>
      </c>
      <c r="K636" s="38"/>
      <c r="L636" s="38">
        <v>693.33</v>
      </c>
      <c r="M636" s="38">
        <f t="shared" ref="M636:M670" si="65">SUM(J636:L636)</f>
        <v>693.33</v>
      </c>
      <c r="N636" s="39">
        <v>5</v>
      </c>
      <c r="O636" s="41" t="str">
        <f>IFERROR(VLOOKUP(N636,bbb!B505:Ordenmes,2,0),"")</f>
        <v>Mayo</v>
      </c>
      <c r="P636" s="142">
        <v>6</v>
      </c>
      <c r="Q636" s="111" t="s">
        <v>142</v>
      </c>
      <c r="R636" s="95"/>
      <c r="S636" s="93"/>
      <c r="T636" s="93"/>
    </row>
    <row r="637" spans="1:20" x14ac:dyDescent="0.25">
      <c r="A637" s="34" t="s">
        <v>471</v>
      </c>
      <c r="B637" s="34" t="str">
        <f t="shared" si="63"/>
        <v>UDR Piura II</v>
      </c>
      <c r="C637" s="35" t="s">
        <v>307</v>
      </c>
      <c r="D637" s="36" t="str">
        <f t="shared" si="62"/>
        <v>Supervisión Financiera a Unidades Ejecutoras-UE.</v>
      </c>
      <c r="E637" s="36" t="s">
        <v>308</v>
      </c>
      <c r="F637" s="36" t="str">
        <f t="shared" si="64"/>
        <v>Supervisión Financiera Presencial a las Unidades Ejecutoras-UE</v>
      </c>
      <c r="G637" s="36" t="s">
        <v>3050</v>
      </c>
      <c r="H637" s="83" t="s">
        <v>496</v>
      </c>
      <c r="I637" s="82">
        <v>2</v>
      </c>
      <c r="J637" s="38">
        <v>0</v>
      </c>
      <c r="K637" s="38"/>
      <c r="L637" s="38">
        <v>640</v>
      </c>
      <c r="M637" s="38">
        <f t="shared" si="65"/>
        <v>640</v>
      </c>
      <c r="N637" s="39">
        <v>5</v>
      </c>
      <c r="O637" s="41" t="str">
        <f>IFERROR(VLOOKUP(N637,bbb!B530:Ordenmes,2,0),"")</f>
        <v>Mayo</v>
      </c>
      <c r="P637" s="142"/>
      <c r="Q637" s="111"/>
      <c r="R637" s="95"/>
      <c r="S637" s="93"/>
      <c r="T637" s="93"/>
    </row>
    <row r="638" spans="1:20" x14ac:dyDescent="0.25">
      <c r="A638" s="34" t="s">
        <v>471</v>
      </c>
      <c r="B638" s="34" t="str">
        <f t="shared" si="63"/>
        <v>UDR Piura II</v>
      </c>
      <c r="C638" s="35" t="s">
        <v>252</v>
      </c>
      <c r="D638" s="36" t="str">
        <f t="shared" si="62"/>
        <v>Acciones de Soporte a la Gestión a nivel de UDR</v>
      </c>
      <c r="E638" s="13" t="s">
        <v>253</v>
      </c>
      <c r="F638" s="13" t="s">
        <v>254</v>
      </c>
      <c r="G638" s="13" t="s">
        <v>3108</v>
      </c>
      <c r="H638" s="13" t="s">
        <v>2867</v>
      </c>
      <c r="I638" s="82">
        <v>1</v>
      </c>
      <c r="J638" s="38"/>
      <c r="K638" s="38"/>
      <c r="L638" s="38">
        <v>320</v>
      </c>
      <c r="M638" s="38">
        <f t="shared" si="65"/>
        <v>320</v>
      </c>
      <c r="N638" s="39">
        <v>6</v>
      </c>
      <c r="O638" s="41" t="str">
        <f>IFERROR(VLOOKUP(N638,bbb!B507:Ordenmes,2,0),"")</f>
        <v>Junio</v>
      </c>
      <c r="P638" s="142"/>
      <c r="Q638" s="111"/>
      <c r="R638" s="95"/>
      <c r="S638" s="93"/>
      <c r="T638" s="93"/>
    </row>
    <row r="639" spans="1:20" x14ac:dyDescent="0.25">
      <c r="A639" s="34" t="s">
        <v>471</v>
      </c>
      <c r="B639" s="34" t="str">
        <f t="shared" si="63"/>
        <v>UDR Piura II</v>
      </c>
      <c r="C639" s="35" t="s">
        <v>252</v>
      </c>
      <c r="D639" s="36" t="str">
        <f t="shared" si="62"/>
        <v>Acciones de Soporte a la Gestión a nivel de UDR</v>
      </c>
      <c r="E639" s="36" t="s">
        <v>260</v>
      </c>
      <c r="F639" s="36" t="str">
        <f t="shared" si="64"/>
        <v>Otras Acciones de Soporte</v>
      </c>
      <c r="G639" s="36" t="s">
        <v>3051</v>
      </c>
      <c r="H639" s="83" t="s">
        <v>509</v>
      </c>
      <c r="I639" s="82">
        <v>2.5</v>
      </c>
      <c r="J639" s="38">
        <v>0</v>
      </c>
      <c r="K639" s="38"/>
      <c r="L639" s="38">
        <v>693.33</v>
      </c>
      <c r="M639" s="38">
        <f t="shared" si="65"/>
        <v>693.33</v>
      </c>
      <c r="N639" s="39">
        <v>5</v>
      </c>
      <c r="O639" s="41" t="str">
        <f>IFERROR(VLOOKUP(N639,bbb!B473:Ordenmes,2,0),"")</f>
        <v>Mayo</v>
      </c>
      <c r="P639" s="142">
        <v>2</v>
      </c>
      <c r="Q639" s="111" t="s">
        <v>126</v>
      </c>
      <c r="R639" s="95"/>
      <c r="S639" s="93"/>
      <c r="T639" s="93"/>
    </row>
    <row r="640" spans="1:20" x14ac:dyDescent="0.25">
      <c r="A640" s="34" t="s">
        <v>471</v>
      </c>
      <c r="B640" s="34" t="str">
        <f t="shared" si="63"/>
        <v>UDR Piura II</v>
      </c>
      <c r="C640" s="35" t="s">
        <v>314</v>
      </c>
      <c r="D640" s="36" t="str">
        <f t="shared" si="62"/>
        <v>Acciones de Afiliación.</v>
      </c>
      <c r="E640" s="36" t="s">
        <v>315</v>
      </c>
      <c r="F640" s="36" t="str">
        <f t="shared" si="64"/>
        <v>Supervisión y asistencia técnica en materia de afiliaciones</v>
      </c>
      <c r="G640" s="36" t="s">
        <v>477</v>
      </c>
      <c r="H640" s="83" t="s">
        <v>473</v>
      </c>
      <c r="I640" s="82">
        <v>0.5</v>
      </c>
      <c r="J640" s="38">
        <v>0</v>
      </c>
      <c r="K640" s="38"/>
      <c r="L640" s="38">
        <v>160</v>
      </c>
      <c r="M640" s="38">
        <f t="shared" si="65"/>
        <v>160</v>
      </c>
      <c r="N640" s="39">
        <v>6</v>
      </c>
      <c r="O640" s="41" t="str">
        <f>IFERROR(VLOOKUP(N640,bbb!B494:Ordenmes,2,0),"")</f>
        <v>Junio</v>
      </c>
      <c r="P640" s="142">
        <v>4</v>
      </c>
      <c r="Q640" s="111" t="s">
        <v>137</v>
      </c>
      <c r="R640" s="95"/>
      <c r="S640" s="93"/>
      <c r="T640" s="93"/>
    </row>
    <row r="641" spans="1:20" x14ac:dyDescent="0.25">
      <c r="A641" s="34" t="s">
        <v>471</v>
      </c>
      <c r="B641" s="34" t="str">
        <f t="shared" si="63"/>
        <v>UDR Piura II</v>
      </c>
      <c r="C641" s="35" t="s">
        <v>314</v>
      </c>
      <c r="D641" s="36" t="str">
        <f t="shared" si="62"/>
        <v>Acciones de Afiliación.</v>
      </c>
      <c r="E641" s="36" t="s">
        <v>315</v>
      </c>
      <c r="F641" s="36" t="str">
        <f t="shared" si="64"/>
        <v>Supervisión y asistencia técnica en materia de afiliaciones</v>
      </c>
      <c r="G641" s="36" t="s">
        <v>478</v>
      </c>
      <c r="H641" s="83" t="s">
        <v>473</v>
      </c>
      <c r="I641" s="82">
        <v>0.5</v>
      </c>
      <c r="J641" s="38">
        <v>0</v>
      </c>
      <c r="K641" s="38"/>
      <c r="L641" s="38">
        <v>160</v>
      </c>
      <c r="M641" s="38">
        <f>SUM(J641:L641)</f>
        <v>160</v>
      </c>
      <c r="N641" s="39">
        <v>6</v>
      </c>
      <c r="O641" s="41" t="str">
        <f>IFERROR(VLOOKUP(N641,bbb!B495:Ordenmes,2,0),"")</f>
        <v>Junio</v>
      </c>
      <c r="P641" s="142">
        <v>4</v>
      </c>
      <c r="Q641" s="111" t="s">
        <v>137</v>
      </c>
      <c r="R641" s="95"/>
      <c r="S641" s="93"/>
      <c r="T641" s="93"/>
    </row>
    <row r="642" spans="1:20" x14ac:dyDescent="0.25">
      <c r="A642" s="34" t="s">
        <v>471</v>
      </c>
      <c r="B642" s="34" t="str">
        <f t="shared" si="63"/>
        <v>UDR Piura II</v>
      </c>
      <c r="C642" s="35" t="s">
        <v>252</v>
      </c>
      <c r="D642" s="36" t="str">
        <f t="shared" si="62"/>
        <v>Acciones de Soporte a la Gestión a nivel de UDR</v>
      </c>
      <c r="E642" s="36" t="s">
        <v>260</v>
      </c>
      <c r="F642" s="36" t="str">
        <f t="shared" si="64"/>
        <v>Otras Acciones de Soporte</v>
      </c>
      <c r="G642" s="246" t="s">
        <v>261</v>
      </c>
      <c r="H642" s="246" t="s">
        <v>493</v>
      </c>
      <c r="I642" s="82">
        <v>2</v>
      </c>
      <c r="J642" s="38"/>
      <c r="K642" s="38"/>
      <c r="L642" s="38">
        <v>640</v>
      </c>
      <c r="M642" s="38">
        <f t="shared" ref="M642:M644" si="66">SUM(J642:L642)</f>
        <v>640</v>
      </c>
      <c r="N642" s="39">
        <v>6</v>
      </c>
      <c r="O642" s="41" t="str">
        <f>IFERROR(VLOOKUP(N642,bbb!B496:Ordenmes,2,0),"")</f>
        <v>Junio</v>
      </c>
      <c r="P642" s="142"/>
      <c r="Q642" s="111"/>
      <c r="R642" s="95"/>
      <c r="S642" s="93"/>
      <c r="T642" s="93"/>
    </row>
    <row r="643" spans="1:20" x14ac:dyDescent="0.25">
      <c r="A643" s="34" t="s">
        <v>471</v>
      </c>
      <c r="B643" s="34" t="str">
        <f t="shared" si="63"/>
        <v>UDR Piura II</v>
      </c>
      <c r="C643" s="35" t="s">
        <v>252</v>
      </c>
      <c r="D643" s="36" t="str">
        <f t="shared" si="62"/>
        <v>Acciones de Soporte a la Gestión a nivel de UDR</v>
      </c>
      <c r="E643" s="36" t="s">
        <v>260</v>
      </c>
      <c r="F643" s="36" t="str">
        <f t="shared" si="64"/>
        <v>Otras Acciones de Soporte</v>
      </c>
      <c r="G643" s="246" t="s">
        <v>261</v>
      </c>
      <c r="H643" s="246" t="s">
        <v>3120</v>
      </c>
      <c r="I643" s="82" t="s">
        <v>3121</v>
      </c>
      <c r="J643" s="38"/>
      <c r="K643" s="38"/>
      <c r="L643" s="38">
        <v>360</v>
      </c>
      <c r="M643" s="38">
        <f t="shared" si="66"/>
        <v>360</v>
      </c>
      <c r="N643" s="39">
        <v>6</v>
      </c>
      <c r="O643" s="41" t="str">
        <f>IFERROR(VLOOKUP(N643,bbb!B497:Ordenmes,2,0),"")</f>
        <v>Junio</v>
      </c>
      <c r="P643" s="142"/>
      <c r="Q643" s="111"/>
      <c r="R643" s="95"/>
      <c r="S643" s="93"/>
      <c r="T643" s="93"/>
    </row>
    <row r="644" spans="1:20" x14ac:dyDescent="0.25">
      <c r="A644" s="34" t="s">
        <v>471</v>
      </c>
      <c r="B644" s="34" t="str">
        <f t="shared" si="63"/>
        <v>UDR Piura II</v>
      </c>
      <c r="C644" s="35" t="s">
        <v>314</v>
      </c>
      <c r="D644" s="36" t="str">
        <f t="shared" si="62"/>
        <v>Acciones de Afiliación.</v>
      </c>
      <c r="E644" s="36" t="s">
        <v>315</v>
      </c>
      <c r="F644" s="36" t="str">
        <f t="shared" si="64"/>
        <v>Supervisión y asistencia técnica en materia de afiliaciones</v>
      </c>
      <c r="G644" s="246" t="s">
        <v>3119</v>
      </c>
      <c r="H644" s="246" t="s">
        <v>473</v>
      </c>
      <c r="I644" s="82" t="s">
        <v>3122</v>
      </c>
      <c r="J644" s="38"/>
      <c r="K644" s="38"/>
      <c r="L644" s="38">
        <v>600</v>
      </c>
      <c r="M644" s="38">
        <f t="shared" si="66"/>
        <v>600</v>
      </c>
      <c r="N644" s="39">
        <v>9</v>
      </c>
      <c r="O644" s="41" t="str">
        <f>IFERROR(VLOOKUP(N644,bbb!B498:Ordenmes,2,0),"")</f>
        <v>Setiembre</v>
      </c>
      <c r="P644" s="142"/>
      <c r="Q644" s="111"/>
      <c r="R644" s="95"/>
      <c r="S644" s="93"/>
      <c r="T644" s="93"/>
    </row>
    <row r="645" spans="1:20" x14ac:dyDescent="0.25">
      <c r="A645" s="34" t="s">
        <v>471</v>
      </c>
      <c r="B645" s="34" t="str">
        <f t="shared" si="63"/>
        <v>UDR Piura II</v>
      </c>
      <c r="C645" s="35" t="s">
        <v>314</v>
      </c>
      <c r="D645" s="36" t="str">
        <f t="shared" si="62"/>
        <v>Acciones de Afiliación.</v>
      </c>
      <c r="E645" s="36" t="s">
        <v>315</v>
      </c>
      <c r="F645" s="36" t="str">
        <f t="shared" si="64"/>
        <v>Supervisión y asistencia técnica en materia de afiliaciones</v>
      </c>
      <c r="G645" s="36" t="s">
        <v>479</v>
      </c>
      <c r="H645" s="83" t="s">
        <v>473</v>
      </c>
      <c r="I645" s="82" t="s">
        <v>480</v>
      </c>
      <c r="J645" s="38">
        <v>0</v>
      </c>
      <c r="K645" s="38"/>
      <c r="L645" s="38">
        <v>1280</v>
      </c>
      <c r="M645" s="38">
        <f t="shared" si="65"/>
        <v>1280</v>
      </c>
      <c r="N645" s="39">
        <v>7</v>
      </c>
      <c r="O645" s="41" t="str">
        <f>IFERROR(VLOOKUP(N645,bbb!B499:Ordenmes,2,0),"")</f>
        <v>Julio</v>
      </c>
      <c r="P645" s="142">
        <v>5</v>
      </c>
      <c r="Q645" s="111" t="s">
        <v>158</v>
      </c>
      <c r="R645" s="95"/>
      <c r="S645" s="93"/>
      <c r="T645" s="93"/>
    </row>
    <row r="646" spans="1:20" x14ac:dyDescent="0.25">
      <c r="A646" s="34" t="s">
        <v>471</v>
      </c>
      <c r="B646" s="34" t="str">
        <f t="shared" si="63"/>
        <v>UDR Piura II</v>
      </c>
      <c r="C646" s="35" t="s">
        <v>279</v>
      </c>
      <c r="D646" s="36" t="str">
        <f t="shared" si="62"/>
        <v>Ejecución de Control Técnico a las Prestaciones.</v>
      </c>
      <c r="E646" s="36" t="s">
        <v>288</v>
      </c>
      <c r="F646" s="36" t="str">
        <f t="shared" si="64"/>
        <v>Ejecutar acciones correspondientes al Proceso de Control Presencial Posterior</v>
      </c>
      <c r="G646" s="36" t="s">
        <v>488</v>
      </c>
      <c r="H646" s="83" t="s">
        <v>484</v>
      </c>
      <c r="I646" s="82" t="s">
        <v>489</v>
      </c>
      <c r="J646" s="38">
        <v>0</v>
      </c>
      <c r="K646" s="38"/>
      <c r="L646" s="38">
        <v>160</v>
      </c>
      <c r="M646" s="38">
        <f t="shared" si="65"/>
        <v>160</v>
      </c>
      <c r="N646" s="39">
        <v>7</v>
      </c>
      <c r="O646" s="41" t="str">
        <f>IFERROR(VLOOKUP(N646,bbb!B500:Ordenmes,2,0),"")</f>
        <v>Julio</v>
      </c>
      <c r="P646" s="142">
        <v>5</v>
      </c>
      <c r="Q646" s="111" t="s">
        <v>158</v>
      </c>
      <c r="R646" s="95"/>
      <c r="S646" s="93"/>
      <c r="T646" s="93"/>
    </row>
    <row r="647" spans="1:20" x14ac:dyDescent="0.25">
      <c r="A647" s="34" t="s">
        <v>471</v>
      </c>
      <c r="B647" s="34" t="str">
        <f t="shared" si="63"/>
        <v>UDR Piura II</v>
      </c>
      <c r="C647" s="35" t="s">
        <v>279</v>
      </c>
      <c r="D647" s="36" t="str">
        <f t="shared" si="62"/>
        <v>Ejecución de Control Técnico a las Prestaciones.</v>
      </c>
      <c r="E647" s="36" t="s">
        <v>288</v>
      </c>
      <c r="F647" s="36" t="str">
        <f t="shared" si="64"/>
        <v>Ejecutar acciones correspondientes al Proceso de Control Presencial Posterior</v>
      </c>
      <c r="G647" s="36" t="s">
        <v>477</v>
      </c>
      <c r="H647" s="83" t="s">
        <v>484</v>
      </c>
      <c r="I647" s="82" t="s">
        <v>489</v>
      </c>
      <c r="J647" s="38">
        <v>0</v>
      </c>
      <c r="K647" s="38"/>
      <c r="L647" s="38">
        <v>160</v>
      </c>
      <c r="M647" s="38">
        <f t="shared" si="65"/>
        <v>160</v>
      </c>
      <c r="N647" s="39">
        <v>7</v>
      </c>
      <c r="O647" s="41" t="str">
        <f>IFERROR(VLOOKUP(N647,bbb!B501:Ordenmes,2,0),"")</f>
        <v>Julio</v>
      </c>
      <c r="P647" s="142">
        <v>5</v>
      </c>
      <c r="Q647" s="111" t="s">
        <v>158</v>
      </c>
      <c r="R647" s="95"/>
      <c r="S647" s="93"/>
      <c r="T647" s="93"/>
    </row>
    <row r="648" spans="1:20" x14ac:dyDescent="0.25">
      <c r="A648" s="34" t="s">
        <v>471</v>
      </c>
      <c r="B648" s="34" t="str">
        <f t="shared" si="63"/>
        <v>UDR Piura II</v>
      </c>
      <c r="C648" s="35" t="s">
        <v>279</v>
      </c>
      <c r="D648" s="36" t="str">
        <f t="shared" si="62"/>
        <v>Ejecución de Control Técnico a las Prestaciones.</v>
      </c>
      <c r="E648" s="36" t="s">
        <v>288</v>
      </c>
      <c r="F648" s="36" t="str">
        <f t="shared" si="64"/>
        <v>Ejecutar acciones correspondientes al Proceso de Control Presencial Posterior</v>
      </c>
      <c r="G648" s="36" t="s">
        <v>478</v>
      </c>
      <c r="H648" s="83" t="s">
        <v>484</v>
      </c>
      <c r="I648" s="82" t="s">
        <v>489</v>
      </c>
      <c r="J648" s="38">
        <v>0</v>
      </c>
      <c r="K648" s="38"/>
      <c r="L648" s="38">
        <v>160</v>
      </c>
      <c r="M648" s="38">
        <f t="shared" si="65"/>
        <v>160</v>
      </c>
      <c r="N648" s="39">
        <v>7</v>
      </c>
      <c r="O648" s="41" t="str">
        <f>IFERROR(VLOOKUP(N648,bbb!B502:Ordenmes,2,0),"")</f>
        <v>Julio</v>
      </c>
      <c r="P648" s="142">
        <v>5</v>
      </c>
      <c r="Q648" s="111" t="s">
        <v>158</v>
      </c>
      <c r="R648" s="95"/>
      <c r="S648" s="93"/>
      <c r="T648" s="93"/>
    </row>
    <row r="649" spans="1:20" x14ac:dyDescent="0.25">
      <c r="A649" s="34" t="s">
        <v>471</v>
      </c>
      <c r="B649" s="34" t="str">
        <f t="shared" si="63"/>
        <v>UDR Piura II</v>
      </c>
      <c r="C649" s="35" t="s">
        <v>279</v>
      </c>
      <c r="D649" s="36" t="str">
        <f t="shared" si="62"/>
        <v>Ejecución de Control Técnico a las Prestaciones.</v>
      </c>
      <c r="E649" s="36" t="s">
        <v>288</v>
      </c>
      <c r="F649" s="36" t="str">
        <f t="shared" si="64"/>
        <v>Ejecutar acciones correspondientes al Proceso de Control Presencial Posterior</v>
      </c>
      <c r="G649" s="36" t="s">
        <v>490</v>
      </c>
      <c r="H649" s="83" t="s">
        <v>484</v>
      </c>
      <c r="I649" s="82" t="s">
        <v>489</v>
      </c>
      <c r="J649" s="38">
        <v>0</v>
      </c>
      <c r="K649" s="38"/>
      <c r="L649" s="38">
        <v>160</v>
      </c>
      <c r="M649" s="38">
        <f t="shared" si="65"/>
        <v>160</v>
      </c>
      <c r="N649" s="39">
        <v>7</v>
      </c>
      <c r="O649" s="41" t="str">
        <f>IFERROR(VLOOKUP(N649,bbb!B503:Ordenmes,2,0),"")</f>
        <v>Julio</v>
      </c>
      <c r="P649" s="142">
        <v>5</v>
      </c>
      <c r="Q649" s="111" t="s">
        <v>158</v>
      </c>
      <c r="R649" s="95"/>
      <c r="S649" s="93"/>
      <c r="T649" s="93"/>
    </row>
    <row r="650" spans="1:20" x14ac:dyDescent="0.25">
      <c r="A650" s="34" t="s">
        <v>471</v>
      </c>
      <c r="B650" s="34" t="str">
        <f t="shared" si="63"/>
        <v>UDR Piura II</v>
      </c>
      <c r="C650" s="35" t="s">
        <v>279</v>
      </c>
      <c r="D650" s="36" t="str">
        <f t="shared" si="62"/>
        <v>Ejecución de Control Técnico a las Prestaciones.</v>
      </c>
      <c r="E650" s="36" t="s">
        <v>288</v>
      </c>
      <c r="F650" s="36" t="str">
        <f t="shared" si="64"/>
        <v>Ejecutar acciones correspondientes al Proceso de Control Presencial Posterior</v>
      </c>
      <c r="G650" s="36" t="s">
        <v>491</v>
      </c>
      <c r="H650" s="83" t="s">
        <v>484</v>
      </c>
      <c r="I650" s="82" t="s">
        <v>489</v>
      </c>
      <c r="J650" s="38">
        <v>0</v>
      </c>
      <c r="K650" s="38"/>
      <c r="L650" s="38">
        <v>160</v>
      </c>
      <c r="M650" s="38">
        <f t="shared" si="65"/>
        <v>160</v>
      </c>
      <c r="N650" s="39">
        <v>7</v>
      </c>
      <c r="O650" s="41" t="str">
        <f>IFERROR(VLOOKUP(N650,bbb!B504:Ordenmes,2,0),"")</f>
        <v>Julio</v>
      </c>
      <c r="P650" s="142">
        <v>5</v>
      </c>
      <c r="Q650" s="111" t="s">
        <v>158</v>
      </c>
      <c r="R650" s="95"/>
      <c r="S650" s="93"/>
      <c r="T650" s="93"/>
    </row>
    <row r="651" spans="1:20" x14ac:dyDescent="0.25">
      <c r="A651" s="34" t="s">
        <v>471</v>
      </c>
      <c r="B651" s="34" t="str">
        <f t="shared" si="63"/>
        <v>UDR Piura II</v>
      </c>
      <c r="C651" s="35" t="s">
        <v>279</v>
      </c>
      <c r="D651" s="36" t="str">
        <f t="shared" si="62"/>
        <v>Ejecución de Control Técnico a las Prestaciones.</v>
      </c>
      <c r="E651" s="36" t="s">
        <v>280</v>
      </c>
      <c r="F651" s="36" t="str">
        <f t="shared" si="64"/>
        <v>Gestión con actores locales para fortalecer la contención preventiva</v>
      </c>
      <c r="G651" s="36" t="s">
        <v>488</v>
      </c>
      <c r="H651" s="83" t="s">
        <v>493</v>
      </c>
      <c r="I651" s="82" t="s">
        <v>489</v>
      </c>
      <c r="J651" s="38">
        <v>0</v>
      </c>
      <c r="K651" s="38"/>
      <c r="L651" s="38">
        <v>160</v>
      </c>
      <c r="M651" s="38">
        <f t="shared" si="65"/>
        <v>160</v>
      </c>
      <c r="N651" s="39">
        <v>7</v>
      </c>
      <c r="O651" s="41" t="str">
        <f>IFERROR(VLOOKUP(N651,bbb!B506:Ordenmes,2,0),"")</f>
        <v>Julio</v>
      </c>
      <c r="P651" s="142">
        <v>6</v>
      </c>
      <c r="Q651" s="111" t="s">
        <v>142</v>
      </c>
      <c r="R651" s="95"/>
      <c r="S651" s="93"/>
      <c r="T651" s="93"/>
    </row>
    <row r="652" spans="1:20" x14ac:dyDescent="0.25">
      <c r="A652" s="34" t="s">
        <v>471</v>
      </c>
      <c r="B652" s="34" t="str">
        <f t="shared" si="63"/>
        <v>UDR Piura II</v>
      </c>
      <c r="C652" s="35" t="s">
        <v>307</v>
      </c>
      <c r="D652" s="36" t="str">
        <f t="shared" si="62"/>
        <v>Supervisión Financiera a Unidades Ejecutoras-UE.</v>
      </c>
      <c r="E652" s="36" t="s">
        <v>308</v>
      </c>
      <c r="F652" s="36" t="str">
        <f t="shared" si="64"/>
        <v>Supervisión Financiera Presencial a las Unidades Ejecutoras-UE</v>
      </c>
      <c r="G652" s="36" t="s">
        <v>499</v>
      </c>
      <c r="H652" s="83" t="s">
        <v>496</v>
      </c>
      <c r="I652" s="82">
        <v>1</v>
      </c>
      <c r="J652" s="38">
        <v>0</v>
      </c>
      <c r="K652" s="38"/>
      <c r="L652" s="38">
        <v>320</v>
      </c>
      <c r="M652" s="38">
        <f t="shared" si="65"/>
        <v>320</v>
      </c>
      <c r="N652" s="39">
        <v>7</v>
      </c>
      <c r="O652" s="41" t="str">
        <f>IFERROR(VLOOKUP(N652,bbb!B507:Ordenmes,2,0),"")</f>
        <v>Julio</v>
      </c>
      <c r="P652" s="142">
        <v>6</v>
      </c>
      <c r="Q652" s="111" t="s">
        <v>142</v>
      </c>
      <c r="R652" s="95"/>
      <c r="S652" s="93"/>
      <c r="T652" s="93"/>
    </row>
    <row r="653" spans="1:20" x14ac:dyDescent="0.25">
      <c r="A653" s="34" t="s">
        <v>471</v>
      </c>
      <c r="B653" s="34" t="str">
        <f t="shared" si="63"/>
        <v>UDR Piura II</v>
      </c>
      <c r="C653" s="35" t="s">
        <v>307</v>
      </c>
      <c r="D653" s="36" t="str">
        <f t="shared" si="62"/>
        <v>Supervisión Financiera a Unidades Ejecutoras-UE.</v>
      </c>
      <c r="E653" s="36" t="s">
        <v>308</v>
      </c>
      <c r="F653" s="36" t="str">
        <f t="shared" si="64"/>
        <v>Supervisión Financiera Presencial a las Unidades Ejecutoras-UE</v>
      </c>
      <c r="G653" s="36" t="s">
        <v>500</v>
      </c>
      <c r="H653" s="83" t="s">
        <v>496</v>
      </c>
      <c r="I653" s="82">
        <v>1</v>
      </c>
      <c r="J653" s="38">
        <v>0</v>
      </c>
      <c r="K653" s="38"/>
      <c r="L653" s="38">
        <v>320</v>
      </c>
      <c r="M653" s="38">
        <f t="shared" si="65"/>
        <v>320</v>
      </c>
      <c r="N653" s="39">
        <v>7</v>
      </c>
      <c r="O653" s="41" t="str">
        <f>IFERROR(VLOOKUP(N653,bbb!B508:Ordenmes,2,0),"")</f>
        <v>Julio</v>
      </c>
      <c r="P653" s="142">
        <v>6</v>
      </c>
      <c r="Q653" s="111" t="s">
        <v>142</v>
      </c>
      <c r="R653" s="95"/>
      <c r="S653" s="93"/>
      <c r="T653" s="93"/>
    </row>
    <row r="654" spans="1:20" x14ac:dyDescent="0.25">
      <c r="A654" s="34" t="s">
        <v>471</v>
      </c>
      <c r="B654" s="34" t="str">
        <f t="shared" si="63"/>
        <v>UDR Piura II</v>
      </c>
      <c r="C654" s="35" t="s">
        <v>307</v>
      </c>
      <c r="D654" s="36" t="str">
        <f t="shared" si="62"/>
        <v>Supervisión Financiera a Unidades Ejecutoras-UE.</v>
      </c>
      <c r="E654" s="36" t="s">
        <v>308</v>
      </c>
      <c r="F654" s="36" t="str">
        <f t="shared" si="64"/>
        <v>Supervisión Financiera Presencial a las Unidades Ejecutoras-UE</v>
      </c>
      <c r="G654" s="36" t="s">
        <v>501</v>
      </c>
      <c r="H654" s="83" t="s">
        <v>496</v>
      </c>
      <c r="I654" s="82">
        <v>1</v>
      </c>
      <c r="J654" s="38">
        <v>0</v>
      </c>
      <c r="K654" s="38"/>
      <c r="L654" s="38">
        <v>320</v>
      </c>
      <c r="M654" s="38">
        <f t="shared" si="65"/>
        <v>320</v>
      </c>
      <c r="N654" s="39">
        <v>7</v>
      </c>
      <c r="O654" s="41" t="str">
        <f>IFERROR(VLOOKUP(N654,bbb!B509:Ordenmes,2,0),"")</f>
        <v>Julio</v>
      </c>
      <c r="P654" s="142">
        <v>6</v>
      </c>
      <c r="Q654" s="111" t="s">
        <v>142</v>
      </c>
      <c r="R654" s="95"/>
      <c r="S654" s="93"/>
      <c r="T654" s="93"/>
    </row>
    <row r="655" spans="1:20" x14ac:dyDescent="0.25">
      <c r="A655" s="34" t="s">
        <v>471</v>
      </c>
      <c r="B655" s="34" t="str">
        <f t="shared" si="63"/>
        <v>UDR Piura II</v>
      </c>
      <c r="C655" s="35" t="s">
        <v>307</v>
      </c>
      <c r="D655" s="36" t="str">
        <f t="shared" si="62"/>
        <v>Supervisión Financiera a Unidades Ejecutoras-UE.</v>
      </c>
      <c r="E655" s="36" t="s">
        <v>308</v>
      </c>
      <c r="F655" s="36" t="str">
        <f t="shared" si="64"/>
        <v>Supervisión Financiera Presencial a las Unidades Ejecutoras-UE</v>
      </c>
      <c r="G655" s="36" t="s">
        <v>502</v>
      </c>
      <c r="H655" s="83" t="s">
        <v>496</v>
      </c>
      <c r="I655" s="82">
        <v>1</v>
      </c>
      <c r="J655" s="38">
        <v>0</v>
      </c>
      <c r="K655" s="38"/>
      <c r="L655" s="38">
        <v>320</v>
      </c>
      <c r="M655" s="38">
        <f t="shared" si="65"/>
        <v>320</v>
      </c>
      <c r="N655" s="39">
        <v>7</v>
      </c>
      <c r="O655" s="41" t="str">
        <f>IFERROR(VLOOKUP(N655,bbb!B510:Ordenmes,2,0),"")</f>
        <v>Julio</v>
      </c>
      <c r="P655" s="142">
        <v>6</v>
      </c>
      <c r="Q655" s="111" t="s">
        <v>142</v>
      </c>
      <c r="R655" s="95"/>
      <c r="S655" s="93"/>
      <c r="T655" s="93"/>
    </row>
    <row r="656" spans="1:20" ht="25.5" x14ac:dyDescent="0.25">
      <c r="A656" s="34" t="s">
        <v>471</v>
      </c>
      <c r="B656" s="34" t="str">
        <f t="shared" si="63"/>
        <v>UDR Piura II</v>
      </c>
      <c r="C656" s="35" t="s">
        <v>279</v>
      </c>
      <c r="D656" s="36" t="str">
        <f t="shared" si="62"/>
        <v>Ejecución de Control Técnico a las Prestaciones.</v>
      </c>
      <c r="E656" s="36" t="s">
        <v>288</v>
      </c>
      <c r="F656" s="36" t="str">
        <f t="shared" si="64"/>
        <v>Ejecutar acciones correspondientes al Proceso de Control Presencial Posterior</v>
      </c>
      <c r="G656" s="186" t="s">
        <v>3046</v>
      </c>
      <c r="H656" s="83" t="s">
        <v>484</v>
      </c>
      <c r="I656" s="82">
        <v>0.5</v>
      </c>
      <c r="J656" s="38"/>
      <c r="K656" s="38"/>
      <c r="L656" s="38">
        <f>+I656*320</f>
        <v>160</v>
      </c>
      <c r="M656" s="38">
        <f t="shared" si="65"/>
        <v>160</v>
      </c>
      <c r="N656" s="107">
        <v>8</v>
      </c>
      <c r="O656" s="41" t="str">
        <f>IFERROR(VLOOKUP(N656,bbb!B512:Ordenmes,2,0),"")</f>
        <v>Agosto</v>
      </c>
      <c r="P656" s="142"/>
      <c r="Q656" s="111"/>
      <c r="R656" s="95"/>
      <c r="S656" s="93"/>
      <c r="T656" s="93"/>
    </row>
    <row r="657" spans="1:20" x14ac:dyDescent="0.25">
      <c r="A657" s="34" t="s">
        <v>471</v>
      </c>
      <c r="B657" s="34" t="str">
        <f t="shared" si="63"/>
        <v>UDR Piura II</v>
      </c>
      <c r="C657" s="35" t="s">
        <v>314</v>
      </c>
      <c r="D657" s="36" t="str">
        <f t="shared" si="62"/>
        <v>Acciones de Afiliación.</v>
      </c>
      <c r="E657" s="36" t="s">
        <v>315</v>
      </c>
      <c r="F657" s="36" t="str">
        <f t="shared" si="64"/>
        <v>Supervisión y asistencia técnica en materia de afiliaciones</v>
      </c>
      <c r="G657" s="36" t="s">
        <v>481</v>
      </c>
      <c r="H657" s="83" t="s">
        <v>473</v>
      </c>
      <c r="I657" s="82">
        <v>5</v>
      </c>
      <c r="J657" s="38">
        <v>0</v>
      </c>
      <c r="K657" s="38"/>
      <c r="L657" s="38">
        <v>1600</v>
      </c>
      <c r="M657" s="38">
        <f t="shared" si="65"/>
        <v>1600</v>
      </c>
      <c r="N657" s="39">
        <v>8</v>
      </c>
      <c r="O657" s="41" t="str">
        <f>IFERROR(VLOOKUP(N657,bbb!B494:Ordenmes,2,0),"")</f>
        <v>Agosto</v>
      </c>
      <c r="P657" s="142">
        <v>6</v>
      </c>
      <c r="Q657" s="111" t="s">
        <v>142</v>
      </c>
      <c r="R657" s="95"/>
      <c r="S657" s="93"/>
      <c r="T657" s="93"/>
    </row>
    <row r="658" spans="1:20" x14ac:dyDescent="0.25">
      <c r="A658" s="34" t="s">
        <v>471</v>
      </c>
      <c r="B658" s="34" t="str">
        <f t="shared" si="63"/>
        <v>UDR Piura II</v>
      </c>
      <c r="C658" s="35" t="s">
        <v>279</v>
      </c>
      <c r="D658" s="36" t="str">
        <f t="shared" si="62"/>
        <v>Ejecución de Control Técnico a las Prestaciones.</v>
      </c>
      <c r="E658" s="36" t="s">
        <v>288</v>
      </c>
      <c r="F658" s="36" t="str">
        <f t="shared" si="64"/>
        <v>Ejecutar acciones correspondientes al Proceso de Control Presencial Posterior</v>
      </c>
      <c r="G658" s="36" t="s">
        <v>492</v>
      </c>
      <c r="H658" s="83" t="s">
        <v>484</v>
      </c>
      <c r="I658" s="82" t="s">
        <v>474</v>
      </c>
      <c r="J658" s="38">
        <v>0</v>
      </c>
      <c r="K658" s="38"/>
      <c r="L658" s="38">
        <v>960</v>
      </c>
      <c r="M658" s="38">
        <f t="shared" si="65"/>
        <v>960</v>
      </c>
      <c r="N658" s="39">
        <v>8</v>
      </c>
      <c r="O658" s="41" t="str">
        <f>IFERROR(VLOOKUP(N658,bbb!B495:Ordenmes,2,0),"")</f>
        <v>Agosto</v>
      </c>
      <c r="P658" s="142">
        <v>7</v>
      </c>
      <c r="Q658" s="111" t="s">
        <v>156</v>
      </c>
      <c r="R658" s="95"/>
      <c r="S658" s="93"/>
      <c r="T658" s="93"/>
    </row>
    <row r="659" spans="1:20" x14ac:dyDescent="0.25">
      <c r="A659" s="34" t="s">
        <v>471</v>
      </c>
      <c r="B659" s="34" t="str">
        <f t="shared" si="63"/>
        <v>UDR Piura II</v>
      </c>
      <c r="C659" s="35" t="s">
        <v>279</v>
      </c>
      <c r="D659" s="36" t="str">
        <f t="shared" si="62"/>
        <v>Ejecución de Control Técnico a las Prestaciones.</v>
      </c>
      <c r="E659" s="36" t="s">
        <v>280</v>
      </c>
      <c r="F659" s="36" t="str">
        <f t="shared" si="64"/>
        <v>Gestión con actores locales para fortalecer la contención preventiva</v>
      </c>
      <c r="G659" s="36" t="s">
        <v>477</v>
      </c>
      <c r="H659" s="83" t="s">
        <v>493</v>
      </c>
      <c r="I659" s="82" t="s">
        <v>489</v>
      </c>
      <c r="J659" s="38">
        <v>0</v>
      </c>
      <c r="K659" s="38"/>
      <c r="L659" s="38">
        <v>160</v>
      </c>
      <c r="M659" s="38">
        <f t="shared" si="65"/>
        <v>160</v>
      </c>
      <c r="N659" s="39">
        <v>8</v>
      </c>
      <c r="O659" s="41" t="str">
        <f>IFERROR(VLOOKUP(N659,bbb!B496:Ordenmes,2,0),"")</f>
        <v>Agosto</v>
      </c>
      <c r="P659" s="142">
        <v>7</v>
      </c>
      <c r="Q659" s="111" t="s">
        <v>156</v>
      </c>
      <c r="R659" s="95"/>
      <c r="S659" s="93"/>
      <c r="T659" s="93"/>
    </row>
    <row r="660" spans="1:20" x14ac:dyDescent="0.25">
      <c r="A660" s="34" t="s">
        <v>471</v>
      </c>
      <c r="B660" s="34" t="str">
        <f t="shared" si="63"/>
        <v>UDR Piura II</v>
      </c>
      <c r="C660" s="35" t="s">
        <v>307</v>
      </c>
      <c r="D660" s="36" t="str">
        <f t="shared" si="62"/>
        <v>Supervisión Financiera a Unidades Ejecutoras-UE.</v>
      </c>
      <c r="E660" s="36" t="s">
        <v>308</v>
      </c>
      <c r="F660" s="36" t="str">
        <f t="shared" si="64"/>
        <v>Supervisión Financiera Presencial a las Unidades Ejecutoras-UE</v>
      </c>
      <c r="G660" s="36" t="s">
        <v>498</v>
      </c>
      <c r="H660" s="83" t="s">
        <v>496</v>
      </c>
      <c r="I660" s="82">
        <v>2</v>
      </c>
      <c r="J660" s="38">
        <v>0</v>
      </c>
      <c r="K660" s="38"/>
      <c r="L660" s="38">
        <v>640</v>
      </c>
      <c r="M660" s="38">
        <f t="shared" si="65"/>
        <v>640</v>
      </c>
      <c r="N660" s="39">
        <v>8</v>
      </c>
      <c r="O660" s="41" t="str">
        <f>IFERROR(VLOOKUP(N660,bbb!B497:Ordenmes,2,0),"")</f>
        <v>Agosto</v>
      </c>
      <c r="P660" s="142">
        <v>7</v>
      </c>
      <c r="Q660" s="111" t="s">
        <v>156</v>
      </c>
      <c r="R660" s="95"/>
      <c r="S660" s="93"/>
      <c r="T660" s="93"/>
    </row>
    <row r="661" spans="1:20" ht="38.25" x14ac:dyDescent="0.25">
      <c r="A661" s="34" t="s">
        <v>471</v>
      </c>
      <c r="B661" s="34" t="str">
        <f t="shared" si="63"/>
        <v>UDR Piura II</v>
      </c>
      <c r="C661" s="35" t="s">
        <v>279</v>
      </c>
      <c r="D661" s="36" t="str">
        <f t="shared" si="62"/>
        <v>Ejecución de Control Técnico a las Prestaciones.</v>
      </c>
      <c r="E661" s="36" t="s">
        <v>288</v>
      </c>
      <c r="F661" s="36" t="str">
        <f t="shared" si="64"/>
        <v>Ejecutar acciones correspondientes al Proceso de Control Presencial Posterior</v>
      </c>
      <c r="G661" s="186" t="s">
        <v>3045</v>
      </c>
      <c r="H661" s="83" t="s">
        <v>484</v>
      </c>
      <c r="I661" s="82" t="s">
        <v>487</v>
      </c>
      <c r="J661" s="38">
        <v>0</v>
      </c>
      <c r="K661" s="38"/>
      <c r="L661" s="38">
        <v>1600</v>
      </c>
      <c r="M661" s="38">
        <f t="shared" si="65"/>
        <v>1600</v>
      </c>
      <c r="N661" s="39">
        <v>9</v>
      </c>
      <c r="O661" s="41" t="str">
        <f>IFERROR(VLOOKUP(N661,bbb!B495:Ordenmes,2,0),"")</f>
        <v>Setiembre</v>
      </c>
      <c r="P661" s="142">
        <v>3</v>
      </c>
      <c r="Q661" s="111" t="s">
        <v>131</v>
      </c>
      <c r="R661" s="95"/>
      <c r="S661" s="93"/>
      <c r="T661" s="93"/>
    </row>
    <row r="662" spans="1:20" x14ac:dyDescent="0.25">
      <c r="A662" s="34" t="s">
        <v>471</v>
      </c>
      <c r="B662" s="34" t="str">
        <f t="shared" si="63"/>
        <v>UDR Piura II</v>
      </c>
      <c r="C662" s="35" t="s">
        <v>314</v>
      </c>
      <c r="D662" s="36" t="str">
        <f t="shared" si="62"/>
        <v>Acciones de Afiliación.</v>
      </c>
      <c r="E662" s="36" t="s">
        <v>315</v>
      </c>
      <c r="F662" s="36" t="str">
        <f t="shared" si="64"/>
        <v>Supervisión y asistencia técnica en materia de afiliaciones</v>
      </c>
      <c r="G662" s="36" t="s">
        <v>482</v>
      </c>
      <c r="H662" s="83" t="s">
        <v>473</v>
      </c>
      <c r="I662" s="82">
        <v>0.5</v>
      </c>
      <c r="J662" s="38">
        <v>0</v>
      </c>
      <c r="K662" s="38"/>
      <c r="L662" s="38">
        <v>160</v>
      </c>
      <c r="M662" s="38">
        <f t="shared" si="65"/>
        <v>160</v>
      </c>
      <c r="N662" s="39">
        <v>9</v>
      </c>
      <c r="O662" s="41" t="str">
        <f>IFERROR(VLOOKUP(N662,bbb!B489:Ordenmes,2,0),"")</f>
        <v>Setiembre</v>
      </c>
      <c r="P662" s="142">
        <v>7</v>
      </c>
      <c r="Q662" s="111" t="s">
        <v>156</v>
      </c>
      <c r="R662" s="95"/>
      <c r="S662" s="93"/>
      <c r="T662" s="93"/>
    </row>
    <row r="663" spans="1:20" x14ac:dyDescent="0.25">
      <c r="A663" s="34" t="s">
        <v>471</v>
      </c>
      <c r="B663" s="34" t="str">
        <f t="shared" si="63"/>
        <v>UDR Piura II</v>
      </c>
      <c r="C663" s="35" t="s">
        <v>279</v>
      </c>
      <c r="D663" s="36" t="str">
        <f t="shared" si="62"/>
        <v>Ejecución de Control Técnico a las Prestaciones.</v>
      </c>
      <c r="E663" s="36" t="s">
        <v>288</v>
      </c>
      <c r="F663" s="36" t="str">
        <f t="shared" si="64"/>
        <v>Ejecutar acciones correspondientes al Proceso de Control Presencial Posterior</v>
      </c>
      <c r="G663" s="36" t="s">
        <v>483</v>
      </c>
      <c r="H663" s="83" t="s">
        <v>484</v>
      </c>
      <c r="I663" s="82" t="s">
        <v>489</v>
      </c>
      <c r="J663" s="38">
        <v>0</v>
      </c>
      <c r="K663" s="38"/>
      <c r="L663" s="38">
        <v>160</v>
      </c>
      <c r="M663" s="38">
        <f t="shared" si="65"/>
        <v>160</v>
      </c>
      <c r="N663" s="39">
        <v>9</v>
      </c>
      <c r="O663" s="41" t="str">
        <f>IFERROR(VLOOKUP(N663,bbb!B490:Ordenmes,2,0),"")</f>
        <v>Setiembre</v>
      </c>
      <c r="P663" s="142">
        <v>7</v>
      </c>
      <c r="Q663" s="111" t="s">
        <v>156</v>
      </c>
      <c r="R663" s="95"/>
      <c r="S663" s="93"/>
      <c r="T663" s="93"/>
    </row>
    <row r="664" spans="1:20" x14ac:dyDescent="0.25">
      <c r="A664" s="34" t="s">
        <v>471</v>
      </c>
      <c r="B664" s="34" t="str">
        <f t="shared" si="63"/>
        <v>UDR Piura II</v>
      </c>
      <c r="C664" s="35" t="s">
        <v>279</v>
      </c>
      <c r="D664" s="36" t="str">
        <f t="shared" si="62"/>
        <v>Ejecución de Control Técnico a las Prestaciones.</v>
      </c>
      <c r="E664" s="36" t="s">
        <v>280</v>
      </c>
      <c r="F664" s="36" t="str">
        <f t="shared" si="64"/>
        <v>Gestión con actores locales para fortalecer la contención preventiva</v>
      </c>
      <c r="G664" s="36" t="s">
        <v>495</v>
      </c>
      <c r="H664" s="83" t="s">
        <v>493</v>
      </c>
      <c r="I664" s="82" t="s">
        <v>489</v>
      </c>
      <c r="J664" s="38">
        <v>0</v>
      </c>
      <c r="K664" s="38"/>
      <c r="L664" s="38">
        <v>160</v>
      </c>
      <c r="M664" s="38">
        <f t="shared" si="65"/>
        <v>160</v>
      </c>
      <c r="N664" s="39">
        <v>9</v>
      </c>
      <c r="O664" s="41" t="str">
        <f>IFERROR(VLOOKUP(N664,bbb!B491:Ordenmes,2,0),"")</f>
        <v>Setiembre</v>
      </c>
      <c r="P664" s="142">
        <v>8</v>
      </c>
      <c r="Q664" s="111" t="s">
        <v>145</v>
      </c>
      <c r="R664" s="95"/>
      <c r="S664" s="93"/>
      <c r="T664" s="93"/>
    </row>
    <row r="665" spans="1:20" x14ac:dyDescent="0.25">
      <c r="A665" s="34" t="s">
        <v>471</v>
      </c>
      <c r="B665" s="34" t="str">
        <f t="shared" si="63"/>
        <v>UDR Piura II</v>
      </c>
      <c r="C665" s="35" t="s">
        <v>307</v>
      </c>
      <c r="D665" s="36" t="str">
        <f t="shared" si="62"/>
        <v>Supervisión Financiera a Unidades Ejecutoras-UE.</v>
      </c>
      <c r="E665" s="36" t="s">
        <v>308</v>
      </c>
      <c r="F665" s="36" t="str">
        <f t="shared" si="64"/>
        <v>Supervisión Financiera Presencial a las Unidades Ejecutoras-UE</v>
      </c>
      <c r="G665" s="36" t="s">
        <v>497</v>
      </c>
      <c r="H665" s="83" t="s">
        <v>496</v>
      </c>
      <c r="I665" s="82">
        <v>4</v>
      </c>
      <c r="J665" s="38">
        <v>0</v>
      </c>
      <c r="K665" s="38"/>
      <c r="L665" s="38">
        <v>1280</v>
      </c>
      <c r="M665" s="38">
        <f t="shared" si="65"/>
        <v>1280</v>
      </c>
      <c r="N665" s="39">
        <v>9</v>
      </c>
      <c r="O665" s="41" t="str">
        <f>IFERROR(VLOOKUP(N665,bbb!B492:Ordenmes,2,0),"")</f>
        <v>Setiembre</v>
      </c>
      <c r="P665" s="142">
        <v>8</v>
      </c>
      <c r="Q665" s="111" t="s">
        <v>145</v>
      </c>
      <c r="R665" s="95"/>
      <c r="S665" s="93"/>
      <c r="T665" s="93"/>
    </row>
    <row r="666" spans="1:20" x14ac:dyDescent="0.25">
      <c r="A666" s="34" t="s">
        <v>471</v>
      </c>
      <c r="B666" s="34" t="str">
        <f t="shared" si="63"/>
        <v>UDR Piura II</v>
      </c>
      <c r="C666" s="35" t="s">
        <v>307</v>
      </c>
      <c r="D666" s="36" t="str">
        <f t="shared" si="62"/>
        <v>Supervisión Financiera a Unidades Ejecutoras-UE.</v>
      </c>
      <c r="E666" s="36" t="s">
        <v>308</v>
      </c>
      <c r="F666" s="36" t="str">
        <f t="shared" si="64"/>
        <v>Supervisión Financiera Presencial a las Unidades Ejecutoras-UE</v>
      </c>
      <c r="G666" s="36" t="s">
        <v>497</v>
      </c>
      <c r="H666" s="83" t="s">
        <v>496</v>
      </c>
      <c r="I666" s="82">
        <v>4</v>
      </c>
      <c r="J666" s="38">
        <v>0</v>
      </c>
      <c r="K666" s="38"/>
      <c r="L666" s="38">
        <v>1280</v>
      </c>
      <c r="M666" s="38">
        <f t="shared" si="65"/>
        <v>1280</v>
      </c>
      <c r="N666" s="39">
        <v>9</v>
      </c>
      <c r="O666" s="41" t="str">
        <f>IFERROR(VLOOKUP(N666,bbb!B493:Ordenmes,2,0),"")</f>
        <v>Setiembre</v>
      </c>
      <c r="P666" s="142">
        <v>8</v>
      </c>
      <c r="Q666" s="111" t="s">
        <v>145</v>
      </c>
      <c r="R666" s="95"/>
      <c r="S666" s="93"/>
      <c r="T666" s="93"/>
    </row>
    <row r="667" spans="1:20" x14ac:dyDescent="0.25">
      <c r="A667" s="34" t="s">
        <v>471</v>
      </c>
      <c r="B667" s="34" t="str">
        <f t="shared" si="63"/>
        <v>UDR Piura II</v>
      </c>
      <c r="C667" s="35" t="s">
        <v>252</v>
      </c>
      <c r="D667" s="36" t="str">
        <f t="shared" si="62"/>
        <v>Acciones de Soporte a la Gestión a nivel de UDR</v>
      </c>
      <c r="E667" s="36" t="s">
        <v>253</v>
      </c>
      <c r="F667" s="36" t="str">
        <f t="shared" si="64"/>
        <v>Supervisión y asistencia técnica en acciones de soporte a IPRESS</v>
      </c>
      <c r="G667" s="36" t="s">
        <v>2864</v>
      </c>
      <c r="H667" s="83" t="s">
        <v>2865</v>
      </c>
      <c r="I667" s="82">
        <v>2</v>
      </c>
      <c r="J667" s="38">
        <v>0</v>
      </c>
      <c r="K667" s="38"/>
      <c r="L667" s="38">
        <v>640</v>
      </c>
      <c r="M667" s="38">
        <f t="shared" si="65"/>
        <v>640</v>
      </c>
      <c r="N667" s="39">
        <v>9</v>
      </c>
      <c r="O667" s="41" t="str">
        <f>IFERROR(VLOOKUP(N667,bbb!B494:Ordenmes,2,0),"")</f>
        <v>Setiembre</v>
      </c>
      <c r="P667" s="112">
        <v>9</v>
      </c>
      <c r="Q667" s="111" t="s">
        <v>161</v>
      </c>
      <c r="R667" s="95"/>
      <c r="S667" s="93"/>
      <c r="T667" s="93"/>
    </row>
    <row r="668" spans="1:20" x14ac:dyDescent="0.25">
      <c r="A668" s="34" t="s">
        <v>471</v>
      </c>
      <c r="B668" s="34" t="str">
        <f t="shared" si="63"/>
        <v>UDR Piura II</v>
      </c>
      <c r="C668" s="35" t="s">
        <v>314</v>
      </c>
      <c r="D668" s="36" t="str">
        <f t="shared" ref="D668:D729" si="67">IFERROR(VLOOKUP(C668,IdAOE,2,0),"")</f>
        <v>Acciones de Afiliación.</v>
      </c>
      <c r="E668" s="36" t="s">
        <v>315</v>
      </c>
      <c r="F668" s="36" t="str">
        <f t="shared" si="64"/>
        <v>Supervisión y asistencia técnica en materia de afiliaciones</v>
      </c>
      <c r="G668" s="36" t="s">
        <v>483</v>
      </c>
      <c r="H668" s="83" t="s">
        <v>473</v>
      </c>
      <c r="I668" s="82">
        <v>0.5</v>
      </c>
      <c r="J668" s="38">
        <v>0</v>
      </c>
      <c r="K668" s="38"/>
      <c r="L668" s="38">
        <v>160</v>
      </c>
      <c r="M668" s="38">
        <f t="shared" si="65"/>
        <v>160</v>
      </c>
      <c r="N668" s="39">
        <v>10</v>
      </c>
      <c r="O668" s="41" t="str">
        <f>IFERROR(VLOOKUP(N668,bbb!B474:Ordenmes,2,0),"")</f>
        <v>Octubre</v>
      </c>
      <c r="P668" s="142">
        <v>8</v>
      </c>
      <c r="Q668" s="111" t="s">
        <v>145</v>
      </c>
      <c r="R668" s="95"/>
      <c r="S668" s="93"/>
      <c r="T668" s="93"/>
    </row>
    <row r="669" spans="1:20" x14ac:dyDescent="0.25">
      <c r="A669" s="34" t="s">
        <v>471</v>
      </c>
      <c r="B669" s="34" t="str">
        <f t="shared" si="63"/>
        <v>UDR Piura II</v>
      </c>
      <c r="C669" s="35" t="s">
        <v>279</v>
      </c>
      <c r="D669" s="36" t="str">
        <f t="shared" si="67"/>
        <v>Ejecución de Control Técnico a las Prestaciones.</v>
      </c>
      <c r="E669" s="36" t="s">
        <v>288</v>
      </c>
      <c r="F669" s="36" t="str">
        <f t="shared" si="64"/>
        <v>Ejecutar acciones correspondientes al Proceso de Control Presencial Posterior</v>
      </c>
      <c r="G669" s="36" t="s">
        <v>488</v>
      </c>
      <c r="H669" s="83" t="s">
        <v>484</v>
      </c>
      <c r="I669" s="82" t="s">
        <v>489</v>
      </c>
      <c r="J669" s="38">
        <v>0</v>
      </c>
      <c r="K669" s="38"/>
      <c r="L669" s="38">
        <v>160</v>
      </c>
      <c r="M669" s="38">
        <f t="shared" si="65"/>
        <v>160</v>
      </c>
      <c r="N669" s="39">
        <v>10</v>
      </c>
      <c r="O669" s="41" t="str">
        <f>IFERROR(VLOOKUP(N669,bbb!B475:Ordenmes,2,0),"")</f>
        <v>Octubre</v>
      </c>
      <c r="P669" s="142">
        <v>8</v>
      </c>
      <c r="Q669" s="111" t="s">
        <v>145</v>
      </c>
      <c r="R669" s="95"/>
      <c r="S669" s="93"/>
      <c r="T669" s="93"/>
    </row>
    <row r="670" spans="1:20" x14ac:dyDescent="0.25">
      <c r="A670" s="34" t="s">
        <v>471</v>
      </c>
      <c r="B670" s="34" t="str">
        <f t="shared" si="63"/>
        <v>UDR Piura II</v>
      </c>
      <c r="C670" s="35" t="s">
        <v>279</v>
      </c>
      <c r="D670" s="36" t="str">
        <f t="shared" si="67"/>
        <v>Ejecución de Control Técnico a las Prestaciones.</v>
      </c>
      <c r="E670" s="36" t="s">
        <v>280</v>
      </c>
      <c r="F670" s="36" t="str">
        <f t="shared" si="64"/>
        <v>Gestión con actores locales para fortalecer la contención preventiva</v>
      </c>
      <c r="G670" s="36" t="s">
        <v>488</v>
      </c>
      <c r="H670" s="83" t="s">
        <v>493</v>
      </c>
      <c r="I670" s="82" t="s">
        <v>489</v>
      </c>
      <c r="J670" s="38">
        <v>0</v>
      </c>
      <c r="K670" s="38"/>
      <c r="L670" s="38">
        <v>160</v>
      </c>
      <c r="M670" s="38">
        <f t="shared" si="65"/>
        <v>160</v>
      </c>
      <c r="N670" s="39">
        <v>10</v>
      </c>
      <c r="O670" s="41" t="str">
        <f>IFERROR(VLOOKUP(N670,bbb!B476:Ordenmes,2,0),"")</f>
        <v>Octubre</v>
      </c>
      <c r="P670" s="142">
        <v>8</v>
      </c>
      <c r="Q670" s="111" t="s">
        <v>145</v>
      </c>
      <c r="R670" s="95"/>
      <c r="S670" s="93"/>
      <c r="T670" s="93"/>
    </row>
    <row r="671" spans="1:20" x14ac:dyDescent="0.25">
      <c r="A671" s="34" t="s">
        <v>2100</v>
      </c>
      <c r="B671" s="34" t="str">
        <f t="shared" si="63"/>
        <v>UDR Tumbes</v>
      </c>
      <c r="C671" s="35" t="s">
        <v>314</v>
      </c>
      <c r="D671" s="36" t="str">
        <f t="shared" si="67"/>
        <v>Acciones de Afiliación.</v>
      </c>
      <c r="E671" s="36" t="s">
        <v>315</v>
      </c>
      <c r="F671" s="36" t="str">
        <f t="shared" si="64"/>
        <v>Supervisión y asistencia técnica en materia de afiliaciones</v>
      </c>
      <c r="G671" s="36" t="s">
        <v>521</v>
      </c>
      <c r="H671" s="83" t="s">
        <v>520</v>
      </c>
      <c r="I671" s="82" t="s">
        <v>489</v>
      </c>
      <c r="J671" s="38">
        <v>85</v>
      </c>
      <c r="K671" s="38"/>
      <c r="L671" s="38">
        <v>160</v>
      </c>
      <c r="M671" s="38">
        <f t="shared" ref="M671:M702" si="68">SUM(J671:L671)</f>
        <v>245</v>
      </c>
      <c r="N671" s="39">
        <v>2</v>
      </c>
      <c r="O671" s="41" t="str">
        <f>IFERROR(VLOOKUP(N671,bbb!B487:Ordenmes,2,0),"")</f>
        <v>Febrero</v>
      </c>
      <c r="P671" s="112">
        <v>9</v>
      </c>
      <c r="Q671" s="111" t="s">
        <v>161</v>
      </c>
      <c r="R671" s="95"/>
      <c r="S671" s="93" t="s">
        <v>2970</v>
      </c>
      <c r="T671" s="93"/>
    </row>
    <row r="672" spans="1:20" x14ac:dyDescent="0.25">
      <c r="A672" s="34" t="s">
        <v>2100</v>
      </c>
      <c r="B672" s="34" t="str">
        <f t="shared" si="63"/>
        <v>UDR Tumbes</v>
      </c>
      <c r="C672" s="35" t="s">
        <v>314</v>
      </c>
      <c r="D672" s="36" t="str">
        <f t="shared" si="67"/>
        <v>Acciones de Afiliación.</v>
      </c>
      <c r="E672" s="36" t="s">
        <v>315</v>
      </c>
      <c r="F672" s="36" t="str">
        <f t="shared" si="64"/>
        <v>Supervisión y asistencia técnica en materia de afiliaciones</v>
      </c>
      <c r="G672" s="36" t="s">
        <v>530</v>
      </c>
      <c r="H672" s="83" t="s">
        <v>520</v>
      </c>
      <c r="I672" s="82" t="s">
        <v>489</v>
      </c>
      <c r="J672" s="38">
        <v>80</v>
      </c>
      <c r="K672" s="38"/>
      <c r="L672" s="38">
        <v>160</v>
      </c>
      <c r="M672" s="38">
        <f t="shared" si="68"/>
        <v>240</v>
      </c>
      <c r="N672" s="39">
        <v>2</v>
      </c>
      <c r="O672" s="41" t="str">
        <f>IFERROR(VLOOKUP(N672,bbb!B488:Ordenmes,2,0),"")</f>
        <v>Febrero</v>
      </c>
      <c r="P672" s="112">
        <v>9</v>
      </c>
      <c r="Q672" s="111" t="s">
        <v>161</v>
      </c>
      <c r="R672" s="95"/>
      <c r="S672" s="93" t="s">
        <v>2970</v>
      </c>
      <c r="T672" s="93"/>
    </row>
    <row r="673" spans="1:20" x14ac:dyDescent="0.25">
      <c r="A673" s="34" t="s">
        <v>2100</v>
      </c>
      <c r="B673" s="34" t="str">
        <f t="shared" ref="B673:B734" si="69">IFERROR(VLOOKUP(A673,IdCC,2,0),"")</f>
        <v>UDR Tumbes</v>
      </c>
      <c r="C673" s="35" t="s">
        <v>279</v>
      </c>
      <c r="D673" s="36" t="str">
        <f t="shared" si="67"/>
        <v>Ejecución de Control Técnico a las Prestaciones.</v>
      </c>
      <c r="E673" s="36" t="s">
        <v>331</v>
      </c>
      <c r="F673" s="36" t="str">
        <f t="shared" ref="F673:F734" si="70">IFERROR(VLOOKUP(E673,IdTarea,2,0),"")</f>
        <v>Supervisar y monitorear respecto al acceso a servicios de salud</v>
      </c>
      <c r="G673" s="36" t="s">
        <v>530</v>
      </c>
      <c r="H673" s="83" t="s">
        <v>531</v>
      </c>
      <c r="I673" s="82" t="s">
        <v>489</v>
      </c>
      <c r="J673" s="38">
        <v>80</v>
      </c>
      <c r="K673" s="38"/>
      <c r="L673" s="38">
        <v>160</v>
      </c>
      <c r="M673" s="38">
        <f t="shared" si="68"/>
        <v>240</v>
      </c>
      <c r="N673" s="39">
        <v>2</v>
      </c>
      <c r="O673" s="41" t="str">
        <f>IFERROR(VLOOKUP(N673,bbb!B489:Ordenmes,2,0),"")</f>
        <v>Febrero</v>
      </c>
      <c r="P673" s="112">
        <v>10</v>
      </c>
      <c r="Q673" s="111" t="s">
        <v>150</v>
      </c>
      <c r="R673" s="95"/>
      <c r="S673" s="93" t="s">
        <v>2970</v>
      </c>
      <c r="T673" s="93"/>
    </row>
    <row r="674" spans="1:20" x14ac:dyDescent="0.25">
      <c r="A674" s="34" t="s">
        <v>2100</v>
      </c>
      <c r="B674" s="34" t="str">
        <f t="shared" si="69"/>
        <v>UDR Tumbes</v>
      </c>
      <c r="C674" s="35" t="s">
        <v>279</v>
      </c>
      <c r="D674" s="36" t="str">
        <f t="shared" si="67"/>
        <v>Ejecución de Control Técnico a las Prestaciones.</v>
      </c>
      <c r="E674" s="36" t="s">
        <v>280</v>
      </c>
      <c r="F674" s="36" t="str">
        <f t="shared" si="70"/>
        <v>Gestión con actores locales para fortalecer la contención preventiva</v>
      </c>
      <c r="G674" s="36" t="s">
        <v>521</v>
      </c>
      <c r="H674" s="83" t="s">
        <v>533</v>
      </c>
      <c r="I674" s="82" t="s">
        <v>489</v>
      </c>
      <c r="J674" s="38">
        <v>85</v>
      </c>
      <c r="K674" s="38"/>
      <c r="L674" s="38">
        <v>160</v>
      </c>
      <c r="M674" s="38">
        <f t="shared" si="68"/>
        <v>245</v>
      </c>
      <c r="N674" s="39">
        <v>2</v>
      </c>
      <c r="O674" s="41" t="str">
        <f>IFERROR(VLOOKUP(N674,bbb!B490:Ordenmes,2,0),"")</f>
        <v>Febrero</v>
      </c>
      <c r="P674" s="112">
        <v>10</v>
      </c>
      <c r="Q674" s="111" t="s">
        <v>150</v>
      </c>
      <c r="R674" s="95"/>
      <c r="S674" s="93" t="s">
        <v>2970</v>
      </c>
      <c r="T674" s="93"/>
    </row>
    <row r="675" spans="1:20" x14ac:dyDescent="0.25">
      <c r="A675" s="34" t="s">
        <v>2100</v>
      </c>
      <c r="B675" s="34" t="str">
        <f t="shared" si="69"/>
        <v>UDR Tumbes</v>
      </c>
      <c r="C675" s="35" t="s">
        <v>307</v>
      </c>
      <c r="D675" s="36" t="str">
        <f t="shared" si="67"/>
        <v>Supervisión Financiera a Unidades Ejecutoras-UE.</v>
      </c>
      <c r="E675" s="36" t="s">
        <v>308</v>
      </c>
      <c r="F675" s="36" t="str">
        <f t="shared" si="70"/>
        <v>Supervisión Financiera Presencial a las Unidades Ejecutoras-UE</v>
      </c>
      <c r="G675" s="36" t="s">
        <v>521</v>
      </c>
      <c r="H675" s="83" t="s">
        <v>535</v>
      </c>
      <c r="I675" s="82" t="s">
        <v>489</v>
      </c>
      <c r="J675" s="38">
        <v>86</v>
      </c>
      <c r="K675" s="38"/>
      <c r="L675" s="38">
        <v>160</v>
      </c>
      <c r="M675" s="38">
        <f t="shared" si="68"/>
        <v>246</v>
      </c>
      <c r="N675" s="39">
        <v>2</v>
      </c>
      <c r="O675" s="41" t="str">
        <f>IFERROR(VLOOKUP(N675,bbb!B491:Ordenmes,2,0),"")</f>
        <v>Febrero</v>
      </c>
      <c r="P675" s="112">
        <v>10</v>
      </c>
      <c r="Q675" s="111" t="s">
        <v>150</v>
      </c>
      <c r="R675" s="95"/>
      <c r="S675" s="93" t="s">
        <v>2970</v>
      </c>
      <c r="T675" s="93"/>
    </row>
    <row r="676" spans="1:20" x14ac:dyDescent="0.25">
      <c r="A676" s="34" t="s">
        <v>2100</v>
      </c>
      <c r="B676" s="34" t="str">
        <f t="shared" si="69"/>
        <v>UDR Tumbes</v>
      </c>
      <c r="C676" s="35" t="s">
        <v>252</v>
      </c>
      <c r="D676" s="36" t="str">
        <f t="shared" si="67"/>
        <v>Acciones de Soporte a la Gestión a nivel de UDR</v>
      </c>
      <c r="E676" s="36" t="s">
        <v>260</v>
      </c>
      <c r="F676" s="36" t="str">
        <f t="shared" si="70"/>
        <v>Otras Acciones de Soporte</v>
      </c>
      <c r="G676" s="36" t="s">
        <v>261</v>
      </c>
      <c r="H676" s="83" t="s">
        <v>536</v>
      </c>
      <c r="I676" s="82">
        <v>2</v>
      </c>
      <c r="J676" s="38">
        <v>366</v>
      </c>
      <c r="K676" s="38"/>
      <c r="L676" s="38">
        <v>640</v>
      </c>
      <c r="M676" s="38">
        <f t="shared" si="68"/>
        <v>1006</v>
      </c>
      <c r="N676" s="39">
        <v>2</v>
      </c>
      <c r="O676" s="41" t="str">
        <f>IFERROR(VLOOKUP(N676,bbb!B492:Ordenmes,2,0),"")</f>
        <v>Febrero</v>
      </c>
      <c r="P676" s="112">
        <v>10</v>
      </c>
      <c r="Q676" s="111" t="s">
        <v>150</v>
      </c>
      <c r="R676" s="95"/>
      <c r="S676" s="93" t="s">
        <v>2970</v>
      </c>
      <c r="T676" s="93">
        <f>1006-870</f>
        <v>136</v>
      </c>
    </row>
    <row r="677" spans="1:20" x14ac:dyDescent="0.25">
      <c r="A677" s="34" t="s">
        <v>2100</v>
      </c>
      <c r="B677" s="34" t="str">
        <f t="shared" si="69"/>
        <v>UDR Tumbes</v>
      </c>
      <c r="C677" s="35" t="s">
        <v>252</v>
      </c>
      <c r="D677" s="36" t="str">
        <f t="shared" si="67"/>
        <v>Acciones de Soporte a la Gestión a nivel de UDR</v>
      </c>
      <c r="E677" s="36" t="s">
        <v>253</v>
      </c>
      <c r="F677" s="36" t="str">
        <f t="shared" si="70"/>
        <v>Supervisión y asistencia técnica en acciones de soporte a IPRESS</v>
      </c>
      <c r="G677" s="36" t="s">
        <v>530</v>
      </c>
      <c r="H677" s="83" t="s">
        <v>536</v>
      </c>
      <c r="I677" s="82" t="s">
        <v>489</v>
      </c>
      <c r="J677" s="38">
        <v>80</v>
      </c>
      <c r="K677" s="38"/>
      <c r="L677" s="38">
        <v>160</v>
      </c>
      <c r="M677" s="38">
        <f t="shared" si="68"/>
        <v>240</v>
      </c>
      <c r="N677" s="39">
        <v>2</v>
      </c>
      <c r="O677" s="41" t="str">
        <f>IFERROR(VLOOKUP(N677,bbb!B493:Ordenmes,2,0),"")</f>
        <v>Febrero</v>
      </c>
      <c r="P677" s="112">
        <v>11</v>
      </c>
      <c r="Q677" s="111" t="s">
        <v>169</v>
      </c>
      <c r="R677" s="95"/>
      <c r="S677" s="93" t="s">
        <v>2970</v>
      </c>
      <c r="T677" s="93"/>
    </row>
    <row r="678" spans="1:20" x14ac:dyDescent="0.25">
      <c r="A678" s="34" t="s">
        <v>2100</v>
      </c>
      <c r="B678" s="34" t="str">
        <f t="shared" si="69"/>
        <v>UDR Tumbes</v>
      </c>
      <c r="C678" s="35" t="s">
        <v>252</v>
      </c>
      <c r="D678" s="36" t="str">
        <f t="shared" si="67"/>
        <v>Acciones de Soporte a la Gestión a nivel de UDR</v>
      </c>
      <c r="E678" s="36" t="s">
        <v>260</v>
      </c>
      <c r="F678" s="36" t="str">
        <f t="shared" si="70"/>
        <v>Otras Acciones de Soporte</v>
      </c>
      <c r="G678" s="36" t="s">
        <v>261</v>
      </c>
      <c r="H678" s="83" t="s">
        <v>533</v>
      </c>
      <c r="I678" s="82">
        <v>2</v>
      </c>
      <c r="J678" s="38">
        <v>230</v>
      </c>
      <c r="K678" s="38"/>
      <c r="L678" s="38">
        <v>640</v>
      </c>
      <c r="M678" s="38">
        <f t="shared" si="68"/>
        <v>870</v>
      </c>
      <c r="N678" s="39">
        <v>2</v>
      </c>
      <c r="O678" s="41" t="str">
        <f>IFERROR(VLOOKUP(N678,bbb!B494:Ordenmes,2,0),"")</f>
        <v>Febrero</v>
      </c>
      <c r="P678" s="112">
        <v>11</v>
      </c>
      <c r="Q678" s="111" t="s">
        <v>169</v>
      </c>
      <c r="R678" s="95"/>
      <c r="S678" s="93" t="s">
        <v>2970</v>
      </c>
      <c r="T678" s="93"/>
    </row>
    <row r="679" spans="1:20" x14ac:dyDescent="0.25">
      <c r="A679" s="34" t="s">
        <v>2100</v>
      </c>
      <c r="B679" s="34" t="str">
        <f t="shared" si="69"/>
        <v>UDR Tumbes</v>
      </c>
      <c r="C679" s="35" t="s">
        <v>252</v>
      </c>
      <c r="D679" s="36" t="str">
        <f t="shared" si="67"/>
        <v>Acciones de Soporte a la Gestión a nivel de UDR</v>
      </c>
      <c r="E679" s="36" t="s">
        <v>260</v>
      </c>
      <c r="F679" s="36" t="str">
        <f t="shared" si="70"/>
        <v>Otras Acciones de Soporte</v>
      </c>
      <c r="G679" s="36" t="s">
        <v>261</v>
      </c>
      <c r="H679" s="83" t="s">
        <v>531</v>
      </c>
      <c r="I679" s="82">
        <v>2</v>
      </c>
      <c r="J679" s="38">
        <v>230</v>
      </c>
      <c r="K679" s="38"/>
      <c r="L679" s="38">
        <v>640</v>
      </c>
      <c r="M679" s="38">
        <f t="shared" si="68"/>
        <v>870</v>
      </c>
      <c r="N679" s="39">
        <v>2</v>
      </c>
      <c r="O679" s="41" t="str">
        <f>IFERROR(VLOOKUP(N679,bbb!B495:Ordenmes,2,0),"")</f>
        <v>Febrero</v>
      </c>
      <c r="P679" s="112">
        <v>12</v>
      </c>
      <c r="Q679" s="111" t="s">
        <v>166</v>
      </c>
      <c r="R679" s="95"/>
      <c r="S679" s="93" t="s">
        <v>2970</v>
      </c>
      <c r="T679" s="93"/>
    </row>
    <row r="680" spans="1:20" x14ac:dyDescent="0.25">
      <c r="A680" s="34" t="s">
        <v>2100</v>
      </c>
      <c r="B680" s="34" t="str">
        <f t="shared" si="69"/>
        <v>UDR Tumbes</v>
      </c>
      <c r="C680" s="35" t="s">
        <v>252</v>
      </c>
      <c r="D680" s="36" t="str">
        <f t="shared" si="67"/>
        <v>Acciones de Soporte a la Gestión a nivel de UDR</v>
      </c>
      <c r="E680" s="36" t="s">
        <v>260</v>
      </c>
      <c r="F680" s="36" t="str">
        <f t="shared" si="70"/>
        <v>Otras Acciones de Soporte</v>
      </c>
      <c r="G680" s="36" t="s">
        <v>261</v>
      </c>
      <c r="H680" s="83" t="s">
        <v>520</v>
      </c>
      <c r="I680" s="82">
        <v>2</v>
      </c>
      <c r="J680" s="38">
        <v>230</v>
      </c>
      <c r="K680" s="38"/>
      <c r="L680" s="38">
        <v>640</v>
      </c>
      <c r="M680" s="38">
        <f t="shared" si="68"/>
        <v>870</v>
      </c>
      <c r="N680" s="39">
        <v>2</v>
      </c>
      <c r="O680" s="41" t="str">
        <f>IFERROR(VLOOKUP(N680,bbb!B496:Ordenmes,2,0),"")</f>
        <v>Febrero</v>
      </c>
      <c r="P680" s="112">
        <v>12</v>
      </c>
      <c r="Q680" s="111" t="s">
        <v>166</v>
      </c>
      <c r="R680" s="95"/>
      <c r="S680" s="93" t="s">
        <v>2970</v>
      </c>
      <c r="T680" s="93"/>
    </row>
    <row r="681" spans="1:20" x14ac:dyDescent="0.25">
      <c r="A681" s="34" t="s">
        <v>2100</v>
      </c>
      <c r="B681" s="34" t="str">
        <f t="shared" si="69"/>
        <v>UDR Tumbes</v>
      </c>
      <c r="C681" s="35" t="s">
        <v>252</v>
      </c>
      <c r="D681" s="36" t="str">
        <f t="shared" si="67"/>
        <v>Acciones de Soporte a la Gestión a nivel de UDR</v>
      </c>
      <c r="E681" s="36" t="s">
        <v>260</v>
      </c>
      <c r="F681" s="36" t="str">
        <f t="shared" si="70"/>
        <v>Otras Acciones de Soporte</v>
      </c>
      <c r="G681" s="36" t="s">
        <v>261</v>
      </c>
      <c r="H681" s="83" t="s">
        <v>535</v>
      </c>
      <c r="I681" s="82">
        <v>2</v>
      </c>
      <c r="J681" s="38">
        <v>230</v>
      </c>
      <c r="K681" s="38"/>
      <c r="L681" s="38">
        <v>640</v>
      </c>
      <c r="M681" s="38">
        <f t="shared" si="68"/>
        <v>870</v>
      </c>
      <c r="N681" s="39">
        <v>2</v>
      </c>
      <c r="O681" s="41" t="str">
        <f>IFERROR(VLOOKUP(N681,bbb!B497:Ordenmes,2,0),"")</f>
        <v>Febrero</v>
      </c>
      <c r="P681" s="112">
        <v>2</v>
      </c>
      <c r="Q681" s="111" t="s">
        <v>126</v>
      </c>
      <c r="R681" s="95"/>
      <c r="S681" s="93" t="s">
        <v>2970</v>
      </c>
      <c r="T681" s="93"/>
    </row>
    <row r="682" spans="1:20" x14ac:dyDescent="0.25">
      <c r="A682" s="34" t="s">
        <v>2100</v>
      </c>
      <c r="B682" s="34" t="str">
        <f t="shared" si="69"/>
        <v>UDR Tumbes</v>
      </c>
      <c r="C682" s="35" t="s">
        <v>252</v>
      </c>
      <c r="D682" s="36" t="str">
        <f t="shared" si="67"/>
        <v>Acciones de Soporte a la Gestión a nivel de UDR</v>
      </c>
      <c r="E682" s="36" t="s">
        <v>260</v>
      </c>
      <c r="F682" s="36" t="str">
        <f t="shared" si="70"/>
        <v>Otras Acciones de Soporte</v>
      </c>
      <c r="G682" s="36" t="s">
        <v>261</v>
      </c>
      <c r="H682" s="83" t="s">
        <v>534</v>
      </c>
      <c r="I682" s="82">
        <v>2</v>
      </c>
      <c r="J682" s="38">
        <v>230</v>
      </c>
      <c r="K682" s="38"/>
      <c r="L682" s="38">
        <v>640</v>
      </c>
      <c r="M682" s="38">
        <f t="shared" si="68"/>
        <v>870</v>
      </c>
      <c r="N682" s="39">
        <v>2</v>
      </c>
      <c r="O682" s="41" t="str">
        <f>IFERROR(VLOOKUP(N682,bbb!B498:Ordenmes,2,0),"")</f>
        <v>Febrero</v>
      </c>
      <c r="P682" s="112">
        <v>4</v>
      </c>
      <c r="Q682" s="111" t="s">
        <v>137</v>
      </c>
      <c r="R682" s="95"/>
      <c r="S682" s="93" t="s">
        <v>2970</v>
      </c>
      <c r="T682" s="93"/>
    </row>
    <row r="683" spans="1:20" x14ac:dyDescent="0.25">
      <c r="A683" s="34" t="s">
        <v>2100</v>
      </c>
      <c r="B683" s="34" t="str">
        <f t="shared" si="69"/>
        <v>UDR Tumbes</v>
      </c>
      <c r="C683" s="35" t="s">
        <v>279</v>
      </c>
      <c r="D683" s="36" t="str">
        <f t="shared" si="67"/>
        <v>Ejecución de Control Técnico a las Prestaciones.</v>
      </c>
      <c r="E683" s="36" t="s">
        <v>331</v>
      </c>
      <c r="F683" s="36" t="str">
        <f t="shared" si="70"/>
        <v>Supervisar y monitorear respecto al acceso a servicios de salud</v>
      </c>
      <c r="G683" s="36" t="s">
        <v>527</v>
      </c>
      <c r="H683" s="83" t="s">
        <v>531</v>
      </c>
      <c r="I683" s="82" t="s">
        <v>489</v>
      </c>
      <c r="J683" s="38">
        <v>80</v>
      </c>
      <c r="K683" s="38"/>
      <c r="L683" s="38">
        <v>160</v>
      </c>
      <c r="M683" s="38">
        <f t="shared" si="68"/>
        <v>240</v>
      </c>
      <c r="N683" s="39">
        <v>3</v>
      </c>
      <c r="O683" s="41" t="str">
        <f>IFERROR(VLOOKUP(N683,bbb!B480:Ordenmes,2,0),"")</f>
        <v>Marzo</v>
      </c>
      <c r="P683" s="112">
        <v>6</v>
      </c>
      <c r="Q683" s="111" t="s">
        <v>142</v>
      </c>
      <c r="R683" s="95"/>
      <c r="S683" s="93" t="s">
        <v>2970</v>
      </c>
      <c r="T683" s="93"/>
    </row>
    <row r="684" spans="1:20" x14ac:dyDescent="0.25">
      <c r="A684" s="34" t="s">
        <v>2100</v>
      </c>
      <c r="B684" s="34" t="str">
        <f t="shared" si="69"/>
        <v>UDR Tumbes</v>
      </c>
      <c r="C684" s="35" t="s">
        <v>279</v>
      </c>
      <c r="D684" s="36" t="str">
        <f t="shared" si="67"/>
        <v>Ejecución de Control Técnico a las Prestaciones.</v>
      </c>
      <c r="E684" s="36" t="s">
        <v>280</v>
      </c>
      <c r="F684" s="36" t="str">
        <f t="shared" si="70"/>
        <v>Gestión con actores locales para fortalecer la contención preventiva</v>
      </c>
      <c r="G684" s="36" t="s">
        <v>530</v>
      </c>
      <c r="H684" s="83" t="s">
        <v>533</v>
      </c>
      <c r="I684" s="82" t="s">
        <v>489</v>
      </c>
      <c r="J684" s="38">
        <v>80</v>
      </c>
      <c r="K684" s="38"/>
      <c r="L684" s="38">
        <v>160</v>
      </c>
      <c r="M684" s="38">
        <f t="shared" si="68"/>
        <v>240</v>
      </c>
      <c r="N684" s="39">
        <v>3</v>
      </c>
      <c r="O684" s="41" t="str">
        <f>IFERROR(VLOOKUP(N684,bbb!B481:Ordenmes,2,0),"")</f>
        <v>Marzo</v>
      </c>
      <c r="P684" s="112">
        <v>8</v>
      </c>
      <c r="Q684" s="111" t="s">
        <v>145</v>
      </c>
      <c r="R684" s="95"/>
      <c r="S684" s="93" t="s">
        <v>2970</v>
      </c>
      <c r="T684" s="93"/>
    </row>
    <row r="685" spans="1:20" x14ac:dyDescent="0.25">
      <c r="A685" s="34" t="s">
        <v>2100</v>
      </c>
      <c r="B685" s="34" t="str">
        <f t="shared" si="69"/>
        <v>UDR Tumbes</v>
      </c>
      <c r="C685" s="35" t="s">
        <v>307</v>
      </c>
      <c r="D685" s="36" t="str">
        <f t="shared" si="67"/>
        <v>Supervisión Financiera a Unidades Ejecutoras-UE.</v>
      </c>
      <c r="E685" s="36" t="s">
        <v>308</v>
      </c>
      <c r="F685" s="36" t="str">
        <f t="shared" si="70"/>
        <v>Supervisión Financiera Presencial a las Unidades Ejecutoras-UE</v>
      </c>
      <c r="G685" s="36" t="s">
        <v>527</v>
      </c>
      <c r="H685" s="83" t="s">
        <v>535</v>
      </c>
      <c r="I685" s="82" t="s">
        <v>489</v>
      </c>
      <c r="J685" s="38">
        <v>80</v>
      </c>
      <c r="K685" s="38"/>
      <c r="L685" s="38">
        <v>160</v>
      </c>
      <c r="M685" s="38">
        <f t="shared" si="68"/>
        <v>240</v>
      </c>
      <c r="N685" s="39">
        <v>3</v>
      </c>
      <c r="O685" s="41" t="str">
        <f>IFERROR(VLOOKUP(N685,bbb!B482:Ordenmes,2,0),"")</f>
        <v>Marzo</v>
      </c>
      <c r="P685" s="112">
        <v>9</v>
      </c>
      <c r="Q685" s="111" t="s">
        <v>161</v>
      </c>
      <c r="R685" s="95"/>
      <c r="S685" s="93" t="s">
        <v>2970</v>
      </c>
      <c r="T685" s="93"/>
    </row>
    <row r="686" spans="1:20" x14ac:dyDescent="0.25">
      <c r="A686" s="34" t="s">
        <v>2100</v>
      </c>
      <c r="B686" s="34" t="str">
        <f t="shared" si="69"/>
        <v>UDR Tumbes</v>
      </c>
      <c r="C686" s="35" t="s">
        <v>307</v>
      </c>
      <c r="D686" s="36" t="str">
        <f t="shared" si="67"/>
        <v>Supervisión Financiera a Unidades Ejecutoras-UE.</v>
      </c>
      <c r="E686" s="36" t="s">
        <v>308</v>
      </c>
      <c r="F686" s="36" t="str">
        <f t="shared" si="70"/>
        <v>Supervisión Financiera Presencial a las Unidades Ejecutoras-UE</v>
      </c>
      <c r="G686" s="36" t="s">
        <v>530</v>
      </c>
      <c r="H686" s="83" t="s">
        <v>535</v>
      </c>
      <c r="I686" s="82" t="s">
        <v>489</v>
      </c>
      <c r="J686" s="38">
        <v>80</v>
      </c>
      <c r="K686" s="38"/>
      <c r="L686" s="38">
        <v>160</v>
      </c>
      <c r="M686" s="38">
        <f t="shared" si="68"/>
        <v>240</v>
      </c>
      <c r="N686" s="39">
        <v>3</v>
      </c>
      <c r="O686" s="41" t="str">
        <f>IFERROR(VLOOKUP(N686,bbb!B483:Ordenmes,2,0),"")</f>
        <v>Marzo</v>
      </c>
      <c r="P686" s="112">
        <v>10</v>
      </c>
      <c r="Q686" s="111" t="s">
        <v>150</v>
      </c>
      <c r="R686" s="95"/>
      <c r="S686" s="93" t="s">
        <v>2970</v>
      </c>
      <c r="T686" s="93"/>
    </row>
    <row r="687" spans="1:20" x14ac:dyDescent="0.25">
      <c r="A687" s="34" t="s">
        <v>2100</v>
      </c>
      <c r="B687" s="34" t="str">
        <f t="shared" si="69"/>
        <v>UDR Tumbes</v>
      </c>
      <c r="C687" s="35" t="s">
        <v>252</v>
      </c>
      <c r="D687" s="36" t="str">
        <f t="shared" si="67"/>
        <v>Acciones de Soporte a la Gestión a nivel de UDR</v>
      </c>
      <c r="E687" s="36" t="s">
        <v>253</v>
      </c>
      <c r="F687" s="36" t="str">
        <f t="shared" si="70"/>
        <v>Supervisión y asistencia técnica en acciones de soporte a IPRESS</v>
      </c>
      <c r="G687" s="36" t="s">
        <v>2811</v>
      </c>
      <c r="H687" s="83" t="s">
        <v>536</v>
      </c>
      <c r="I687" s="82">
        <v>0</v>
      </c>
      <c r="J687" s="38">
        <v>0</v>
      </c>
      <c r="K687" s="38"/>
      <c r="L687" s="38">
        <v>0</v>
      </c>
      <c r="M687" s="38">
        <f t="shared" si="68"/>
        <v>0</v>
      </c>
      <c r="N687" s="39">
        <v>3</v>
      </c>
      <c r="O687" s="41" t="str">
        <f>IFERROR(VLOOKUP(N687,bbb!B484:Ordenmes,2,0),"")</f>
        <v>Marzo</v>
      </c>
      <c r="P687" s="112">
        <v>1</v>
      </c>
      <c r="Q687" s="111" t="s">
        <v>257</v>
      </c>
      <c r="R687" s="95"/>
      <c r="S687" s="93"/>
      <c r="T687" s="93"/>
    </row>
    <row r="688" spans="1:20" x14ac:dyDescent="0.25">
      <c r="A688" s="34" t="s">
        <v>2100</v>
      </c>
      <c r="B688" s="34" t="str">
        <f t="shared" si="69"/>
        <v>UDR Tumbes</v>
      </c>
      <c r="C688" s="35" t="s">
        <v>314</v>
      </c>
      <c r="D688" s="36" t="str">
        <f t="shared" si="67"/>
        <v>Acciones de Afiliación.</v>
      </c>
      <c r="E688" s="36" t="s">
        <v>315</v>
      </c>
      <c r="F688" s="36" t="str">
        <f t="shared" si="70"/>
        <v>Supervisión y asistencia técnica en materia de afiliaciones</v>
      </c>
      <c r="G688" s="36" t="s">
        <v>515</v>
      </c>
      <c r="H688" s="83" t="s">
        <v>516</v>
      </c>
      <c r="I688" s="82" t="s">
        <v>517</v>
      </c>
      <c r="J688" s="38">
        <v>200</v>
      </c>
      <c r="K688" s="38"/>
      <c r="L688" s="38">
        <v>320</v>
      </c>
      <c r="M688" s="38">
        <f t="shared" si="68"/>
        <v>520</v>
      </c>
      <c r="N688" s="107">
        <v>4</v>
      </c>
      <c r="O688" s="41" t="str">
        <f>IFERROR(VLOOKUP(N688,bbb!B516:Ordenmes,2,0),"")</f>
        <v>Abril</v>
      </c>
      <c r="P688" s="112">
        <v>2</v>
      </c>
      <c r="Q688" s="111" t="s">
        <v>126</v>
      </c>
      <c r="R688" s="95"/>
      <c r="S688" s="93"/>
      <c r="T688" s="93"/>
    </row>
    <row r="689" spans="1:20" x14ac:dyDescent="0.25">
      <c r="A689" s="34" t="s">
        <v>2100</v>
      </c>
      <c r="B689" s="34" t="str">
        <f t="shared" si="69"/>
        <v>UDR Tumbes</v>
      </c>
      <c r="C689" s="35" t="s">
        <v>314</v>
      </c>
      <c r="D689" s="36" t="str">
        <f t="shared" si="67"/>
        <v>Acciones de Afiliación.</v>
      </c>
      <c r="E689" s="36" t="s">
        <v>315</v>
      </c>
      <c r="F689" s="36" t="str">
        <f t="shared" si="70"/>
        <v>Supervisión y asistencia técnica en materia de afiliaciones</v>
      </c>
      <c r="G689" s="36" t="s">
        <v>526</v>
      </c>
      <c r="H689" s="83" t="s">
        <v>523</v>
      </c>
      <c r="I689" s="82" t="s">
        <v>489</v>
      </c>
      <c r="J689" s="38">
        <v>100</v>
      </c>
      <c r="K689" s="38"/>
      <c r="L689" s="38">
        <v>160</v>
      </c>
      <c r="M689" s="38">
        <f t="shared" si="68"/>
        <v>260</v>
      </c>
      <c r="N689" s="107">
        <v>4</v>
      </c>
      <c r="O689" s="41" t="str">
        <f>IFERROR(VLOOKUP(N689,bbb!B517:Ordenmes,2,0),"")</f>
        <v>Abril</v>
      </c>
      <c r="P689" s="112">
        <v>3</v>
      </c>
      <c r="Q689" s="111" t="s">
        <v>131</v>
      </c>
      <c r="R689" s="95"/>
      <c r="S689" s="93"/>
      <c r="T689" s="93"/>
    </row>
    <row r="690" spans="1:20" x14ac:dyDescent="0.25">
      <c r="A690" s="34" t="s">
        <v>2100</v>
      </c>
      <c r="B690" s="34" t="str">
        <f t="shared" si="69"/>
        <v>UDR Tumbes</v>
      </c>
      <c r="C690" s="35" t="s">
        <v>307</v>
      </c>
      <c r="D690" s="36" t="str">
        <f t="shared" si="67"/>
        <v>Supervisión Financiera a Unidades Ejecutoras-UE.</v>
      </c>
      <c r="E690" s="36" t="s">
        <v>308</v>
      </c>
      <c r="F690" s="36" t="str">
        <f t="shared" si="70"/>
        <v>Supervisión Financiera Presencial a las Unidades Ejecutoras-UE</v>
      </c>
      <c r="G690" s="36" t="s">
        <v>526</v>
      </c>
      <c r="H690" s="83" t="s">
        <v>535</v>
      </c>
      <c r="I690" s="82" t="s">
        <v>489</v>
      </c>
      <c r="J690" s="38">
        <v>100</v>
      </c>
      <c r="K690" s="38"/>
      <c r="L690" s="38">
        <v>160</v>
      </c>
      <c r="M690" s="38">
        <f t="shared" si="68"/>
        <v>260</v>
      </c>
      <c r="N690" s="107">
        <v>4</v>
      </c>
      <c r="O690" s="41" t="str">
        <f>IFERROR(VLOOKUP(N690,bbb!B518:Ordenmes,2,0),"")</f>
        <v>Abril</v>
      </c>
      <c r="P690" s="112">
        <v>3</v>
      </c>
      <c r="Q690" s="111" t="s">
        <v>131</v>
      </c>
      <c r="R690" s="95"/>
      <c r="S690" s="93"/>
      <c r="T690" s="93"/>
    </row>
    <row r="691" spans="1:20" x14ac:dyDescent="0.25">
      <c r="A691" s="34" t="s">
        <v>2100</v>
      </c>
      <c r="B691" s="34" t="str">
        <f t="shared" si="69"/>
        <v>UDR Tumbes</v>
      </c>
      <c r="C691" s="35" t="s">
        <v>307</v>
      </c>
      <c r="D691" s="36" t="str">
        <f t="shared" si="67"/>
        <v>Supervisión Financiera a Unidades Ejecutoras-UE.</v>
      </c>
      <c r="E691" s="36" t="s">
        <v>308</v>
      </c>
      <c r="F691" s="36" t="str">
        <f t="shared" si="70"/>
        <v>Supervisión Financiera Presencial a las Unidades Ejecutoras-UE</v>
      </c>
      <c r="G691" s="36" t="s">
        <v>515</v>
      </c>
      <c r="H691" s="83" t="s">
        <v>534</v>
      </c>
      <c r="I691" s="82" t="s">
        <v>517</v>
      </c>
      <c r="J691" s="38">
        <v>200</v>
      </c>
      <c r="K691" s="38"/>
      <c r="L691" s="38">
        <v>320</v>
      </c>
      <c r="M691" s="38">
        <f t="shared" si="68"/>
        <v>520</v>
      </c>
      <c r="N691" s="107">
        <v>4</v>
      </c>
      <c r="O691" s="41" t="str">
        <f>IFERROR(VLOOKUP(N691,bbb!B519:Ordenmes,2,0),"")</f>
        <v>Abril</v>
      </c>
      <c r="P691" s="112">
        <v>4</v>
      </c>
      <c r="Q691" s="111" t="s">
        <v>137</v>
      </c>
      <c r="R691" s="95"/>
      <c r="S691" s="93"/>
      <c r="T691" s="93"/>
    </row>
    <row r="692" spans="1:20" x14ac:dyDescent="0.25">
      <c r="A692" s="34" t="s">
        <v>2100</v>
      </c>
      <c r="B692" s="34" t="str">
        <f t="shared" si="69"/>
        <v>UDR Tumbes</v>
      </c>
      <c r="C692" s="35" t="s">
        <v>252</v>
      </c>
      <c r="D692" s="36" t="str">
        <f t="shared" si="67"/>
        <v>Acciones de Soporte a la Gestión a nivel de UDR</v>
      </c>
      <c r="E692" s="36" t="s">
        <v>253</v>
      </c>
      <c r="F692" s="36" t="str">
        <f t="shared" si="70"/>
        <v>Supervisión y asistencia técnica en acciones de soporte a IPRESS</v>
      </c>
      <c r="G692" s="36" t="s">
        <v>526</v>
      </c>
      <c r="H692" s="83" t="s">
        <v>536</v>
      </c>
      <c r="I692" s="82" t="s">
        <v>489</v>
      </c>
      <c r="J692" s="38">
        <v>100</v>
      </c>
      <c r="K692" s="38"/>
      <c r="L692" s="38">
        <v>160</v>
      </c>
      <c r="M692" s="38">
        <f t="shared" si="68"/>
        <v>260</v>
      </c>
      <c r="N692" s="107">
        <v>4</v>
      </c>
      <c r="O692" s="41" t="str">
        <f>IFERROR(VLOOKUP(N692,bbb!B520:Ordenmes,2,0),"")</f>
        <v>Abril</v>
      </c>
      <c r="P692" s="112">
        <v>5</v>
      </c>
      <c r="Q692" s="111" t="s">
        <v>158</v>
      </c>
      <c r="R692" s="95"/>
      <c r="S692" s="93"/>
      <c r="T692" s="93"/>
    </row>
    <row r="693" spans="1:20" x14ac:dyDescent="0.25">
      <c r="A693" s="34" t="s">
        <v>2100</v>
      </c>
      <c r="B693" s="34" t="str">
        <f t="shared" si="69"/>
        <v>UDR Tumbes</v>
      </c>
      <c r="C693" s="35" t="s">
        <v>252</v>
      </c>
      <c r="D693" s="36" t="str">
        <f t="shared" si="67"/>
        <v>Acciones de Soporte a la Gestión a nivel de UDR</v>
      </c>
      <c r="E693" s="36" t="s">
        <v>253</v>
      </c>
      <c r="F693" s="36" t="str">
        <f t="shared" si="70"/>
        <v>Supervisión y asistencia técnica en acciones de soporte a IPRESS</v>
      </c>
      <c r="G693" s="36" t="s">
        <v>2812</v>
      </c>
      <c r="H693" s="83" t="s">
        <v>536</v>
      </c>
      <c r="I693" s="82">
        <v>0</v>
      </c>
      <c r="J693" s="38">
        <v>0</v>
      </c>
      <c r="K693" s="38"/>
      <c r="L693" s="38">
        <v>0</v>
      </c>
      <c r="M693" s="38">
        <f t="shared" si="68"/>
        <v>0</v>
      </c>
      <c r="N693" s="107">
        <v>4</v>
      </c>
      <c r="O693" s="41" t="str">
        <f>IFERROR(VLOOKUP(N693,bbb!B521:Ordenmes,2,0),"")</f>
        <v>Abril</v>
      </c>
      <c r="P693" s="112">
        <v>6</v>
      </c>
      <c r="Q693" s="111" t="s">
        <v>142</v>
      </c>
      <c r="R693" s="95"/>
      <c r="S693" s="93"/>
      <c r="T693" s="93"/>
    </row>
    <row r="694" spans="1:20" x14ac:dyDescent="0.25">
      <c r="A694" s="34" t="s">
        <v>2100</v>
      </c>
      <c r="B694" s="34" t="str">
        <f t="shared" si="69"/>
        <v>UDR Tumbes</v>
      </c>
      <c r="C694" s="35" t="s">
        <v>279</v>
      </c>
      <c r="D694" s="36" t="str">
        <f t="shared" si="67"/>
        <v>Ejecución de Control Técnico a las Prestaciones.</v>
      </c>
      <c r="E694" s="36" t="s">
        <v>331</v>
      </c>
      <c r="F694" s="36" t="str">
        <f t="shared" si="70"/>
        <v>Supervisar y monitorear respecto al acceso a servicios de salud</v>
      </c>
      <c r="G694" s="36" t="s">
        <v>515</v>
      </c>
      <c r="H694" s="83" t="s">
        <v>531</v>
      </c>
      <c r="I694" s="82">
        <v>1</v>
      </c>
      <c r="J694" s="38">
        <v>200</v>
      </c>
      <c r="K694" s="38"/>
      <c r="L694" s="38">
        <v>320</v>
      </c>
      <c r="M694" s="38">
        <f t="shared" si="68"/>
        <v>520</v>
      </c>
      <c r="N694" s="107">
        <v>4</v>
      </c>
      <c r="O694" s="41" t="str">
        <f>IFERROR(VLOOKUP(N694,bbb!B522:Ordenmes,2,0),"")</f>
        <v>Abril</v>
      </c>
      <c r="P694" s="112">
        <v>8</v>
      </c>
      <c r="Q694" s="111" t="s">
        <v>145</v>
      </c>
      <c r="R694" s="95"/>
      <c r="S694" s="93"/>
      <c r="T694" s="93"/>
    </row>
    <row r="695" spans="1:20" x14ac:dyDescent="0.25">
      <c r="A695" s="34" t="s">
        <v>2100</v>
      </c>
      <c r="B695" s="34" t="str">
        <f t="shared" si="69"/>
        <v>UDR Tumbes</v>
      </c>
      <c r="C695" s="35" t="s">
        <v>314</v>
      </c>
      <c r="D695" s="36" t="str">
        <f t="shared" si="67"/>
        <v>Acciones de Afiliación.</v>
      </c>
      <c r="E695" s="36" t="s">
        <v>315</v>
      </c>
      <c r="F695" s="36" t="str">
        <f t="shared" si="70"/>
        <v>Supervisión y asistencia técnica en materia de afiliaciones</v>
      </c>
      <c r="G695" s="36" t="s">
        <v>519</v>
      </c>
      <c r="H695" s="83" t="s">
        <v>520</v>
      </c>
      <c r="I695" s="82" t="s">
        <v>489</v>
      </c>
      <c r="J695" s="38">
        <v>80</v>
      </c>
      <c r="K695" s="38"/>
      <c r="L695" s="38">
        <v>160</v>
      </c>
      <c r="M695" s="38">
        <f t="shared" si="68"/>
        <v>240</v>
      </c>
      <c r="N695" s="39">
        <v>5</v>
      </c>
      <c r="O695" s="41" t="str">
        <f>IFERROR(VLOOKUP(N695,bbb!B498:Ordenmes,2,0),"")</f>
        <v>Mayo</v>
      </c>
      <c r="P695" s="112">
        <v>7</v>
      </c>
      <c r="Q695" s="111" t="s">
        <v>156</v>
      </c>
      <c r="R695" s="95"/>
      <c r="S695" s="93"/>
      <c r="T695" s="93"/>
    </row>
    <row r="696" spans="1:20" x14ac:dyDescent="0.25">
      <c r="A696" s="34" t="s">
        <v>2100</v>
      </c>
      <c r="B696" s="34" t="str">
        <f t="shared" si="69"/>
        <v>UDR Tumbes</v>
      </c>
      <c r="C696" s="35" t="s">
        <v>314</v>
      </c>
      <c r="D696" s="36" t="str">
        <f t="shared" si="67"/>
        <v>Acciones de Afiliación.</v>
      </c>
      <c r="E696" s="36" t="s">
        <v>315</v>
      </c>
      <c r="F696" s="36" t="str">
        <f t="shared" si="70"/>
        <v>Supervisión y asistencia técnica en materia de afiliaciones</v>
      </c>
      <c r="G696" s="36" t="s">
        <v>529</v>
      </c>
      <c r="H696" s="83" t="s">
        <v>520</v>
      </c>
      <c r="I696" s="82" t="s">
        <v>489</v>
      </c>
      <c r="J696" s="38">
        <v>80</v>
      </c>
      <c r="K696" s="38"/>
      <c r="L696" s="38">
        <v>160</v>
      </c>
      <c r="M696" s="38">
        <f t="shared" si="68"/>
        <v>240</v>
      </c>
      <c r="N696" s="39">
        <v>5</v>
      </c>
      <c r="O696" s="41" t="str">
        <f>IFERROR(VLOOKUP(N696,bbb!B499:Ordenmes,2,0),"")</f>
        <v>Mayo</v>
      </c>
      <c r="P696" s="112">
        <v>12</v>
      </c>
      <c r="Q696" s="111" t="s">
        <v>166</v>
      </c>
      <c r="R696" s="95"/>
      <c r="S696" s="93"/>
      <c r="T696" s="93"/>
    </row>
    <row r="697" spans="1:20" x14ac:dyDescent="0.25">
      <c r="A697" s="34" t="s">
        <v>2100</v>
      </c>
      <c r="B697" s="34" t="str">
        <f t="shared" si="69"/>
        <v>UDR Tumbes</v>
      </c>
      <c r="C697" s="35" t="s">
        <v>279</v>
      </c>
      <c r="D697" s="36" t="str">
        <f t="shared" si="67"/>
        <v>Ejecución de Control Técnico a las Prestaciones.</v>
      </c>
      <c r="E697" s="36" t="s">
        <v>331</v>
      </c>
      <c r="F697" s="36" t="str">
        <f t="shared" si="70"/>
        <v>Supervisar y monitorear respecto al acceso a servicios de salud</v>
      </c>
      <c r="G697" s="36" t="s">
        <v>532</v>
      </c>
      <c r="H697" s="83" t="s">
        <v>531</v>
      </c>
      <c r="I697" s="82" t="s">
        <v>489</v>
      </c>
      <c r="J697" s="38">
        <v>100</v>
      </c>
      <c r="K697" s="38"/>
      <c r="L697" s="38">
        <v>160</v>
      </c>
      <c r="M697" s="38">
        <f t="shared" si="68"/>
        <v>260</v>
      </c>
      <c r="N697" s="39">
        <v>5</v>
      </c>
      <c r="O697" s="41" t="str">
        <f>IFERROR(VLOOKUP(N697,bbb!B500:Ordenmes,2,0),"")</f>
        <v>Mayo</v>
      </c>
      <c r="P697" s="112">
        <v>10</v>
      </c>
      <c r="Q697" s="111" t="s">
        <v>150</v>
      </c>
      <c r="R697" s="95"/>
      <c r="S697" s="93"/>
      <c r="T697" s="93"/>
    </row>
    <row r="698" spans="1:20" x14ac:dyDescent="0.25">
      <c r="A698" s="34" t="s">
        <v>2100</v>
      </c>
      <c r="B698" s="34" t="str">
        <f t="shared" si="69"/>
        <v>UDR Tumbes</v>
      </c>
      <c r="C698" s="35" t="s">
        <v>307</v>
      </c>
      <c r="D698" s="36" t="str">
        <f t="shared" si="67"/>
        <v>Supervisión Financiera a Unidades Ejecutoras-UE.</v>
      </c>
      <c r="E698" s="36" t="s">
        <v>308</v>
      </c>
      <c r="F698" s="36" t="str">
        <f t="shared" si="70"/>
        <v>Supervisión Financiera Presencial a las Unidades Ejecutoras-UE</v>
      </c>
      <c r="G698" s="36" t="s">
        <v>519</v>
      </c>
      <c r="H698" s="83" t="s">
        <v>534</v>
      </c>
      <c r="I698" s="82" t="s">
        <v>489</v>
      </c>
      <c r="J698" s="38">
        <v>80</v>
      </c>
      <c r="K698" s="38"/>
      <c r="L698" s="38">
        <v>160</v>
      </c>
      <c r="M698" s="38">
        <f t="shared" si="68"/>
        <v>240</v>
      </c>
      <c r="N698" s="39">
        <v>5</v>
      </c>
      <c r="O698" s="41" t="str">
        <f>IFERROR(VLOOKUP(N698,bbb!B501:Ordenmes,2,0),"")</f>
        <v>Mayo</v>
      </c>
      <c r="P698" s="112">
        <v>1</v>
      </c>
      <c r="Q698" s="111" t="s">
        <v>257</v>
      </c>
      <c r="R698" s="95"/>
      <c r="S698" s="93"/>
      <c r="T698" s="93"/>
    </row>
    <row r="699" spans="1:20" x14ac:dyDescent="0.25">
      <c r="A699" s="34" t="s">
        <v>2100</v>
      </c>
      <c r="B699" s="34" t="str">
        <f t="shared" si="69"/>
        <v>UDR Tumbes</v>
      </c>
      <c r="C699" s="35" t="s">
        <v>252</v>
      </c>
      <c r="D699" s="36" t="str">
        <f t="shared" si="67"/>
        <v>Acciones de Soporte a la Gestión a nivel de UDR</v>
      </c>
      <c r="E699" s="36" t="s">
        <v>260</v>
      </c>
      <c r="F699" s="36" t="str">
        <f t="shared" si="70"/>
        <v>Otras Acciones de Soporte</v>
      </c>
      <c r="G699" s="36" t="s">
        <v>261</v>
      </c>
      <c r="H699" s="83" t="s">
        <v>536</v>
      </c>
      <c r="I699" s="82">
        <v>2</v>
      </c>
      <c r="J699" s="38">
        <v>230</v>
      </c>
      <c r="K699" s="38"/>
      <c r="L699" s="38">
        <v>640</v>
      </c>
      <c r="M699" s="38">
        <f t="shared" si="68"/>
        <v>870</v>
      </c>
      <c r="N699" s="39">
        <v>5</v>
      </c>
      <c r="O699" s="41" t="str">
        <f>IFERROR(VLOOKUP(N699,bbb!B502:Ordenmes,2,0),"")</f>
        <v>Mayo</v>
      </c>
      <c r="P699" s="112">
        <v>1</v>
      </c>
      <c r="Q699" s="111" t="s">
        <v>257</v>
      </c>
      <c r="R699" s="95"/>
      <c r="S699" s="93"/>
      <c r="T699" s="93"/>
    </row>
    <row r="700" spans="1:20" x14ac:dyDescent="0.25">
      <c r="A700" s="34" t="s">
        <v>2100</v>
      </c>
      <c r="B700" s="34" t="str">
        <f t="shared" si="69"/>
        <v>UDR Tumbes</v>
      </c>
      <c r="C700" s="35" t="s">
        <v>252</v>
      </c>
      <c r="D700" s="36" t="str">
        <f t="shared" si="67"/>
        <v>Acciones de Soporte a la Gestión a nivel de UDR</v>
      </c>
      <c r="E700" s="36" t="s">
        <v>253</v>
      </c>
      <c r="F700" s="36" t="str">
        <f t="shared" si="70"/>
        <v>Supervisión y asistencia técnica en acciones de soporte a IPRESS</v>
      </c>
      <c r="G700" s="36" t="s">
        <v>532</v>
      </c>
      <c r="H700" s="83" t="s">
        <v>536</v>
      </c>
      <c r="I700" s="82" t="s">
        <v>489</v>
      </c>
      <c r="J700" s="38">
        <v>100</v>
      </c>
      <c r="K700" s="38"/>
      <c r="L700" s="38">
        <v>160</v>
      </c>
      <c r="M700" s="38">
        <f t="shared" si="68"/>
        <v>260</v>
      </c>
      <c r="N700" s="39">
        <v>5</v>
      </c>
      <c r="O700" s="41" t="str">
        <f>IFERROR(VLOOKUP(N700,bbb!B503:Ordenmes,2,0),"")</f>
        <v>Mayo</v>
      </c>
      <c r="P700" s="112">
        <v>1</v>
      </c>
      <c r="Q700" s="111" t="s">
        <v>257</v>
      </c>
      <c r="R700" s="95"/>
      <c r="S700" s="93"/>
      <c r="T700" s="93"/>
    </row>
    <row r="701" spans="1:20" x14ac:dyDescent="0.25">
      <c r="A701" s="34" t="s">
        <v>2100</v>
      </c>
      <c r="B701" s="34" t="str">
        <f t="shared" si="69"/>
        <v>UDR Tumbes</v>
      </c>
      <c r="C701" s="35" t="s">
        <v>252</v>
      </c>
      <c r="D701" s="36" t="str">
        <f t="shared" si="67"/>
        <v>Acciones de Soporte a la Gestión a nivel de UDR</v>
      </c>
      <c r="E701" s="36" t="s">
        <v>253</v>
      </c>
      <c r="F701" s="36" t="str">
        <f t="shared" si="70"/>
        <v>Supervisión y asistencia técnica en acciones de soporte a IPRESS</v>
      </c>
      <c r="G701" s="36" t="s">
        <v>519</v>
      </c>
      <c r="H701" s="83" t="s">
        <v>536</v>
      </c>
      <c r="I701" s="82" t="s">
        <v>489</v>
      </c>
      <c r="J701" s="38">
        <v>80</v>
      </c>
      <c r="K701" s="38"/>
      <c r="L701" s="38">
        <v>160</v>
      </c>
      <c r="M701" s="38">
        <f t="shared" si="68"/>
        <v>240</v>
      </c>
      <c r="N701" s="39">
        <v>5</v>
      </c>
      <c r="O701" s="41" t="str">
        <f>IFERROR(VLOOKUP(N701,bbb!B504:Ordenmes,2,0),"")</f>
        <v>Mayo</v>
      </c>
      <c r="P701" s="112">
        <v>1</v>
      </c>
      <c r="Q701" s="111" t="s">
        <v>257</v>
      </c>
      <c r="R701" s="95"/>
      <c r="S701" s="93"/>
      <c r="T701" s="93"/>
    </row>
    <row r="702" spans="1:20" x14ac:dyDescent="0.25">
      <c r="A702" s="34" t="s">
        <v>2100</v>
      </c>
      <c r="B702" s="34" t="str">
        <f t="shared" si="69"/>
        <v>UDR Tumbes</v>
      </c>
      <c r="C702" s="35" t="s">
        <v>279</v>
      </c>
      <c r="D702" s="36" t="str">
        <f t="shared" si="67"/>
        <v>Ejecución de Control Técnico a las Prestaciones.</v>
      </c>
      <c r="E702" s="36" t="s">
        <v>331</v>
      </c>
      <c r="F702" s="36" t="str">
        <f t="shared" si="70"/>
        <v>Supervisar y monitorear respecto al acceso a servicios de salud</v>
      </c>
      <c r="G702" s="36" t="s">
        <v>519</v>
      </c>
      <c r="H702" s="83" t="s">
        <v>531</v>
      </c>
      <c r="I702" s="82" t="s">
        <v>489</v>
      </c>
      <c r="J702" s="38">
        <v>80</v>
      </c>
      <c r="K702" s="38"/>
      <c r="L702" s="38">
        <v>160</v>
      </c>
      <c r="M702" s="38">
        <f t="shared" si="68"/>
        <v>240</v>
      </c>
      <c r="N702" s="39">
        <v>5</v>
      </c>
      <c r="O702" s="41" t="str">
        <f>IFERROR(VLOOKUP(N702,bbb!B505:Ordenmes,2,0),"")</f>
        <v>Mayo</v>
      </c>
      <c r="P702" s="112">
        <v>4</v>
      </c>
      <c r="Q702" s="111" t="s">
        <v>137</v>
      </c>
      <c r="R702" s="95"/>
      <c r="S702" s="93"/>
      <c r="T702" s="93"/>
    </row>
    <row r="703" spans="1:20" x14ac:dyDescent="0.25">
      <c r="A703" s="34" t="s">
        <v>2100</v>
      </c>
      <c r="B703" s="34" t="str">
        <f t="shared" si="69"/>
        <v>UDR Tumbes</v>
      </c>
      <c r="C703" s="35" t="s">
        <v>252</v>
      </c>
      <c r="D703" s="36" t="str">
        <f t="shared" si="67"/>
        <v>Acciones de Soporte a la Gestión a nivel de UDR</v>
      </c>
      <c r="E703" s="36" t="s">
        <v>260</v>
      </c>
      <c r="F703" s="36" t="str">
        <f t="shared" si="70"/>
        <v>Otras Acciones de Soporte</v>
      </c>
      <c r="G703" s="36" t="s">
        <v>261</v>
      </c>
      <c r="H703" s="83" t="s">
        <v>533</v>
      </c>
      <c r="I703" s="82">
        <v>2</v>
      </c>
      <c r="J703" s="38">
        <v>230</v>
      </c>
      <c r="K703" s="38"/>
      <c r="L703" s="38">
        <v>640</v>
      </c>
      <c r="M703" s="38">
        <f t="shared" ref="M703:M732" si="71">SUM(J703:L703)</f>
        <v>870</v>
      </c>
      <c r="N703" s="39">
        <v>5</v>
      </c>
      <c r="O703" s="41" t="str">
        <f>IFERROR(VLOOKUP(N703,bbb!B513:Ordenmes,2,0),"")</f>
        <v>Mayo</v>
      </c>
      <c r="P703" s="112">
        <v>2</v>
      </c>
      <c r="Q703" s="111" t="s">
        <v>126</v>
      </c>
      <c r="R703" s="95"/>
      <c r="S703" s="93"/>
      <c r="T703" s="93"/>
    </row>
    <row r="704" spans="1:20" x14ac:dyDescent="0.25">
      <c r="A704" s="34" t="s">
        <v>2100</v>
      </c>
      <c r="B704" s="34" t="str">
        <f t="shared" si="69"/>
        <v>UDR Tumbes</v>
      </c>
      <c r="C704" s="35" t="s">
        <v>314</v>
      </c>
      <c r="D704" s="36" t="str">
        <f t="shared" si="67"/>
        <v>Acciones de Afiliación.</v>
      </c>
      <c r="E704" s="36" t="s">
        <v>315</v>
      </c>
      <c r="F704" s="36" t="str">
        <f t="shared" si="70"/>
        <v>Supervisión y asistencia técnica en materia de afiliaciones</v>
      </c>
      <c r="G704" s="36" t="s">
        <v>522</v>
      </c>
      <c r="H704" s="83" t="s">
        <v>523</v>
      </c>
      <c r="I704" s="82" t="s">
        <v>517</v>
      </c>
      <c r="J704" s="38">
        <v>200</v>
      </c>
      <c r="K704" s="38"/>
      <c r="L704" s="38">
        <v>320</v>
      </c>
      <c r="M704" s="38">
        <f t="shared" si="71"/>
        <v>520</v>
      </c>
      <c r="N704" s="39">
        <v>6</v>
      </c>
      <c r="O704" s="41" t="str">
        <f>IFERROR(VLOOKUP(N704,bbb!B497:Ordenmes,2,0),"")</f>
        <v>Junio</v>
      </c>
      <c r="P704" s="112">
        <v>1</v>
      </c>
      <c r="Q704" s="111" t="s">
        <v>257</v>
      </c>
      <c r="R704" s="95"/>
      <c r="S704" s="93"/>
      <c r="T704" s="93"/>
    </row>
    <row r="705" spans="1:20" x14ac:dyDescent="0.25">
      <c r="A705" s="34" t="s">
        <v>2100</v>
      </c>
      <c r="B705" s="34" t="str">
        <f t="shared" si="69"/>
        <v>UDR Tumbes</v>
      </c>
      <c r="C705" s="35" t="s">
        <v>314</v>
      </c>
      <c r="D705" s="36" t="str">
        <f t="shared" si="67"/>
        <v>Acciones de Afiliación.</v>
      </c>
      <c r="E705" s="36" t="s">
        <v>315</v>
      </c>
      <c r="F705" s="36" t="str">
        <f t="shared" si="70"/>
        <v>Supervisión y asistencia técnica en materia de afiliaciones</v>
      </c>
      <c r="G705" s="36" t="s">
        <v>524</v>
      </c>
      <c r="H705" s="83" t="s">
        <v>523</v>
      </c>
      <c r="I705" s="82" t="s">
        <v>517</v>
      </c>
      <c r="J705" s="38">
        <v>200</v>
      </c>
      <c r="K705" s="38"/>
      <c r="L705" s="38">
        <v>320</v>
      </c>
      <c r="M705" s="38">
        <f t="shared" si="71"/>
        <v>520</v>
      </c>
      <c r="N705" s="39">
        <v>6</v>
      </c>
      <c r="O705" s="41" t="str">
        <f>IFERROR(VLOOKUP(N705,bbb!B498:Ordenmes,2,0),"")</f>
        <v>Junio</v>
      </c>
      <c r="P705" s="112">
        <v>1</v>
      </c>
      <c r="Q705" s="111" t="s">
        <v>257</v>
      </c>
      <c r="R705" s="95"/>
      <c r="S705" s="93"/>
      <c r="T705" s="93"/>
    </row>
    <row r="706" spans="1:20" x14ac:dyDescent="0.25">
      <c r="A706" s="34" t="s">
        <v>2100</v>
      </c>
      <c r="B706" s="34" t="str">
        <f t="shared" si="69"/>
        <v>UDR Tumbes</v>
      </c>
      <c r="C706" s="35" t="s">
        <v>314</v>
      </c>
      <c r="D706" s="36" t="str">
        <f t="shared" si="67"/>
        <v>Acciones de Afiliación.</v>
      </c>
      <c r="E706" s="36" t="s">
        <v>315</v>
      </c>
      <c r="F706" s="36" t="str">
        <f t="shared" si="70"/>
        <v>Supervisión y asistencia técnica en materia de afiliaciones</v>
      </c>
      <c r="G706" s="36" t="s">
        <v>528</v>
      </c>
      <c r="H706" s="83" t="s">
        <v>520</v>
      </c>
      <c r="I706" s="82" t="s">
        <v>489</v>
      </c>
      <c r="J706" s="38">
        <v>80</v>
      </c>
      <c r="K706" s="38"/>
      <c r="L706" s="38">
        <v>160</v>
      </c>
      <c r="M706" s="38">
        <f t="shared" si="71"/>
        <v>240</v>
      </c>
      <c r="N706" s="39">
        <v>6</v>
      </c>
      <c r="O706" s="41" t="str">
        <f>IFERROR(VLOOKUP(N706,bbb!B499:Ordenmes,2,0),"")</f>
        <v>Junio</v>
      </c>
      <c r="P706" s="112">
        <v>1</v>
      </c>
      <c r="Q706" s="111" t="s">
        <v>257</v>
      </c>
      <c r="R706" s="95"/>
      <c r="S706" s="93"/>
      <c r="T706" s="93"/>
    </row>
    <row r="707" spans="1:20" x14ac:dyDescent="0.25">
      <c r="A707" s="34" t="s">
        <v>2100</v>
      </c>
      <c r="B707" s="34" t="str">
        <f t="shared" si="69"/>
        <v>UDR Tumbes</v>
      </c>
      <c r="C707" s="35" t="s">
        <v>307</v>
      </c>
      <c r="D707" s="36" t="str">
        <f t="shared" si="67"/>
        <v>Supervisión Financiera a Unidades Ejecutoras-UE.</v>
      </c>
      <c r="E707" s="36" t="s">
        <v>308</v>
      </c>
      <c r="F707" s="36" t="str">
        <f t="shared" si="70"/>
        <v>Supervisión Financiera Presencial a las Unidades Ejecutoras-UE</v>
      </c>
      <c r="G707" s="36" t="s">
        <v>524</v>
      </c>
      <c r="H707" s="83" t="s">
        <v>534</v>
      </c>
      <c r="I707" s="82">
        <v>1</v>
      </c>
      <c r="J707" s="38">
        <v>200</v>
      </c>
      <c r="K707" s="38"/>
      <c r="L707" s="38">
        <v>320</v>
      </c>
      <c r="M707" s="38">
        <f t="shared" si="71"/>
        <v>520</v>
      </c>
      <c r="N707" s="39">
        <v>6</v>
      </c>
      <c r="O707" s="41" t="str">
        <f>IFERROR(VLOOKUP(N707,bbb!B501:Ordenmes,2,0),"")</f>
        <v>Junio</v>
      </c>
      <c r="P707" s="112">
        <v>10</v>
      </c>
      <c r="Q707" s="111" t="s">
        <v>150</v>
      </c>
      <c r="R707" s="95"/>
      <c r="S707" s="93"/>
      <c r="T707" s="93"/>
    </row>
    <row r="708" spans="1:20" x14ac:dyDescent="0.25">
      <c r="A708" s="34" t="s">
        <v>2100</v>
      </c>
      <c r="B708" s="34" t="str">
        <f t="shared" si="69"/>
        <v>UDR Tumbes</v>
      </c>
      <c r="C708" s="35" t="s">
        <v>314</v>
      </c>
      <c r="D708" s="36" t="str">
        <f t="shared" si="67"/>
        <v>Acciones de Afiliación.</v>
      </c>
      <c r="E708" s="36" t="s">
        <v>315</v>
      </c>
      <c r="F708" s="36" t="str">
        <f t="shared" si="70"/>
        <v>Supervisión y asistencia técnica en materia de afiliaciones</v>
      </c>
      <c r="G708" s="36" t="s">
        <v>261</v>
      </c>
      <c r="H708" s="83" t="s">
        <v>516</v>
      </c>
      <c r="I708" s="82">
        <v>2</v>
      </c>
      <c r="J708" s="38">
        <v>140</v>
      </c>
      <c r="K708" s="38"/>
      <c r="L708" s="38">
        <v>640</v>
      </c>
      <c r="M708" s="38">
        <f t="shared" si="71"/>
        <v>780</v>
      </c>
      <c r="N708" s="39">
        <v>6</v>
      </c>
      <c r="O708" s="41" t="str">
        <f>IFERROR(VLOOKUP(N708,bbb!B512:Ordenmes,2,0),"")</f>
        <v>Junio</v>
      </c>
      <c r="P708" s="112">
        <v>2</v>
      </c>
      <c r="Q708" s="111" t="s">
        <v>126</v>
      </c>
      <c r="R708" s="95"/>
      <c r="S708" s="93"/>
      <c r="T708" s="93" t="s">
        <v>3123</v>
      </c>
    </row>
    <row r="709" spans="1:20" x14ac:dyDescent="0.25">
      <c r="A709" s="34" t="s">
        <v>2100</v>
      </c>
      <c r="B709" s="34" t="str">
        <f t="shared" si="69"/>
        <v>UDR Tumbes</v>
      </c>
      <c r="C709" s="35" t="s">
        <v>314</v>
      </c>
      <c r="D709" s="36" t="str">
        <f t="shared" si="67"/>
        <v>Acciones de Afiliación.</v>
      </c>
      <c r="E709" s="36" t="s">
        <v>315</v>
      </c>
      <c r="F709" s="36" t="str">
        <f t="shared" si="70"/>
        <v>Supervisión y asistencia técnica en materia de afiliaciones</v>
      </c>
      <c r="G709" s="36" t="s">
        <v>525</v>
      </c>
      <c r="H709" s="83" t="s">
        <v>523</v>
      </c>
      <c r="I709" s="82" t="s">
        <v>489</v>
      </c>
      <c r="J709" s="38">
        <v>120</v>
      </c>
      <c r="K709" s="38"/>
      <c r="L709" s="38">
        <v>160</v>
      </c>
      <c r="M709" s="38">
        <f t="shared" si="71"/>
        <v>280</v>
      </c>
      <c r="N709" s="39">
        <v>7</v>
      </c>
      <c r="O709" s="41" t="str">
        <f>IFERROR(VLOOKUP(N709,bbb!B511:Ordenmes,2,0),"")</f>
        <v>Julio</v>
      </c>
      <c r="P709" s="112">
        <v>10</v>
      </c>
      <c r="Q709" s="111" t="s">
        <v>150</v>
      </c>
      <c r="R709" s="95"/>
      <c r="S709" s="93"/>
      <c r="T709" s="93"/>
    </row>
    <row r="710" spans="1:20" x14ac:dyDescent="0.25">
      <c r="A710" s="34" t="s">
        <v>2100</v>
      </c>
      <c r="B710" s="34" t="str">
        <f t="shared" si="69"/>
        <v>UDR Tumbes</v>
      </c>
      <c r="C710" s="35" t="s">
        <v>307</v>
      </c>
      <c r="D710" s="36" t="str">
        <f t="shared" si="67"/>
        <v>Supervisión Financiera a Unidades Ejecutoras-UE.</v>
      </c>
      <c r="E710" s="36" t="s">
        <v>308</v>
      </c>
      <c r="F710" s="36" t="str">
        <f t="shared" si="70"/>
        <v>Supervisión Financiera Presencial a las Unidades Ejecutoras-UE</v>
      </c>
      <c r="G710" s="36" t="s">
        <v>525</v>
      </c>
      <c r="H710" s="83" t="s">
        <v>534</v>
      </c>
      <c r="I710" s="82" t="s">
        <v>489</v>
      </c>
      <c r="J710" s="38">
        <v>120</v>
      </c>
      <c r="K710" s="38"/>
      <c r="L710" s="38">
        <v>160</v>
      </c>
      <c r="M710" s="38">
        <f t="shared" si="71"/>
        <v>280</v>
      </c>
      <c r="N710" s="39">
        <v>7</v>
      </c>
      <c r="O710" s="41" t="str">
        <f>IFERROR(VLOOKUP(N710,bbb!B514:Ordenmes,2,0),"")</f>
        <v>Julio</v>
      </c>
      <c r="P710" s="112">
        <v>3</v>
      </c>
      <c r="Q710" s="111" t="s">
        <v>131</v>
      </c>
      <c r="R710" s="95"/>
      <c r="S710" s="93"/>
      <c r="T710" s="93"/>
    </row>
    <row r="711" spans="1:20" x14ac:dyDescent="0.25">
      <c r="A711" s="34" t="s">
        <v>2100</v>
      </c>
      <c r="B711" s="34" t="str">
        <f t="shared" si="69"/>
        <v>UDR Tumbes</v>
      </c>
      <c r="C711" s="35" t="s">
        <v>314</v>
      </c>
      <c r="D711" s="36" t="str">
        <f t="shared" si="67"/>
        <v>Acciones de Afiliación.</v>
      </c>
      <c r="E711" s="36" t="s">
        <v>315</v>
      </c>
      <c r="F711" s="36" t="str">
        <f t="shared" si="70"/>
        <v>Supervisión y asistencia técnica en materia de afiliaciones</v>
      </c>
      <c r="G711" s="36" t="s">
        <v>261</v>
      </c>
      <c r="H711" s="83" t="s">
        <v>533</v>
      </c>
      <c r="I711" s="82">
        <v>2</v>
      </c>
      <c r="J711" s="38">
        <v>140</v>
      </c>
      <c r="K711" s="38"/>
      <c r="L711" s="38">
        <v>640</v>
      </c>
      <c r="M711" s="38">
        <f t="shared" si="71"/>
        <v>780</v>
      </c>
      <c r="N711" s="39">
        <v>6</v>
      </c>
      <c r="O711" s="41" t="str">
        <f>IFERROR(VLOOKUP(N711,bbb!B498:Ordenmes,2,0),"")</f>
        <v>Junio</v>
      </c>
      <c r="P711" s="112">
        <v>3</v>
      </c>
      <c r="Q711" s="111" t="s">
        <v>131</v>
      </c>
      <c r="R711" s="95"/>
      <c r="S711" s="93"/>
      <c r="T711" s="93"/>
    </row>
    <row r="712" spans="1:20" x14ac:dyDescent="0.25">
      <c r="A712" s="34" t="s">
        <v>2100</v>
      </c>
      <c r="B712" s="34" t="str">
        <f t="shared" si="69"/>
        <v>UDR Tumbes</v>
      </c>
      <c r="C712" s="35" t="s">
        <v>279</v>
      </c>
      <c r="D712" s="36" t="str">
        <f t="shared" si="67"/>
        <v>Ejecución de Control Técnico a las Prestaciones.</v>
      </c>
      <c r="E712" s="36" t="s">
        <v>331</v>
      </c>
      <c r="F712" s="36" t="str">
        <f t="shared" si="70"/>
        <v>Supervisar y monitorear respecto al acceso a servicios de salud</v>
      </c>
      <c r="G712" s="36" t="s">
        <v>518</v>
      </c>
      <c r="H712" s="83" t="s">
        <v>531</v>
      </c>
      <c r="I712" s="82" t="s">
        <v>517</v>
      </c>
      <c r="J712" s="38">
        <v>230</v>
      </c>
      <c r="K712" s="38"/>
      <c r="L712" s="38">
        <v>320</v>
      </c>
      <c r="M712" s="38">
        <f t="shared" si="71"/>
        <v>550</v>
      </c>
      <c r="N712" s="39">
        <v>8</v>
      </c>
      <c r="O712" s="41" t="str">
        <f>IFERROR(VLOOKUP(N712,bbb!B499:Ordenmes,2,0),"")</f>
        <v>Agosto</v>
      </c>
      <c r="P712" s="112">
        <v>4</v>
      </c>
      <c r="Q712" s="111" t="s">
        <v>137</v>
      </c>
      <c r="R712" s="95"/>
      <c r="S712" s="93"/>
      <c r="T712" s="93"/>
    </row>
    <row r="713" spans="1:20" x14ac:dyDescent="0.25">
      <c r="A713" s="34" t="s">
        <v>2100</v>
      </c>
      <c r="B713" s="34" t="str">
        <f t="shared" si="69"/>
        <v>UDR Tumbes</v>
      </c>
      <c r="C713" s="35" t="s">
        <v>314</v>
      </c>
      <c r="D713" s="36" t="str">
        <f t="shared" si="67"/>
        <v>Acciones de Afiliación.</v>
      </c>
      <c r="E713" s="36" t="s">
        <v>409</v>
      </c>
      <c r="F713" s="36" t="str">
        <f t="shared" si="70"/>
        <v xml:space="preserve">Acciones de afiliación y acreditación de asegurados </v>
      </c>
      <c r="G713" s="36" t="s">
        <v>3058</v>
      </c>
      <c r="H713" s="83" t="s">
        <v>523</v>
      </c>
      <c r="I713" s="82" t="s">
        <v>489</v>
      </c>
      <c r="J713" s="38">
        <v>80</v>
      </c>
      <c r="K713" s="38"/>
      <c r="L713" s="38">
        <v>160</v>
      </c>
      <c r="M713" s="38">
        <f t="shared" si="71"/>
        <v>240</v>
      </c>
      <c r="N713" s="39">
        <v>10</v>
      </c>
      <c r="O713" s="41" t="str">
        <f>IFERROR(VLOOKUP(N713,bbb!B506:Ordenmes,2,0),"")</f>
        <v>Octubre</v>
      </c>
      <c r="P713" s="112">
        <v>6</v>
      </c>
      <c r="Q713" s="111" t="s">
        <v>142</v>
      </c>
      <c r="R713" s="95"/>
      <c r="S713" s="93"/>
      <c r="T713" s="93"/>
    </row>
    <row r="714" spans="1:20" x14ac:dyDescent="0.25">
      <c r="A714" s="34" t="s">
        <v>2100</v>
      </c>
      <c r="B714" s="34" t="str">
        <f t="shared" si="69"/>
        <v>UDR Tumbes</v>
      </c>
      <c r="C714" s="35" t="s">
        <v>314</v>
      </c>
      <c r="D714" s="36" t="str">
        <f t="shared" si="67"/>
        <v>Acciones de Afiliación.</v>
      </c>
      <c r="E714" s="36" t="s">
        <v>409</v>
      </c>
      <c r="F714" s="36" t="str">
        <f t="shared" si="70"/>
        <v xml:space="preserve">Acciones de afiliación y acreditación de asegurados </v>
      </c>
      <c r="G714" s="36" t="s">
        <v>527</v>
      </c>
      <c r="H714" s="83" t="s">
        <v>520</v>
      </c>
      <c r="I714" s="82" t="s">
        <v>489</v>
      </c>
      <c r="J714" s="38">
        <v>80</v>
      </c>
      <c r="K714" s="38"/>
      <c r="L714" s="38">
        <v>160</v>
      </c>
      <c r="M714" s="38">
        <f t="shared" si="71"/>
        <v>240</v>
      </c>
      <c r="N714" s="39">
        <v>10</v>
      </c>
      <c r="O714" s="41" t="str">
        <f>IFERROR(VLOOKUP(N714,bbb!B477:Ordenmes,2,0),"")</f>
        <v>Octubre</v>
      </c>
      <c r="P714" s="112">
        <v>6</v>
      </c>
      <c r="Q714" s="111" t="s">
        <v>142</v>
      </c>
      <c r="R714" s="95"/>
      <c r="S714" s="93"/>
      <c r="T714" s="93"/>
    </row>
    <row r="715" spans="1:20" x14ac:dyDescent="0.25">
      <c r="A715" s="34" t="s">
        <v>2101</v>
      </c>
      <c r="B715" s="34" t="str">
        <f t="shared" si="69"/>
        <v>Gerencia Macro Regional Sur</v>
      </c>
      <c r="C715" s="35" t="s">
        <v>212</v>
      </c>
      <c r="D715" s="36" t="str">
        <f t="shared" si="67"/>
        <v>Seguimiento y evaluacion de los procesos de afiliación, promoción, proteccion y atencion a la ciudadanía</v>
      </c>
      <c r="E715" s="36" t="s">
        <v>214</v>
      </c>
      <c r="F715" s="36" t="str">
        <f t="shared" si="70"/>
        <v>Supervisión y asistencia técnica en materia de afiliaciones</v>
      </c>
      <c r="G715" s="36" t="s">
        <v>105</v>
      </c>
      <c r="H715" s="83" t="s">
        <v>537</v>
      </c>
      <c r="I715" s="82">
        <v>4</v>
      </c>
      <c r="J715" s="38">
        <v>0</v>
      </c>
      <c r="K715" s="38">
        <v>900</v>
      </c>
      <c r="L715" s="38">
        <v>1280</v>
      </c>
      <c r="M715" s="38">
        <f t="shared" si="71"/>
        <v>2180</v>
      </c>
      <c r="N715" s="39">
        <v>3</v>
      </c>
      <c r="O715" s="41" t="str">
        <f>IFERROR(VLOOKUP(N715,bbb!B485:Ordenmes,2,0),"")</f>
        <v>Marzo</v>
      </c>
      <c r="P715" s="112">
        <v>7</v>
      </c>
      <c r="Q715" s="111" t="s">
        <v>156</v>
      </c>
      <c r="R715" s="95"/>
      <c r="S715" s="93" t="s">
        <v>2970</v>
      </c>
      <c r="T715" s="93"/>
    </row>
    <row r="716" spans="1:20" x14ac:dyDescent="0.25">
      <c r="A716" s="34" t="s">
        <v>2101</v>
      </c>
      <c r="B716" s="34" t="str">
        <f t="shared" si="69"/>
        <v>Gerencia Macro Regional Sur</v>
      </c>
      <c r="C716" s="35" t="s">
        <v>235</v>
      </c>
      <c r="D716" s="36" t="str">
        <f t="shared" si="67"/>
        <v>Asistencia Técnica, Monitoreo y Supervisión en Cobertura Financiera.</v>
      </c>
      <c r="E716" s="36" t="s">
        <v>237</v>
      </c>
      <c r="F716" s="36" t="str">
        <f t="shared" si="70"/>
        <v xml:space="preserve">Supervisión y asistencia técnica en cobertura financiera a UDR o Unidades Ejecutoras </v>
      </c>
      <c r="G716" s="36" t="s">
        <v>101</v>
      </c>
      <c r="H716" s="83" t="s">
        <v>540</v>
      </c>
      <c r="I716" s="82">
        <v>3</v>
      </c>
      <c r="J716" s="38">
        <v>160</v>
      </c>
      <c r="K716" s="38"/>
      <c r="L716" s="38">
        <v>960</v>
      </c>
      <c r="M716" s="38">
        <f t="shared" si="71"/>
        <v>1120</v>
      </c>
      <c r="N716" s="39">
        <v>3</v>
      </c>
      <c r="O716" s="41" t="str">
        <f>IFERROR(VLOOKUP(N716,bbb!B486:Ordenmes,2,0),"")</f>
        <v>Marzo</v>
      </c>
      <c r="P716" s="112">
        <v>11</v>
      </c>
      <c r="Q716" s="111" t="s">
        <v>169</v>
      </c>
      <c r="R716" s="95"/>
      <c r="S716" s="93" t="s">
        <v>2970</v>
      </c>
      <c r="T716" s="93"/>
    </row>
    <row r="717" spans="1:20" x14ac:dyDescent="0.25">
      <c r="A717" s="34" t="s">
        <v>2101</v>
      </c>
      <c r="B717" s="34" t="str">
        <f t="shared" si="69"/>
        <v>Gerencia Macro Regional Sur</v>
      </c>
      <c r="C717" s="35" t="s">
        <v>241</v>
      </c>
      <c r="D717" s="36" t="str">
        <f t="shared" si="67"/>
        <v>Acciones de Soporte a la Gestión a nivel de GMR</v>
      </c>
      <c r="E717" s="36" t="s">
        <v>243</v>
      </c>
      <c r="F717" s="36" t="str">
        <f t="shared" si="70"/>
        <v xml:space="preserve"> Supervisión y asistencia técnica en acciones de soporte a UDR</v>
      </c>
      <c r="G717" s="36" t="s">
        <v>105</v>
      </c>
      <c r="H717" s="83" t="s">
        <v>541</v>
      </c>
      <c r="I717" s="82">
        <v>4</v>
      </c>
      <c r="J717" s="38">
        <v>0</v>
      </c>
      <c r="K717" s="38">
        <v>900</v>
      </c>
      <c r="L717" s="38">
        <v>1280</v>
      </c>
      <c r="M717" s="38">
        <f t="shared" si="71"/>
        <v>2180</v>
      </c>
      <c r="N717" s="39">
        <v>3</v>
      </c>
      <c r="O717" s="41" t="str">
        <f>IFERROR(VLOOKUP(N717,bbb!B487:Ordenmes,2,0),"")</f>
        <v>Marzo</v>
      </c>
      <c r="P717" s="112">
        <v>11</v>
      </c>
      <c r="Q717" s="111" t="s">
        <v>169</v>
      </c>
      <c r="R717" s="95"/>
      <c r="S717" s="93" t="s">
        <v>2970</v>
      </c>
      <c r="T717" s="93"/>
    </row>
    <row r="718" spans="1:20" x14ac:dyDescent="0.25">
      <c r="A718" s="34" t="s">
        <v>2101</v>
      </c>
      <c r="B718" s="34" t="str">
        <f t="shared" si="69"/>
        <v>Gerencia Macro Regional Sur</v>
      </c>
      <c r="C718" s="35" t="s">
        <v>224</v>
      </c>
      <c r="D718" s="36" t="str">
        <f t="shared" si="67"/>
        <v>Asistencia Técnica, Monitoreo y Supervisión en Cobertura Prestacional.</v>
      </c>
      <c r="E718" s="36" t="s">
        <v>226</v>
      </c>
      <c r="F718" s="36" t="str">
        <f t="shared" si="70"/>
        <v>Supervisión, monitoreo y asistencia en cobertura prestacional</v>
      </c>
      <c r="G718" s="36" t="s">
        <v>101</v>
      </c>
      <c r="H718" s="83" t="s">
        <v>539</v>
      </c>
      <c r="I718" s="82">
        <v>3</v>
      </c>
      <c r="J718" s="38">
        <v>160</v>
      </c>
      <c r="K718" s="38"/>
      <c r="L718" s="38">
        <v>960</v>
      </c>
      <c r="M718" s="38">
        <f t="shared" si="71"/>
        <v>1120</v>
      </c>
      <c r="N718" s="107">
        <v>4</v>
      </c>
      <c r="O718" s="41" t="str">
        <f>IFERROR(VLOOKUP(N718,bbb!B524:Ordenmes,2,0),"")</f>
        <v>Abril</v>
      </c>
      <c r="P718" s="112">
        <v>4</v>
      </c>
      <c r="Q718" s="111" t="s">
        <v>137</v>
      </c>
      <c r="R718" s="95"/>
      <c r="S718" s="93"/>
      <c r="T718" s="93"/>
    </row>
    <row r="719" spans="1:20" x14ac:dyDescent="0.25">
      <c r="A719" s="34" t="s">
        <v>2101</v>
      </c>
      <c r="B719" s="34" t="str">
        <f t="shared" si="69"/>
        <v>Gerencia Macro Regional Sur</v>
      </c>
      <c r="C719" s="35" t="s">
        <v>212</v>
      </c>
      <c r="D719" s="36" t="str">
        <f t="shared" si="67"/>
        <v>Seguimiento y evaluacion de los procesos de afiliación, promoción, proteccion y atencion a la ciudadanía</v>
      </c>
      <c r="E719" s="36" t="s">
        <v>214</v>
      </c>
      <c r="F719" s="36" t="str">
        <f t="shared" si="70"/>
        <v>Supervisión y asistencia técnica en materia de afiliaciones</v>
      </c>
      <c r="G719" s="36" t="s">
        <v>101</v>
      </c>
      <c r="H719" s="83" t="s">
        <v>537</v>
      </c>
      <c r="I719" s="82">
        <v>3</v>
      </c>
      <c r="J719" s="38">
        <v>160</v>
      </c>
      <c r="K719" s="38"/>
      <c r="L719" s="38">
        <v>960</v>
      </c>
      <c r="M719" s="38">
        <f t="shared" si="71"/>
        <v>1120</v>
      </c>
      <c r="N719" s="39">
        <v>5</v>
      </c>
      <c r="O719" s="41" t="str">
        <f>IFERROR(VLOOKUP(N719,bbb!B507:Ordenmes,2,0),"")</f>
        <v>Mayo</v>
      </c>
      <c r="P719" s="112">
        <v>5</v>
      </c>
      <c r="Q719" s="111" t="s">
        <v>158</v>
      </c>
      <c r="R719" s="95"/>
      <c r="S719" s="93"/>
      <c r="T719" s="93"/>
    </row>
    <row r="720" spans="1:20" x14ac:dyDescent="0.25">
      <c r="A720" s="34" t="s">
        <v>2101</v>
      </c>
      <c r="B720" s="34" t="str">
        <f t="shared" si="69"/>
        <v>Gerencia Macro Regional Sur</v>
      </c>
      <c r="C720" s="35" t="s">
        <v>235</v>
      </c>
      <c r="D720" s="36" t="str">
        <f t="shared" si="67"/>
        <v>Asistencia Técnica, Monitoreo y Supervisión en Cobertura Financiera.</v>
      </c>
      <c r="E720" s="36" t="s">
        <v>237</v>
      </c>
      <c r="F720" s="36" t="str">
        <f t="shared" si="70"/>
        <v xml:space="preserve">Supervisión y asistencia técnica en cobertura financiera a UDR o Unidades Ejecutoras </v>
      </c>
      <c r="G720" s="36" t="s">
        <v>100</v>
      </c>
      <c r="H720" s="83" t="s">
        <v>540</v>
      </c>
      <c r="I720" s="82">
        <v>3</v>
      </c>
      <c r="J720" s="38">
        <v>100</v>
      </c>
      <c r="K720" s="38"/>
      <c r="L720" s="38">
        <v>960</v>
      </c>
      <c r="M720" s="38">
        <f t="shared" si="71"/>
        <v>1060</v>
      </c>
      <c r="N720" s="39">
        <v>5</v>
      </c>
      <c r="O720" s="41" t="str">
        <f>IFERROR(VLOOKUP(N720,bbb!B508:Ordenmes,2,0),"")</f>
        <v>Mayo</v>
      </c>
      <c r="P720" s="112">
        <v>5</v>
      </c>
      <c r="Q720" s="111" t="s">
        <v>158</v>
      </c>
      <c r="R720" s="95"/>
      <c r="S720" s="93"/>
      <c r="T720" s="93"/>
    </row>
    <row r="721" spans="1:20" x14ac:dyDescent="0.25">
      <c r="A721" s="34" t="s">
        <v>2101</v>
      </c>
      <c r="B721" s="34" t="str">
        <f t="shared" si="69"/>
        <v>Gerencia Macro Regional Sur</v>
      </c>
      <c r="C721" s="35" t="s">
        <v>241</v>
      </c>
      <c r="D721" s="36" t="str">
        <f t="shared" si="67"/>
        <v>Acciones de Soporte a la Gestión a nivel de GMR</v>
      </c>
      <c r="E721" s="36" t="s">
        <v>243</v>
      </c>
      <c r="F721" s="36" t="str">
        <f t="shared" si="70"/>
        <v xml:space="preserve"> Supervisión y asistencia técnica en acciones de soporte a UDR</v>
      </c>
      <c r="G721" s="36" t="s">
        <v>101</v>
      </c>
      <c r="H721" s="83" t="s">
        <v>541</v>
      </c>
      <c r="I721" s="82">
        <v>3</v>
      </c>
      <c r="J721" s="38">
        <v>160</v>
      </c>
      <c r="K721" s="38"/>
      <c r="L721" s="38">
        <v>960</v>
      </c>
      <c r="M721" s="38">
        <f t="shared" si="71"/>
        <v>1120</v>
      </c>
      <c r="N721" s="39">
        <v>5</v>
      </c>
      <c r="O721" s="41" t="str">
        <f>IFERROR(VLOOKUP(N721,bbb!B509:Ordenmes,2,0),"")</f>
        <v>Mayo</v>
      </c>
      <c r="P721" s="112">
        <v>6</v>
      </c>
      <c r="Q721" s="111" t="s">
        <v>142</v>
      </c>
      <c r="R721" s="95"/>
      <c r="S721" s="93"/>
      <c r="T721" s="93"/>
    </row>
    <row r="722" spans="1:20" x14ac:dyDescent="0.25">
      <c r="A722" s="34" t="s">
        <v>2101</v>
      </c>
      <c r="B722" s="34" t="str">
        <f t="shared" si="69"/>
        <v>Gerencia Macro Regional Sur</v>
      </c>
      <c r="C722" s="35" t="s">
        <v>212</v>
      </c>
      <c r="D722" s="36" t="str">
        <f t="shared" si="67"/>
        <v>Seguimiento y evaluacion de los procesos de afiliación, promoción, proteccion y atencion a la ciudadanía</v>
      </c>
      <c r="E722" s="36" t="s">
        <v>214</v>
      </c>
      <c r="F722" s="36" t="str">
        <f t="shared" si="70"/>
        <v>Supervisión y asistencia técnica en materia de afiliaciones</v>
      </c>
      <c r="G722" s="36" t="s">
        <v>100</v>
      </c>
      <c r="H722" s="83" t="s">
        <v>537</v>
      </c>
      <c r="I722" s="82">
        <v>3</v>
      </c>
      <c r="J722" s="38">
        <v>100</v>
      </c>
      <c r="K722" s="38"/>
      <c r="L722" s="38">
        <v>960</v>
      </c>
      <c r="M722" s="38">
        <f t="shared" si="71"/>
        <v>1060</v>
      </c>
      <c r="N722" s="39">
        <v>6</v>
      </c>
      <c r="O722" s="41" t="str">
        <f>IFERROR(VLOOKUP(N722,bbb!B504:Ordenmes,2,0),"")</f>
        <v>Junio</v>
      </c>
      <c r="P722" s="112">
        <v>7</v>
      </c>
      <c r="Q722" s="111" t="s">
        <v>156</v>
      </c>
      <c r="R722" s="95"/>
      <c r="S722" s="93"/>
      <c r="T722" s="93"/>
    </row>
    <row r="723" spans="1:20" x14ac:dyDescent="0.25">
      <c r="A723" s="34" t="s">
        <v>2101</v>
      </c>
      <c r="B723" s="34" t="str">
        <f t="shared" si="69"/>
        <v>Gerencia Macro Regional Sur</v>
      </c>
      <c r="C723" s="35" t="s">
        <v>224</v>
      </c>
      <c r="D723" s="36" t="str">
        <f t="shared" si="67"/>
        <v>Asistencia Técnica, Monitoreo y Supervisión en Cobertura Prestacional.</v>
      </c>
      <c r="E723" s="36" t="s">
        <v>226</v>
      </c>
      <c r="F723" s="36" t="str">
        <f t="shared" si="70"/>
        <v>Supervisión, monitoreo y asistencia en cobertura prestacional</v>
      </c>
      <c r="G723" s="36" t="s">
        <v>100</v>
      </c>
      <c r="H723" s="83" t="s">
        <v>539</v>
      </c>
      <c r="I723" s="82">
        <v>3</v>
      </c>
      <c r="J723" s="38">
        <v>100</v>
      </c>
      <c r="K723" s="38"/>
      <c r="L723" s="38">
        <v>960</v>
      </c>
      <c r="M723" s="38">
        <f t="shared" si="71"/>
        <v>1060</v>
      </c>
      <c r="N723" s="39">
        <v>6</v>
      </c>
      <c r="O723" s="41" t="str">
        <f>IFERROR(VLOOKUP(N723,bbb!B505:Ordenmes,2,0),"")</f>
        <v>Junio</v>
      </c>
      <c r="P723" s="112">
        <v>7</v>
      </c>
      <c r="Q723" s="111" t="s">
        <v>156</v>
      </c>
      <c r="R723" s="95"/>
      <c r="S723" s="93"/>
      <c r="T723" s="93"/>
    </row>
    <row r="724" spans="1:20" x14ac:dyDescent="0.25">
      <c r="A724" s="34" t="s">
        <v>2101</v>
      </c>
      <c r="B724" s="34" t="str">
        <f t="shared" si="69"/>
        <v>Gerencia Macro Regional Sur</v>
      </c>
      <c r="C724" s="35" t="s">
        <v>241</v>
      </c>
      <c r="D724" s="36" t="str">
        <f t="shared" si="67"/>
        <v>Acciones de Soporte a la Gestión a nivel de GMR</v>
      </c>
      <c r="E724" s="36" t="s">
        <v>243</v>
      </c>
      <c r="F724" s="36" t="str">
        <f t="shared" si="70"/>
        <v xml:space="preserve"> Supervisión y asistencia técnica en acciones de soporte a UDR</v>
      </c>
      <c r="G724" s="36" t="s">
        <v>100</v>
      </c>
      <c r="H724" s="83" t="s">
        <v>541</v>
      </c>
      <c r="I724" s="82">
        <v>3</v>
      </c>
      <c r="J724" s="38">
        <v>100</v>
      </c>
      <c r="K724" s="38"/>
      <c r="L724" s="38">
        <v>960</v>
      </c>
      <c r="M724" s="38">
        <f t="shared" si="71"/>
        <v>1060</v>
      </c>
      <c r="N724" s="39">
        <v>6</v>
      </c>
      <c r="O724" s="41" t="str">
        <f>IFERROR(VLOOKUP(N724,bbb!B506:Ordenmes,2,0),"")</f>
        <v>Junio</v>
      </c>
      <c r="P724" s="112">
        <v>7</v>
      </c>
      <c r="Q724" s="111" t="s">
        <v>156</v>
      </c>
      <c r="R724" s="95"/>
      <c r="S724" s="93"/>
      <c r="T724" s="93"/>
    </row>
    <row r="725" spans="1:20" x14ac:dyDescent="0.25">
      <c r="A725" s="34" t="s">
        <v>2101</v>
      </c>
      <c r="B725" s="34" t="str">
        <f t="shared" si="69"/>
        <v>Gerencia Macro Regional Sur</v>
      </c>
      <c r="C725" s="35" t="s">
        <v>212</v>
      </c>
      <c r="D725" s="36" t="str">
        <f t="shared" si="67"/>
        <v>Seguimiento y evaluacion de los procesos de afiliación, promoción, proteccion y atencion a la ciudadanía</v>
      </c>
      <c r="E725" s="36" t="s">
        <v>214</v>
      </c>
      <c r="F725" s="36" t="str">
        <f t="shared" si="70"/>
        <v>Supervisión y asistencia técnica en materia de afiliaciones</v>
      </c>
      <c r="G725" s="36" t="s">
        <v>97</v>
      </c>
      <c r="H725" s="83" t="s">
        <v>537</v>
      </c>
      <c r="I725" s="82">
        <v>5</v>
      </c>
      <c r="J725" s="38">
        <v>0</v>
      </c>
      <c r="K725" s="38">
        <v>900</v>
      </c>
      <c r="L725" s="38">
        <v>1600</v>
      </c>
      <c r="M725" s="38">
        <f t="shared" si="71"/>
        <v>2500</v>
      </c>
      <c r="N725" s="107">
        <v>7</v>
      </c>
      <c r="O725" s="41" t="str">
        <f>IFERROR(VLOOKUP(N725,bbb!B523:Ordenmes,2,0),"")</f>
        <v>Julio</v>
      </c>
      <c r="P725" s="112">
        <v>2</v>
      </c>
      <c r="Q725" s="111" t="s">
        <v>126</v>
      </c>
      <c r="R725" s="95"/>
      <c r="S725" s="93"/>
      <c r="T725" s="93"/>
    </row>
    <row r="726" spans="1:20" x14ac:dyDescent="0.25">
      <c r="A726" s="34" t="s">
        <v>2101</v>
      </c>
      <c r="B726" s="34" t="str">
        <f t="shared" si="69"/>
        <v>Gerencia Macro Regional Sur</v>
      </c>
      <c r="C726" s="35" t="s">
        <v>241</v>
      </c>
      <c r="D726" s="36" t="str">
        <f t="shared" si="67"/>
        <v>Acciones de Soporte a la Gestión a nivel de GMR</v>
      </c>
      <c r="E726" s="36" t="s">
        <v>243</v>
      </c>
      <c r="F726" s="36" t="str">
        <f t="shared" si="70"/>
        <v xml:space="preserve"> Supervisión y asistencia técnica en acciones de soporte a UDR</v>
      </c>
      <c r="G726" s="36" t="s">
        <v>97</v>
      </c>
      <c r="H726" s="83" t="s">
        <v>541</v>
      </c>
      <c r="I726" s="82">
        <v>5</v>
      </c>
      <c r="J726" s="38">
        <v>0</v>
      </c>
      <c r="K726" s="38">
        <v>900</v>
      </c>
      <c r="L726" s="38">
        <v>1600</v>
      </c>
      <c r="M726" s="38">
        <f t="shared" si="71"/>
        <v>2500</v>
      </c>
      <c r="N726" s="107">
        <v>7</v>
      </c>
      <c r="O726" s="41" t="str">
        <f>IFERROR(VLOOKUP(N726,bbb!B525:Ordenmes,2,0),"")</f>
        <v>Julio</v>
      </c>
      <c r="P726" s="112">
        <v>4</v>
      </c>
      <c r="Q726" s="111" t="s">
        <v>137</v>
      </c>
      <c r="R726" s="95"/>
      <c r="S726" s="93"/>
      <c r="T726" s="93"/>
    </row>
    <row r="727" spans="1:20" x14ac:dyDescent="0.25">
      <c r="A727" s="34" t="s">
        <v>2101</v>
      </c>
      <c r="B727" s="34" t="str">
        <f t="shared" si="69"/>
        <v>Gerencia Macro Regional Sur</v>
      </c>
      <c r="C727" s="35" t="s">
        <v>212</v>
      </c>
      <c r="D727" s="36" t="str">
        <f t="shared" si="67"/>
        <v>Seguimiento y evaluacion de los procesos de afiliación, promoción, proteccion y atencion a la ciudadanía</v>
      </c>
      <c r="E727" s="36" t="s">
        <v>214</v>
      </c>
      <c r="F727" s="36" t="str">
        <f t="shared" si="70"/>
        <v>Supervisión y asistencia técnica en materia de afiliaciones</v>
      </c>
      <c r="G727" s="36" t="s">
        <v>90</v>
      </c>
      <c r="H727" s="83" t="s">
        <v>537</v>
      </c>
      <c r="I727" s="82">
        <v>2</v>
      </c>
      <c r="J727" s="38">
        <v>0</v>
      </c>
      <c r="K727" s="38"/>
      <c r="L727" s="38">
        <v>0</v>
      </c>
      <c r="M727" s="38">
        <f t="shared" si="71"/>
        <v>0</v>
      </c>
      <c r="N727" s="39">
        <v>7</v>
      </c>
      <c r="O727" s="41" t="str">
        <f>IFERROR(VLOOKUP(N727,bbb!B515:Ordenmes,2,0),"")</f>
        <v>Julio</v>
      </c>
      <c r="P727" s="112">
        <v>8</v>
      </c>
      <c r="Q727" s="111" t="s">
        <v>145</v>
      </c>
      <c r="R727" s="95"/>
      <c r="S727" s="93"/>
      <c r="T727" s="93"/>
    </row>
    <row r="728" spans="1:20" x14ac:dyDescent="0.25">
      <c r="A728" s="34" t="s">
        <v>2101</v>
      </c>
      <c r="B728" s="34" t="str">
        <f t="shared" si="69"/>
        <v>Gerencia Macro Regional Sur</v>
      </c>
      <c r="C728" s="35" t="s">
        <v>235</v>
      </c>
      <c r="D728" s="36" t="str">
        <f t="shared" si="67"/>
        <v>Asistencia Técnica, Monitoreo y Supervisión en Cobertura Financiera.</v>
      </c>
      <c r="E728" s="36" t="s">
        <v>237</v>
      </c>
      <c r="F728" s="36" t="str">
        <f t="shared" si="70"/>
        <v xml:space="preserve">Supervisión y asistencia técnica en cobertura financiera a UDR o Unidades Ejecutoras </v>
      </c>
      <c r="G728" s="36" t="s">
        <v>97</v>
      </c>
      <c r="H728" s="83" t="s">
        <v>540</v>
      </c>
      <c r="I728" s="82">
        <v>5</v>
      </c>
      <c r="J728" s="38">
        <v>0</v>
      </c>
      <c r="K728" s="38">
        <v>300</v>
      </c>
      <c r="L728" s="38">
        <v>1600</v>
      </c>
      <c r="M728" s="38">
        <f t="shared" si="71"/>
        <v>1900</v>
      </c>
      <c r="N728" s="39">
        <v>7</v>
      </c>
      <c r="O728" s="41" t="str">
        <f>IFERROR(VLOOKUP(N728,bbb!B516:Ordenmes,2,0),"")</f>
        <v>Julio</v>
      </c>
      <c r="P728" s="112">
        <v>9</v>
      </c>
      <c r="Q728" s="111" t="s">
        <v>161</v>
      </c>
      <c r="R728" s="95"/>
      <c r="S728" s="93"/>
      <c r="T728" s="93"/>
    </row>
    <row r="729" spans="1:20" x14ac:dyDescent="0.25">
      <c r="A729" s="34" t="s">
        <v>2101</v>
      </c>
      <c r="B729" s="34" t="str">
        <f t="shared" si="69"/>
        <v>Gerencia Macro Regional Sur</v>
      </c>
      <c r="C729" s="35" t="s">
        <v>241</v>
      </c>
      <c r="D729" s="36" t="str">
        <f t="shared" si="67"/>
        <v>Acciones de Soporte a la Gestión a nivel de GMR</v>
      </c>
      <c r="E729" s="36" t="s">
        <v>243</v>
      </c>
      <c r="F729" s="36" t="str">
        <f t="shared" si="70"/>
        <v xml:space="preserve"> Supervisión y asistencia técnica en acciones de soporte a UDR</v>
      </c>
      <c r="G729" s="36" t="s">
        <v>90</v>
      </c>
      <c r="H729" s="83" t="s">
        <v>541</v>
      </c>
      <c r="I729" s="82">
        <v>2</v>
      </c>
      <c r="J729" s="38">
        <v>0</v>
      </c>
      <c r="K729" s="38"/>
      <c r="L729" s="38">
        <v>0</v>
      </c>
      <c r="M729" s="38">
        <f t="shared" si="71"/>
        <v>0</v>
      </c>
      <c r="N729" s="39">
        <v>7</v>
      </c>
      <c r="O729" s="41" t="str">
        <f>IFERROR(VLOOKUP(N729,bbb!B517:Ordenmes,2,0),"")</f>
        <v>Julio</v>
      </c>
      <c r="P729" s="112">
        <v>9</v>
      </c>
      <c r="Q729" s="111" t="s">
        <v>161</v>
      </c>
      <c r="R729" s="95"/>
      <c r="S729" s="93"/>
      <c r="T729" s="93"/>
    </row>
    <row r="730" spans="1:20" x14ac:dyDescent="0.25">
      <c r="A730" s="34" t="s">
        <v>2101</v>
      </c>
      <c r="B730" s="34" t="str">
        <f t="shared" si="69"/>
        <v>Gerencia Macro Regional Sur</v>
      </c>
      <c r="C730" s="35" t="s">
        <v>224</v>
      </c>
      <c r="D730" s="36" t="str">
        <f t="shared" ref="D730:D793" si="72">IFERROR(VLOOKUP(C730,IdAOE,2,0),"")</f>
        <v>Asistencia Técnica, Monitoreo y Supervisión en Cobertura Prestacional.</v>
      </c>
      <c r="E730" s="36" t="s">
        <v>226</v>
      </c>
      <c r="F730" s="36" t="str">
        <f t="shared" si="70"/>
        <v>Supervisión, monitoreo y asistencia en cobertura prestacional</v>
      </c>
      <c r="G730" s="36" t="s">
        <v>538</v>
      </c>
      <c r="H730" s="83" t="s">
        <v>539</v>
      </c>
      <c r="I730" s="82">
        <v>5</v>
      </c>
      <c r="J730" s="38">
        <v>150</v>
      </c>
      <c r="K730" s="38"/>
      <c r="L730" s="38">
        <v>1600</v>
      </c>
      <c r="M730" s="38">
        <f t="shared" si="71"/>
        <v>1750</v>
      </c>
      <c r="N730" s="39">
        <v>8</v>
      </c>
      <c r="O730" s="41" t="str">
        <f>IFERROR(VLOOKUP(N730,bbb!B502:Ordenmes,2,0),"")</f>
        <v>Agosto</v>
      </c>
      <c r="P730" s="112">
        <v>8</v>
      </c>
      <c r="Q730" s="111" t="s">
        <v>145</v>
      </c>
      <c r="R730" s="95"/>
      <c r="S730" s="93"/>
      <c r="T730" s="93"/>
    </row>
    <row r="731" spans="1:20" x14ac:dyDescent="0.25">
      <c r="A731" s="34" t="s">
        <v>2101</v>
      </c>
      <c r="B731" s="34" t="str">
        <f t="shared" si="69"/>
        <v>Gerencia Macro Regional Sur</v>
      </c>
      <c r="C731" s="35" t="s">
        <v>212</v>
      </c>
      <c r="D731" s="36" t="str">
        <f t="shared" si="72"/>
        <v>Seguimiento y evaluacion de los procesos de afiliación, promoción, proteccion y atencion a la ciudadanía</v>
      </c>
      <c r="E731" s="36" t="s">
        <v>214</v>
      </c>
      <c r="F731" s="36" t="str">
        <f t="shared" si="70"/>
        <v>Supervisión y asistencia técnica en materia de afiliaciones</v>
      </c>
      <c r="G731" s="36" t="s">
        <v>538</v>
      </c>
      <c r="H731" s="83" t="s">
        <v>537</v>
      </c>
      <c r="I731" s="82">
        <v>5</v>
      </c>
      <c r="J731" s="38">
        <v>150</v>
      </c>
      <c r="K731" s="38"/>
      <c r="L731" s="38">
        <v>1600</v>
      </c>
      <c r="M731" s="38">
        <f t="shared" si="71"/>
        <v>1750</v>
      </c>
      <c r="N731" s="39">
        <v>8</v>
      </c>
      <c r="O731" s="41" t="str">
        <f>IFERROR(VLOOKUP(N731,bbb!B503:Ordenmes,2,0),"")</f>
        <v>Agosto</v>
      </c>
      <c r="P731" s="112">
        <v>2</v>
      </c>
      <c r="Q731" s="111" t="s">
        <v>126</v>
      </c>
      <c r="R731" s="95"/>
      <c r="S731" s="93"/>
      <c r="T731" s="93"/>
    </row>
    <row r="732" spans="1:20" x14ac:dyDescent="0.25">
      <c r="A732" s="34" t="s">
        <v>2101</v>
      </c>
      <c r="B732" s="34" t="str">
        <f t="shared" si="69"/>
        <v>Gerencia Macro Regional Sur</v>
      </c>
      <c r="C732" s="35" t="s">
        <v>235</v>
      </c>
      <c r="D732" s="36" t="str">
        <f t="shared" si="72"/>
        <v>Asistencia Técnica, Monitoreo y Supervisión en Cobertura Financiera.</v>
      </c>
      <c r="E732" s="36" t="s">
        <v>237</v>
      </c>
      <c r="F732" s="36" t="str">
        <f t="shared" si="70"/>
        <v xml:space="preserve">Supervisión y asistencia técnica en cobertura financiera a UDR o Unidades Ejecutoras </v>
      </c>
      <c r="G732" s="36" t="s">
        <v>538</v>
      </c>
      <c r="H732" s="83" t="s">
        <v>540</v>
      </c>
      <c r="I732" s="82">
        <v>5</v>
      </c>
      <c r="J732" s="38">
        <v>150</v>
      </c>
      <c r="K732" s="38"/>
      <c r="L732" s="38">
        <v>1600</v>
      </c>
      <c r="M732" s="38">
        <f t="shared" si="71"/>
        <v>1750</v>
      </c>
      <c r="N732" s="39">
        <v>8</v>
      </c>
      <c r="O732" s="41" t="str">
        <f>IFERROR(VLOOKUP(N732,bbb!B504:Ordenmes,2,0),"")</f>
        <v>Agosto</v>
      </c>
      <c r="P732" s="112">
        <v>4</v>
      </c>
      <c r="Q732" s="111" t="s">
        <v>137</v>
      </c>
      <c r="R732" s="95"/>
      <c r="S732" s="93"/>
      <c r="T732" s="93"/>
    </row>
    <row r="733" spans="1:20" x14ac:dyDescent="0.25">
      <c r="A733" s="34" t="s">
        <v>2101</v>
      </c>
      <c r="B733" s="34" t="str">
        <f t="shared" si="69"/>
        <v>Gerencia Macro Regional Sur</v>
      </c>
      <c r="C733" s="35" t="s">
        <v>235</v>
      </c>
      <c r="D733" s="36" t="str">
        <f t="shared" si="72"/>
        <v>Asistencia Técnica, Monitoreo y Supervisión en Cobertura Financiera.</v>
      </c>
      <c r="E733" s="36" t="s">
        <v>237</v>
      </c>
      <c r="F733" s="36" t="str">
        <f t="shared" si="70"/>
        <v xml:space="preserve">Supervisión y asistencia técnica en cobertura financiera a UDR o Unidades Ejecutoras </v>
      </c>
      <c r="G733" s="36" t="s">
        <v>90</v>
      </c>
      <c r="H733" s="83" t="s">
        <v>540</v>
      </c>
      <c r="I733" s="82">
        <v>2</v>
      </c>
      <c r="J733" s="38">
        <v>0</v>
      </c>
      <c r="K733" s="38"/>
      <c r="L733" s="38">
        <v>0</v>
      </c>
      <c r="M733" s="38">
        <f t="shared" ref="M733:M748" si="73">SUM(J733:L733)</f>
        <v>0</v>
      </c>
      <c r="N733" s="39">
        <v>8</v>
      </c>
      <c r="O733" s="41" t="str">
        <f>IFERROR(VLOOKUP(N733,bbb!B505:Ordenmes,2,0),"")</f>
        <v>Agosto</v>
      </c>
      <c r="P733" s="112">
        <v>5</v>
      </c>
      <c r="Q733" s="111" t="s">
        <v>158</v>
      </c>
      <c r="R733" s="95"/>
      <c r="S733" s="93"/>
      <c r="T733" s="93"/>
    </row>
    <row r="734" spans="1:20" x14ac:dyDescent="0.25">
      <c r="A734" s="34" t="s">
        <v>2101</v>
      </c>
      <c r="B734" s="34" t="str">
        <f t="shared" si="69"/>
        <v>Gerencia Macro Regional Sur</v>
      </c>
      <c r="C734" s="35" t="s">
        <v>241</v>
      </c>
      <c r="D734" s="36" t="str">
        <f t="shared" si="72"/>
        <v>Acciones de Soporte a la Gestión a nivel de GMR</v>
      </c>
      <c r="E734" s="36" t="s">
        <v>243</v>
      </c>
      <c r="F734" s="36" t="str">
        <f t="shared" si="70"/>
        <v xml:space="preserve"> Supervisión y asistencia técnica en acciones de soporte a UDR</v>
      </c>
      <c r="G734" s="36" t="s">
        <v>538</v>
      </c>
      <c r="H734" s="83" t="s">
        <v>541</v>
      </c>
      <c r="I734" s="82">
        <v>5</v>
      </c>
      <c r="J734" s="38">
        <v>150</v>
      </c>
      <c r="K734" s="38"/>
      <c r="L734" s="38">
        <v>1600</v>
      </c>
      <c r="M734" s="38">
        <f t="shared" si="73"/>
        <v>1750</v>
      </c>
      <c r="N734" s="39">
        <v>8</v>
      </c>
      <c r="O734" s="41" t="str">
        <f>IFERROR(VLOOKUP(N734,bbb!B506:Ordenmes,2,0),"")</f>
        <v>Agosto</v>
      </c>
      <c r="P734" s="112">
        <v>6</v>
      </c>
      <c r="Q734" s="111" t="s">
        <v>142</v>
      </c>
      <c r="R734" s="95"/>
      <c r="S734" s="93"/>
      <c r="T734" s="93"/>
    </row>
    <row r="735" spans="1:20" x14ac:dyDescent="0.25">
      <c r="A735" s="34" t="s">
        <v>2101</v>
      </c>
      <c r="B735" s="34" t="str">
        <f t="shared" ref="B735:B798" si="74">IFERROR(VLOOKUP(A735,IdCC,2,0),"")</f>
        <v>Gerencia Macro Regional Sur</v>
      </c>
      <c r="C735" s="35" t="s">
        <v>224</v>
      </c>
      <c r="D735" s="36" t="str">
        <f t="shared" si="72"/>
        <v>Asistencia Técnica, Monitoreo y Supervisión en Cobertura Prestacional.</v>
      </c>
      <c r="E735" s="36" t="s">
        <v>226</v>
      </c>
      <c r="F735" s="36" t="str">
        <f t="shared" ref="F735:F798" si="75">IFERROR(VLOOKUP(E735,IdTarea,2,0),"")</f>
        <v>Supervisión, monitoreo y asistencia en cobertura prestacional</v>
      </c>
      <c r="G735" s="36" t="s">
        <v>90</v>
      </c>
      <c r="H735" s="83" t="s">
        <v>539</v>
      </c>
      <c r="I735" s="82">
        <v>2</v>
      </c>
      <c r="J735" s="38">
        <v>0</v>
      </c>
      <c r="K735" s="38"/>
      <c r="L735" s="38">
        <v>0</v>
      </c>
      <c r="M735" s="38">
        <f t="shared" si="73"/>
        <v>0</v>
      </c>
      <c r="N735" s="39">
        <v>9</v>
      </c>
      <c r="O735" s="41" t="str">
        <f>IFERROR(VLOOKUP(N735,bbb!B495:Ordenmes,2,0),"")</f>
        <v>Setiembre</v>
      </c>
      <c r="P735" s="112">
        <v>7</v>
      </c>
      <c r="Q735" s="111" t="s">
        <v>156</v>
      </c>
      <c r="R735" s="95"/>
      <c r="S735" s="93"/>
      <c r="T735" s="93"/>
    </row>
    <row r="736" spans="1:20" x14ac:dyDescent="0.25">
      <c r="A736" s="34" t="s">
        <v>2101</v>
      </c>
      <c r="B736" s="34" t="str">
        <f t="shared" si="74"/>
        <v>Gerencia Macro Regional Sur</v>
      </c>
      <c r="C736" s="35" t="s">
        <v>224</v>
      </c>
      <c r="D736" s="36" t="str">
        <f t="shared" si="72"/>
        <v>Asistencia Técnica, Monitoreo y Supervisión en Cobertura Prestacional.</v>
      </c>
      <c r="E736" s="36" t="s">
        <v>226</v>
      </c>
      <c r="F736" s="36" t="str">
        <f t="shared" si="75"/>
        <v>Supervisión, monitoreo y asistencia en cobertura prestacional</v>
      </c>
      <c r="G736" s="36" t="s">
        <v>97</v>
      </c>
      <c r="H736" s="83" t="s">
        <v>539</v>
      </c>
      <c r="I736" s="82">
        <v>5</v>
      </c>
      <c r="J736" s="38">
        <v>0</v>
      </c>
      <c r="K736" s="38">
        <v>300</v>
      </c>
      <c r="L736" s="38">
        <v>1600</v>
      </c>
      <c r="M736" s="38">
        <f t="shared" si="73"/>
        <v>1900</v>
      </c>
      <c r="N736" s="39">
        <v>10</v>
      </c>
      <c r="O736" s="41" t="str">
        <f>IFERROR(VLOOKUP(N736,bbb!B478:Ordenmes,2,0),"")</f>
        <v>Octubre</v>
      </c>
      <c r="P736" s="112">
        <v>9</v>
      </c>
      <c r="Q736" s="111" t="s">
        <v>161</v>
      </c>
      <c r="R736" s="95"/>
      <c r="S736" s="93"/>
      <c r="T736" s="93"/>
    </row>
    <row r="737" spans="1:20" x14ac:dyDescent="0.25">
      <c r="A737" s="34" t="s">
        <v>2101</v>
      </c>
      <c r="B737" s="34" t="str">
        <f t="shared" si="74"/>
        <v>Gerencia Macro Regional Sur</v>
      </c>
      <c r="C737" s="35" t="s">
        <v>235</v>
      </c>
      <c r="D737" s="36" t="str">
        <f t="shared" si="72"/>
        <v>Asistencia Técnica, Monitoreo y Supervisión en Cobertura Financiera.</v>
      </c>
      <c r="E737" s="36" t="s">
        <v>237</v>
      </c>
      <c r="F737" s="36" t="str">
        <f t="shared" si="75"/>
        <v xml:space="preserve">Supervisión y asistencia técnica en cobertura financiera a UDR o Unidades Ejecutoras </v>
      </c>
      <c r="G737" s="36" t="s">
        <v>90</v>
      </c>
      <c r="H737" s="83" t="s">
        <v>540</v>
      </c>
      <c r="I737" s="82">
        <v>2</v>
      </c>
      <c r="J737" s="38">
        <v>0</v>
      </c>
      <c r="K737" s="38"/>
      <c r="L737" s="38">
        <v>0</v>
      </c>
      <c r="M737" s="38">
        <f t="shared" si="73"/>
        <v>0</v>
      </c>
      <c r="N737" s="39">
        <v>10</v>
      </c>
      <c r="O737" s="41" t="str">
        <f>IFERROR(VLOOKUP(N737,bbb!B479:Ordenmes,2,0),"")</f>
        <v>Octubre</v>
      </c>
      <c r="P737" s="112">
        <v>10</v>
      </c>
      <c r="Q737" s="111" t="s">
        <v>150</v>
      </c>
      <c r="R737" s="95"/>
      <c r="S737" s="93"/>
      <c r="T737" s="93"/>
    </row>
    <row r="738" spans="1:20" x14ac:dyDescent="0.25">
      <c r="A738" s="34" t="s">
        <v>2101</v>
      </c>
      <c r="B738" s="34" t="str">
        <f t="shared" si="74"/>
        <v>Gerencia Macro Regional Sur</v>
      </c>
      <c r="C738" s="35" t="s">
        <v>235</v>
      </c>
      <c r="D738" s="36" t="str">
        <f t="shared" si="72"/>
        <v>Asistencia Técnica, Monitoreo y Supervisión en Cobertura Financiera.</v>
      </c>
      <c r="E738" s="36" t="s">
        <v>237</v>
      </c>
      <c r="F738" s="36" t="str">
        <f t="shared" si="75"/>
        <v xml:space="preserve">Supervisión y asistencia técnica en cobertura financiera a UDR o Unidades Ejecutoras </v>
      </c>
      <c r="G738" s="36" t="s">
        <v>105</v>
      </c>
      <c r="H738" s="83" t="s">
        <v>540</v>
      </c>
      <c r="I738" s="82">
        <v>4</v>
      </c>
      <c r="J738" s="38">
        <v>0</v>
      </c>
      <c r="K738" s="38">
        <v>933</v>
      </c>
      <c r="L738" s="38">
        <v>1280</v>
      </c>
      <c r="M738" s="38">
        <f t="shared" si="73"/>
        <v>2213</v>
      </c>
      <c r="N738" s="39">
        <v>11</v>
      </c>
      <c r="O738" s="41" t="str">
        <f>IFERROR(VLOOKUP(N738,bbb!B467:Ordenmes,2,0),"")</f>
        <v>Noviembre</v>
      </c>
      <c r="P738" s="112">
        <v>11</v>
      </c>
      <c r="Q738" s="111" t="s">
        <v>169</v>
      </c>
      <c r="R738" s="95"/>
      <c r="S738" s="93"/>
      <c r="T738" s="93"/>
    </row>
    <row r="739" spans="1:20" x14ac:dyDescent="0.25">
      <c r="A739" s="34" t="s">
        <v>2103</v>
      </c>
      <c r="B739" s="34" t="str">
        <f t="shared" si="74"/>
        <v>UDR Arequipa</v>
      </c>
      <c r="C739" s="96" t="s">
        <v>252</v>
      </c>
      <c r="D739" s="36" t="str">
        <f t="shared" si="72"/>
        <v>Acciones de Soporte a la Gestión a nivel de UDR</v>
      </c>
      <c r="E739" s="34" t="s">
        <v>253</v>
      </c>
      <c r="F739" s="36" t="str">
        <f t="shared" si="75"/>
        <v>Supervisión y asistencia técnica en acciones de soporte a IPRESS</v>
      </c>
      <c r="G739" s="34" t="s">
        <v>543</v>
      </c>
      <c r="H739" s="34" t="s">
        <v>542</v>
      </c>
      <c r="I739" s="136">
        <v>2</v>
      </c>
      <c r="J739" s="146">
        <v>60</v>
      </c>
      <c r="K739" s="38"/>
      <c r="L739" s="146">
        <v>640</v>
      </c>
      <c r="M739" s="38">
        <f t="shared" si="73"/>
        <v>700</v>
      </c>
      <c r="N739" s="39">
        <v>3</v>
      </c>
      <c r="O739" s="41" t="str">
        <f>IFERROR(VLOOKUP(N739,bbb!B488:Ordenmes,2,0),"")</f>
        <v>Marzo</v>
      </c>
      <c r="P739" s="112">
        <v>4</v>
      </c>
      <c r="Q739" s="111" t="s">
        <v>137</v>
      </c>
      <c r="R739" s="95"/>
      <c r="S739" s="93" t="s">
        <v>2970</v>
      </c>
      <c r="T739" s="93"/>
    </row>
    <row r="740" spans="1:20" x14ac:dyDescent="0.25">
      <c r="A740" s="34" t="s">
        <v>2103</v>
      </c>
      <c r="B740" s="34" t="str">
        <f t="shared" si="74"/>
        <v>UDR Arequipa</v>
      </c>
      <c r="C740" s="96" t="s">
        <v>252</v>
      </c>
      <c r="D740" s="36" t="str">
        <f t="shared" si="72"/>
        <v>Acciones de Soporte a la Gestión a nivel de UDR</v>
      </c>
      <c r="E740" s="34" t="s">
        <v>260</v>
      </c>
      <c r="F740" s="36" t="str">
        <f t="shared" si="75"/>
        <v>Otras Acciones de Soporte</v>
      </c>
      <c r="G740" s="34" t="s">
        <v>581</v>
      </c>
      <c r="H740" s="34" t="s">
        <v>2916</v>
      </c>
      <c r="I740" s="136">
        <v>2</v>
      </c>
      <c r="J740" s="146">
        <v>80</v>
      </c>
      <c r="K740" s="38"/>
      <c r="L740" s="146">
        <v>640</v>
      </c>
      <c r="M740" s="38">
        <f t="shared" si="73"/>
        <v>720</v>
      </c>
      <c r="N740" s="39">
        <v>3</v>
      </c>
      <c r="O740" s="41" t="str">
        <f>IFERROR(VLOOKUP(N740,bbb!B489:Ordenmes,2,0),"")</f>
        <v>Marzo</v>
      </c>
      <c r="P740" s="112">
        <v>10</v>
      </c>
      <c r="Q740" s="111" t="s">
        <v>150</v>
      </c>
      <c r="R740" s="95"/>
      <c r="S740" s="93" t="s">
        <v>2978</v>
      </c>
      <c r="T740" s="93"/>
    </row>
    <row r="741" spans="1:20" x14ac:dyDescent="0.25">
      <c r="A741" s="34" t="s">
        <v>2103</v>
      </c>
      <c r="B741" s="34" t="str">
        <f t="shared" si="74"/>
        <v>UDR Arequipa</v>
      </c>
      <c r="C741" s="96" t="s">
        <v>252</v>
      </c>
      <c r="D741" s="36" t="str">
        <f t="shared" si="72"/>
        <v>Acciones de Soporte a la Gestión a nivel de UDR</v>
      </c>
      <c r="E741" s="34" t="s">
        <v>260</v>
      </c>
      <c r="F741" s="36" t="str">
        <f t="shared" si="75"/>
        <v>Otras Acciones de Soporte</v>
      </c>
      <c r="G741" s="34" t="s">
        <v>582</v>
      </c>
      <c r="H741" s="34" t="s">
        <v>2916</v>
      </c>
      <c r="I741" s="136">
        <v>2</v>
      </c>
      <c r="J741" s="146"/>
      <c r="K741" s="38"/>
      <c r="L741" s="146">
        <v>200</v>
      </c>
      <c r="M741" s="38">
        <f t="shared" si="73"/>
        <v>200</v>
      </c>
      <c r="N741" s="39">
        <v>3</v>
      </c>
      <c r="O741" s="41" t="str">
        <f>IFERROR(VLOOKUP(N741,bbb!B490:Ordenmes,2,0),"")</f>
        <v>Marzo</v>
      </c>
      <c r="P741" s="112">
        <v>11</v>
      </c>
      <c r="Q741" s="111" t="s">
        <v>169</v>
      </c>
      <c r="R741" s="95"/>
      <c r="S741" s="93" t="s">
        <v>2970</v>
      </c>
      <c r="T741" s="93"/>
    </row>
    <row r="742" spans="1:20" x14ac:dyDescent="0.25">
      <c r="A742" s="34" t="s">
        <v>2103</v>
      </c>
      <c r="B742" s="34" t="str">
        <f t="shared" si="74"/>
        <v>UDR Arequipa</v>
      </c>
      <c r="C742" s="35" t="s">
        <v>307</v>
      </c>
      <c r="D742" s="36" t="str">
        <f t="shared" si="72"/>
        <v>Supervisión Financiera a Unidades Ejecutoras-UE.</v>
      </c>
      <c r="E742" s="34" t="s">
        <v>572</v>
      </c>
      <c r="F742" s="36" t="str">
        <f t="shared" si="75"/>
        <v xml:space="preserve">Asistencias técnicas virtuales a Unidades Ejecutoras </v>
      </c>
      <c r="G742" s="34" t="s">
        <v>577</v>
      </c>
      <c r="H742" s="34" t="s">
        <v>2917</v>
      </c>
      <c r="I742" s="136">
        <v>0</v>
      </c>
      <c r="J742" s="146">
        <v>0</v>
      </c>
      <c r="K742" s="38"/>
      <c r="L742" s="146">
        <v>0</v>
      </c>
      <c r="M742" s="38">
        <f t="shared" si="73"/>
        <v>0</v>
      </c>
      <c r="N742" s="39">
        <v>3</v>
      </c>
      <c r="O742" s="41" t="str">
        <f>IFERROR(VLOOKUP(N742,bbb!B491:Ordenmes,2,0),"")</f>
        <v>Marzo</v>
      </c>
      <c r="P742" s="112">
        <v>9</v>
      </c>
      <c r="Q742" s="111" t="s">
        <v>161</v>
      </c>
      <c r="R742" s="95"/>
      <c r="S742" s="93"/>
      <c r="T742" s="93"/>
    </row>
    <row r="743" spans="1:20" x14ac:dyDescent="0.25">
      <c r="A743" s="34" t="s">
        <v>2103</v>
      </c>
      <c r="B743" s="34" t="str">
        <f t="shared" si="74"/>
        <v>UDR Arequipa</v>
      </c>
      <c r="C743" s="35" t="s">
        <v>307</v>
      </c>
      <c r="D743" s="36" t="str">
        <f t="shared" si="72"/>
        <v>Supervisión Financiera a Unidades Ejecutoras-UE.</v>
      </c>
      <c r="E743" s="34" t="s">
        <v>308</v>
      </c>
      <c r="F743" s="36" t="str">
        <f t="shared" si="75"/>
        <v>Supervisión Financiera Presencial a las Unidades Ejecutoras-UE</v>
      </c>
      <c r="G743" s="147" t="s">
        <v>565</v>
      </c>
      <c r="H743" s="147" t="s">
        <v>2918</v>
      </c>
      <c r="I743" s="136">
        <v>5</v>
      </c>
      <c r="J743" s="146">
        <v>50</v>
      </c>
      <c r="K743" s="38"/>
      <c r="L743" s="146">
        <v>1600</v>
      </c>
      <c r="M743" s="38">
        <f t="shared" si="73"/>
        <v>1650</v>
      </c>
      <c r="N743" s="39">
        <v>3</v>
      </c>
      <c r="O743" s="41" t="str">
        <f>IFERROR(VLOOKUP(N743,bbb!B492:Ordenmes,2,0),"")</f>
        <v>Marzo</v>
      </c>
      <c r="P743" s="112">
        <v>10</v>
      </c>
      <c r="Q743" s="111" t="s">
        <v>150</v>
      </c>
      <c r="R743" s="95"/>
      <c r="S743" s="93" t="s">
        <v>2970</v>
      </c>
      <c r="T743" s="93"/>
    </row>
    <row r="744" spans="1:20" x14ac:dyDescent="0.25">
      <c r="A744" s="34" t="s">
        <v>2103</v>
      </c>
      <c r="B744" s="34" t="str">
        <f t="shared" si="74"/>
        <v>UDR Arequipa</v>
      </c>
      <c r="C744" s="35" t="s">
        <v>307</v>
      </c>
      <c r="D744" s="36" t="str">
        <f t="shared" si="72"/>
        <v>Supervisión Financiera a Unidades Ejecutoras-UE.</v>
      </c>
      <c r="E744" s="34" t="s">
        <v>308</v>
      </c>
      <c r="F744" s="36" t="str">
        <f t="shared" si="75"/>
        <v>Supervisión Financiera Presencial a las Unidades Ejecutoras-UE</v>
      </c>
      <c r="G744" s="34" t="s">
        <v>566</v>
      </c>
      <c r="H744" s="34" t="s">
        <v>2919</v>
      </c>
      <c r="I744" s="136">
        <v>0</v>
      </c>
      <c r="J744" s="146">
        <v>0</v>
      </c>
      <c r="K744" s="38"/>
      <c r="L744" s="146">
        <v>0</v>
      </c>
      <c r="M744" s="38">
        <f t="shared" si="73"/>
        <v>0</v>
      </c>
      <c r="N744" s="39">
        <v>3</v>
      </c>
      <c r="O744" s="41" t="str">
        <f>IFERROR(VLOOKUP(N744,bbb!B493:Ordenmes,2,0),"")</f>
        <v>Marzo</v>
      </c>
      <c r="P744" s="112">
        <v>11</v>
      </c>
      <c r="Q744" s="111" t="s">
        <v>169</v>
      </c>
      <c r="R744" s="95"/>
      <c r="S744" s="93"/>
      <c r="T744" s="93"/>
    </row>
    <row r="745" spans="1:20" x14ac:dyDescent="0.25">
      <c r="A745" s="34" t="s">
        <v>2103</v>
      </c>
      <c r="B745" s="34" t="str">
        <f t="shared" si="74"/>
        <v>UDR Arequipa</v>
      </c>
      <c r="C745" s="35" t="s">
        <v>307</v>
      </c>
      <c r="D745" s="36" t="str">
        <f t="shared" si="72"/>
        <v>Supervisión Financiera a Unidades Ejecutoras-UE.</v>
      </c>
      <c r="E745" s="34" t="s">
        <v>308</v>
      </c>
      <c r="F745" s="36" t="str">
        <f t="shared" si="75"/>
        <v>Supervisión Financiera Presencial a las Unidades Ejecutoras-UE</v>
      </c>
      <c r="G745" s="34" t="s">
        <v>564</v>
      </c>
      <c r="H745" s="34" t="s">
        <v>2920</v>
      </c>
      <c r="I745" s="136">
        <v>0</v>
      </c>
      <c r="J745" s="146">
        <v>0</v>
      </c>
      <c r="K745" s="38"/>
      <c r="L745" s="146">
        <v>0</v>
      </c>
      <c r="M745" s="38">
        <f t="shared" si="73"/>
        <v>0</v>
      </c>
      <c r="N745" s="39">
        <v>3</v>
      </c>
      <c r="O745" s="41" t="str">
        <f>IFERROR(VLOOKUP(N745,bbb!B494:Ordenmes,2,0),"")</f>
        <v>Marzo</v>
      </c>
      <c r="P745" s="112">
        <v>4</v>
      </c>
      <c r="Q745" s="111" t="s">
        <v>137</v>
      </c>
      <c r="R745" s="95"/>
      <c r="S745" s="93"/>
      <c r="T745" s="93"/>
    </row>
    <row r="746" spans="1:20" x14ac:dyDescent="0.25">
      <c r="A746" s="34" t="s">
        <v>2103</v>
      </c>
      <c r="B746" s="34" t="str">
        <f t="shared" si="74"/>
        <v>UDR Arequipa</v>
      </c>
      <c r="C746" s="96" t="s">
        <v>252</v>
      </c>
      <c r="D746" s="36" t="str">
        <f t="shared" si="72"/>
        <v>Acciones de Soporte a la Gestión a nivel de UDR</v>
      </c>
      <c r="E746" s="34" t="s">
        <v>253</v>
      </c>
      <c r="F746" s="36" t="str">
        <f t="shared" si="75"/>
        <v>Supervisión y asistencia técnica en acciones de soporte a IPRESS</v>
      </c>
      <c r="G746" s="34" t="s">
        <v>544</v>
      </c>
      <c r="H746" s="34" t="s">
        <v>542</v>
      </c>
      <c r="I746" s="136">
        <v>1</v>
      </c>
      <c r="J746" s="146">
        <v>57.5</v>
      </c>
      <c r="K746" s="38"/>
      <c r="L746" s="146">
        <v>280</v>
      </c>
      <c r="M746" s="38">
        <f t="shared" si="73"/>
        <v>337.5</v>
      </c>
      <c r="N746" s="107">
        <v>4</v>
      </c>
      <c r="O746" s="41" t="str">
        <f>IFERROR(VLOOKUP(N746,bbb!B526:Ordenmes,2,0),"")</f>
        <v>Abril</v>
      </c>
      <c r="P746" s="112">
        <v>5</v>
      </c>
      <c r="Q746" s="111" t="s">
        <v>158</v>
      </c>
      <c r="R746" s="95"/>
      <c r="S746" s="93"/>
      <c r="T746" s="93"/>
    </row>
    <row r="747" spans="1:20" x14ac:dyDescent="0.25">
      <c r="A747" s="34" t="s">
        <v>2103</v>
      </c>
      <c r="B747" s="34" t="str">
        <f t="shared" si="74"/>
        <v>UDR Arequipa</v>
      </c>
      <c r="C747" s="35" t="s">
        <v>314</v>
      </c>
      <c r="D747" s="36" t="str">
        <f t="shared" si="72"/>
        <v>Acciones de Afiliación.</v>
      </c>
      <c r="E747" s="34" t="s">
        <v>315</v>
      </c>
      <c r="F747" s="36" t="str">
        <f t="shared" si="75"/>
        <v>Supervisión y asistencia técnica en materia de afiliaciones</v>
      </c>
      <c r="G747" s="34" t="s">
        <v>562</v>
      </c>
      <c r="H747" s="34" t="s">
        <v>2913</v>
      </c>
      <c r="I747" s="136">
        <v>1</v>
      </c>
      <c r="J747" s="146">
        <v>40</v>
      </c>
      <c r="K747" s="38"/>
      <c r="L747" s="146">
        <v>480</v>
      </c>
      <c r="M747" s="38">
        <f t="shared" si="73"/>
        <v>520</v>
      </c>
      <c r="N747" s="107">
        <v>4</v>
      </c>
      <c r="O747" s="41" t="str">
        <f>IFERROR(VLOOKUP(N747,bbb!B527:Ordenmes,2,0),"")</f>
        <v>Abril</v>
      </c>
      <c r="P747" s="112">
        <v>7</v>
      </c>
      <c r="Q747" s="111" t="s">
        <v>156</v>
      </c>
      <c r="R747" s="95"/>
      <c r="S747" s="93"/>
      <c r="T747" s="93"/>
    </row>
    <row r="748" spans="1:20" x14ac:dyDescent="0.25">
      <c r="A748" s="34" t="s">
        <v>2103</v>
      </c>
      <c r="B748" s="34" t="str">
        <f t="shared" si="74"/>
        <v>UDR Arequipa</v>
      </c>
      <c r="C748" s="96" t="s">
        <v>895</v>
      </c>
      <c r="D748" s="36" t="str">
        <f t="shared" si="72"/>
        <v>Acciones de promocion y proteccion de derechos</v>
      </c>
      <c r="E748" s="34" t="s">
        <v>897</v>
      </c>
      <c r="F748" s="36" t="str">
        <f t="shared" si="75"/>
        <v xml:space="preserve">Acciones de promoción </v>
      </c>
      <c r="G748" s="34" t="s">
        <v>2883</v>
      </c>
      <c r="H748" s="34" t="s">
        <v>2914</v>
      </c>
      <c r="I748" s="136">
        <v>1</v>
      </c>
      <c r="J748" s="146">
        <v>60</v>
      </c>
      <c r="K748" s="38"/>
      <c r="L748" s="146">
        <v>270</v>
      </c>
      <c r="M748" s="38">
        <f t="shared" si="73"/>
        <v>330</v>
      </c>
      <c r="N748" s="107">
        <v>4</v>
      </c>
      <c r="O748" s="41" t="str">
        <f>IFERROR(VLOOKUP(N748,bbb!B528:Ordenmes,2,0),"")</f>
        <v>Abril</v>
      </c>
      <c r="P748" s="112">
        <v>8</v>
      </c>
      <c r="Q748" s="111" t="s">
        <v>145</v>
      </c>
      <c r="R748" s="95"/>
      <c r="S748" s="93"/>
      <c r="T748" s="93"/>
    </row>
    <row r="749" spans="1:20" x14ac:dyDescent="0.25">
      <c r="A749" s="34" t="s">
        <v>2103</v>
      </c>
      <c r="B749" s="34" t="str">
        <f t="shared" si="74"/>
        <v>UDR Arequipa</v>
      </c>
      <c r="C749" s="192" t="s">
        <v>252</v>
      </c>
      <c r="D749" s="36" t="str">
        <f t="shared" si="72"/>
        <v>Acciones de Soporte a la Gestión a nivel de UDR</v>
      </c>
      <c r="E749" s="34" t="s">
        <v>260</v>
      </c>
      <c r="F749" s="36" t="str">
        <f t="shared" si="75"/>
        <v>Otras Acciones de Soporte</v>
      </c>
      <c r="G749" s="34" t="s">
        <v>3031</v>
      </c>
      <c r="H749" s="34" t="s">
        <v>3032</v>
      </c>
      <c r="I749" s="136">
        <v>1</v>
      </c>
      <c r="J749" s="146">
        <v>75.5</v>
      </c>
      <c r="K749" s="38"/>
      <c r="L749" s="146">
        <v>320</v>
      </c>
      <c r="M749" s="38">
        <f>+J749+L749</f>
        <v>395.5</v>
      </c>
      <c r="N749" s="107">
        <v>4</v>
      </c>
      <c r="O749" s="41" t="str">
        <f>IFERROR(VLOOKUP(N749,bbb!B529:Ordenmes,2,0),"")</f>
        <v>Abril</v>
      </c>
      <c r="P749" s="112"/>
      <c r="Q749" s="111"/>
      <c r="R749" s="95"/>
      <c r="S749" s="93"/>
      <c r="T749" s="93"/>
    </row>
    <row r="750" spans="1:20" x14ac:dyDescent="0.25">
      <c r="A750" s="34" t="s">
        <v>2103</v>
      </c>
      <c r="B750" s="34" t="str">
        <f t="shared" si="74"/>
        <v>UDR Arequipa</v>
      </c>
      <c r="C750" s="35" t="s">
        <v>307</v>
      </c>
      <c r="D750" s="36" t="str">
        <f t="shared" si="72"/>
        <v>Supervisión Financiera a Unidades Ejecutoras-UE.</v>
      </c>
      <c r="E750" s="34" t="s">
        <v>308</v>
      </c>
      <c r="F750" s="36" t="str">
        <f t="shared" si="75"/>
        <v>Supervisión Financiera Presencial a las Unidades Ejecutoras-UE</v>
      </c>
      <c r="G750" s="34" t="s">
        <v>2886</v>
      </c>
      <c r="H750" s="34" t="s">
        <v>2921</v>
      </c>
      <c r="I750" s="136">
        <v>1</v>
      </c>
      <c r="J750" s="146">
        <v>50</v>
      </c>
      <c r="K750" s="38"/>
      <c r="L750" s="146">
        <v>320</v>
      </c>
      <c r="M750" s="38">
        <f t="shared" ref="M750:M813" si="76">SUM(J750:L750)</f>
        <v>370</v>
      </c>
      <c r="N750" s="107">
        <v>4</v>
      </c>
      <c r="O750" s="41" t="str">
        <f>IFERROR(VLOOKUP(N750,bbb!B531:Ordenmes,2,0),"")</f>
        <v>Abril</v>
      </c>
      <c r="P750" s="112">
        <v>6</v>
      </c>
      <c r="Q750" s="111" t="s">
        <v>142</v>
      </c>
      <c r="R750" s="95"/>
      <c r="S750" s="93"/>
      <c r="T750" s="93"/>
    </row>
    <row r="751" spans="1:20" x14ac:dyDescent="0.25">
      <c r="A751" s="34" t="s">
        <v>2103</v>
      </c>
      <c r="B751" s="34" t="str">
        <f t="shared" si="74"/>
        <v>UDR Arequipa</v>
      </c>
      <c r="C751" s="35" t="s">
        <v>307</v>
      </c>
      <c r="D751" s="36" t="str">
        <f t="shared" si="72"/>
        <v>Supervisión Financiera a Unidades Ejecutoras-UE.</v>
      </c>
      <c r="E751" s="34" t="s">
        <v>308</v>
      </c>
      <c r="F751" s="36" t="str">
        <f t="shared" si="75"/>
        <v>Supervisión Financiera Presencial a las Unidades Ejecutoras-UE</v>
      </c>
      <c r="G751" s="34" t="s">
        <v>2886</v>
      </c>
      <c r="H751" s="34" t="s">
        <v>2922</v>
      </c>
      <c r="I751" s="136">
        <v>1</v>
      </c>
      <c r="J751" s="146">
        <v>50</v>
      </c>
      <c r="K751" s="38"/>
      <c r="L751" s="146">
        <v>320</v>
      </c>
      <c r="M751" s="38">
        <f t="shared" si="76"/>
        <v>370</v>
      </c>
      <c r="N751" s="107">
        <v>4</v>
      </c>
      <c r="O751" s="41" t="str">
        <f>IFERROR(VLOOKUP(N751,bbb!B532:Ordenmes,2,0),"")</f>
        <v>Abril</v>
      </c>
      <c r="P751" s="112">
        <v>7</v>
      </c>
      <c r="Q751" s="111" t="s">
        <v>156</v>
      </c>
      <c r="R751" s="95"/>
      <c r="S751" s="93"/>
      <c r="T751" s="93"/>
    </row>
    <row r="752" spans="1:20" x14ac:dyDescent="0.25">
      <c r="A752" s="34" t="s">
        <v>2103</v>
      </c>
      <c r="B752" s="34" t="str">
        <f t="shared" si="74"/>
        <v>UDR Arequipa</v>
      </c>
      <c r="C752" s="35" t="s">
        <v>307</v>
      </c>
      <c r="D752" s="36" t="str">
        <f t="shared" si="72"/>
        <v>Supervisión Financiera a Unidades Ejecutoras-UE.</v>
      </c>
      <c r="E752" s="34" t="s">
        <v>308</v>
      </c>
      <c r="F752" s="36" t="str">
        <f t="shared" si="75"/>
        <v>Supervisión Financiera Presencial a las Unidades Ejecutoras-UE</v>
      </c>
      <c r="G752" s="34" t="s">
        <v>567</v>
      </c>
      <c r="H752" s="34" t="s">
        <v>2919</v>
      </c>
      <c r="I752" s="136">
        <v>0</v>
      </c>
      <c r="J752" s="146">
        <v>0</v>
      </c>
      <c r="K752" s="38"/>
      <c r="L752" s="146">
        <v>0</v>
      </c>
      <c r="M752" s="38">
        <f t="shared" si="76"/>
        <v>0</v>
      </c>
      <c r="N752" s="107">
        <v>4</v>
      </c>
      <c r="O752" s="41" t="str">
        <f>IFERROR(VLOOKUP(N752,bbb!B533:Ordenmes,2,0),"")</f>
        <v>Abril</v>
      </c>
      <c r="P752" s="112">
        <v>10</v>
      </c>
      <c r="Q752" s="111" t="s">
        <v>150</v>
      </c>
      <c r="R752" s="95"/>
      <c r="S752" s="93"/>
      <c r="T752" s="93"/>
    </row>
    <row r="753" spans="1:20" x14ac:dyDescent="0.25">
      <c r="A753" s="34" t="s">
        <v>2103</v>
      </c>
      <c r="B753" s="34" t="str">
        <f t="shared" si="74"/>
        <v>UDR Arequipa</v>
      </c>
      <c r="C753" s="35" t="s">
        <v>279</v>
      </c>
      <c r="D753" s="36" t="str">
        <f t="shared" si="72"/>
        <v>Ejecución de Control Técnico a las Prestaciones.</v>
      </c>
      <c r="E753" s="34" t="s">
        <v>288</v>
      </c>
      <c r="F753" s="36" t="str">
        <f t="shared" si="75"/>
        <v>Ejecutar acciones correspondientes al Proceso de Control Presencial Posterior</v>
      </c>
      <c r="G753" s="34" t="s">
        <v>549</v>
      </c>
      <c r="H753" s="34" t="s">
        <v>546</v>
      </c>
      <c r="I753" s="136">
        <v>2</v>
      </c>
      <c r="J753" s="146">
        <v>70</v>
      </c>
      <c r="K753" s="38"/>
      <c r="L753" s="146">
        <v>640</v>
      </c>
      <c r="M753" s="38">
        <f t="shared" si="76"/>
        <v>710</v>
      </c>
      <c r="N753" s="107">
        <v>4</v>
      </c>
      <c r="O753" s="41" t="str">
        <f>IFERROR(VLOOKUP(N753,bbb!B534:Ordenmes,2,0),"")</f>
        <v>Abril</v>
      </c>
      <c r="P753" s="112">
        <v>8</v>
      </c>
      <c r="Q753" s="111" t="s">
        <v>145</v>
      </c>
      <c r="R753" s="95"/>
      <c r="S753" s="93"/>
      <c r="T753" s="93"/>
    </row>
    <row r="754" spans="1:20" x14ac:dyDescent="0.25">
      <c r="A754" s="34" t="s">
        <v>2103</v>
      </c>
      <c r="B754" s="34" t="str">
        <f t="shared" si="74"/>
        <v>UDR Arequipa</v>
      </c>
      <c r="C754" s="35" t="s">
        <v>279</v>
      </c>
      <c r="D754" s="36" t="str">
        <f t="shared" si="72"/>
        <v>Ejecución de Control Técnico a las Prestaciones.</v>
      </c>
      <c r="E754" s="34" t="s">
        <v>288</v>
      </c>
      <c r="F754" s="36" t="str">
        <f t="shared" si="75"/>
        <v>Ejecutar acciones correspondientes al Proceso de Control Presencial Posterior</v>
      </c>
      <c r="G754" s="34" t="s">
        <v>2892</v>
      </c>
      <c r="H754" s="34" t="s">
        <v>547</v>
      </c>
      <c r="I754" s="136">
        <v>1</v>
      </c>
      <c r="J754" s="146">
        <v>70</v>
      </c>
      <c r="K754" s="38"/>
      <c r="L754" s="146">
        <v>320</v>
      </c>
      <c r="M754" s="38">
        <f t="shared" si="76"/>
        <v>390</v>
      </c>
      <c r="N754" s="107">
        <v>4</v>
      </c>
      <c r="O754" s="41" t="str">
        <f>IFERROR(VLOOKUP(N754,bbb!B535:Ordenmes,2,0),"")</f>
        <v>Abril</v>
      </c>
      <c r="P754" s="112">
        <v>8</v>
      </c>
      <c r="Q754" s="111" t="s">
        <v>145</v>
      </c>
      <c r="R754" s="95"/>
      <c r="S754" s="93"/>
      <c r="T754" s="93"/>
    </row>
    <row r="755" spans="1:20" x14ac:dyDescent="0.25">
      <c r="A755" s="34" t="s">
        <v>2103</v>
      </c>
      <c r="B755" s="34" t="str">
        <f t="shared" si="74"/>
        <v>UDR Arequipa</v>
      </c>
      <c r="C755" s="35" t="s">
        <v>279</v>
      </c>
      <c r="D755" s="36" t="str">
        <f t="shared" si="72"/>
        <v>Ejecución de Control Técnico a las Prestaciones.</v>
      </c>
      <c r="E755" s="34" t="s">
        <v>288</v>
      </c>
      <c r="F755" s="36" t="str">
        <f t="shared" si="75"/>
        <v>Ejecutar acciones correspondientes al Proceso de Control Presencial Posterior</v>
      </c>
      <c r="G755" s="34" t="s">
        <v>550</v>
      </c>
      <c r="H755" s="34" t="s">
        <v>548</v>
      </c>
      <c r="I755" s="136">
        <v>1</v>
      </c>
      <c r="J755" s="146">
        <v>30</v>
      </c>
      <c r="K755" s="38"/>
      <c r="L755" s="146">
        <v>305</v>
      </c>
      <c r="M755" s="38">
        <f t="shared" si="76"/>
        <v>335</v>
      </c>
      <c r="N755" s="107">
        <v>4</v>
      </c>
      <c r="O755" s="41" t="str">
        <f>IFERROR(VLOOKUP(N755,bbb!B536:Ordenmes,2,0),"")</f>
        <v>Abril</v>
      </c>
      <c r="P755" s="112">
        <v>8</v>
      </c>
      <c r="Q755" s="111" t="s">
        <v>145</v>
      </c>
      <c r="R755" s="95"/>
      <c r="S755" s="93"/>
      <c r="T755" s="93"/>
    </row>
    <row r="756" spans="1:20" x14ac:dyDescent="0.25">
      <c r="A756" s="34" t="s">
        <v>2103</v>
      </c>
      <c r="B756" s="34" t="str">
        <f t="shared" si="74"/>
        <v>UDR Arequipa</v>
      </c>
      <c r="C756" s="35" t="s">
        <v>279</v>
      </c>
      <c r="D756" s="36" t="str">
        <f t="shared" si="72"/>
        <v>Ejecución de Control Técnico a las Prestaciones.</v>
      </c>
      <c r="E756" s="34" t="s">
        <v>288</v>
      </c>
      <c r="F756" s="36" t="str">
        <f t="shared" si="75"/>
        <v>Ejecutar acciones correspondientes al Proceso de Control Presencial Posterior</v>
      </c>
      <c r="G756" s="34" t="s">
        <v>2902</v>
      </c>
      <c r="H756" s="148" t="s">
        <v>546</v>
      </c>
      <c r="I756" s="136">
        <v>1</v>
      </c>
      <c r="J756" s="146">
        <v>0</v>
      </c>
      <c r="K756" s="38"/>
      <c r="L756" s="146">
        <v>0</v>
      </c>
      <c r="M756" s="38">
        <f t="shared" si="76"/>
        <v>0</v>
      </c>
      <c r="N756" s="107">
        <v>4</v>
      </c>
      <c r="O756" s="41" t="str">
        <f>IFERROR(VLOOKUP(N756,bbb!B537:Ordenmes,2,0),"")</f>
        <v>Abril</v>
      </c>
      <c r="P756" s="142">
        <v>4</v>
      </c>
      <c r="Q756" s="111" t="s">
        <v>45</v>
      </c>
      <c r="R756" s="95"/>
      <c r="S756" s="93"/>
      <c r="T756" s="93"/>
    </row>
    <row r="757" spans="1:20" x14ac:dyDescent="0.25">
      <c r="A757" s="34" t="s">
        <v>2103</v>
      </c>
      <c r="B757" s="34" t="str">
        <f t="shared" si="74"/>
        <v>UDR Arequipa</v>
      </c>
      <c r="C757" s="192" t="s">
        <v>314</v>
      </c>
      <c r="D757" s="36" t="str">
        <f t="shared" si="72"/>
        <v>Acciones de Afiliación.</v>
      </c>
      <c r="E757" s="34" t="s">
        <v>315</v>
      </c>
      <c r="F757" s="36" t="str">
        <f t="shared" si="75"/>
        <v>Supervisión y asistencia técnica en materia de afiliaciones</v>
      </c>
      <c r="G757" s="34" t="s">
        <v>563</v>
      </c>
      <c r="H757" s="34" t="s">
        <v>561</v>
      </c>
      <c r="I757" s="136">
        <v>1</v>
      </c>
      <c r="J757" s="146">
        <v>40</v>
      </c>
      <c r="K757" s="38"/>
      <c r="L757" s="146">
        <v>320</v>
      </c>
      <c r="M757" s="38">
        <f t="shared" si="76"/>
        <v>360</v>
      </c>
      <c r="N757" s="107">
        <v>5</v>
      </c>
      <c r="O757" s="41" t="str">
        <f>IFERROR(VLOOKUP(N757,bbb!B530:Ordenmes,2,0),"")</f>
        <v>Mayo</v>
      </c>
      <c r="P757" s="112">
        <v>5</v>
      </c>
      <c r="Q757" s="111" t="s">
        <v>158</v>
      </c>
      <c r="R757" s="95"/>
      <c r="S757" s="93"/>
      <c r="T757" s="93"/>
    </row>
    <row r="758" spans="1:20" x14ac:dyDescent="0.25">
      <c r="A758" s="34" t="s">
        <v>2103</v>
      </c>
      <c r="B758" s="34" t="str">
        <f t="shared" si="74"/>
        <v>UDR Arequipa</v>
      </c>
      <c r="C758" s="35" t="s">
        <v>895</v>
      </c>
      <c r="D758" s="36" t="str">
        <f t="shared" si="72"/>
        <v>Acciones de promocion y proteccion de derechos</v>
      </c>
      <c r="E758" s="34" t="s">
        <v>1688</v>
      </c>
      <c r="F758" s="36" t="str">
        <f t="shared" si="75"/>
        <v xml:space="preserve">Evaluar la gratuidad de la atención al asegurado </v>
      </c>
      <c r="G758" s="34" t="s">
        <v>563</v>
      </c>
      <c r="H758" s="34" t="s">
        <v>3066</v>
      </c>
      <c r="I758" s="136">
        <v>1</v>
      </c>
      <c r="J758" s="146">
        <v>40</v>
      </c>
      <c r="K758" s="38"/>
      <c r="L758" s="146">
        <v>320</v>
      </c>
      <c r="M758" s="38">
        <f t="shared" si="76"/>
        <v>360</v>
      </c>
      <c r="N758" s="39">
        <v>5</v>
      </c>
      <c r="O758" s="41" t="str">
        <f>IFERROR(VLOOKUP(N758,bbb!B510:Ordenmes,2,0),"")</f>
        <v>Mayo</v>
      </c>
      <c r="P758" s="112">
        <v>7</v>
      </c>
      <c r="Q758" s="111" t="s">
        <v>156</v>
      </c>
      <c r="R758" s="95"/>
      <c r="S758" s="93"/>
      <c r="T758" s="93"/>
    </row>
    <row r="759" spans="1:20" x14ac:dyDescent="0.25">
      <c r="A759" s="34" t="s">
        <v>2103</v>
      </c>
      <c r="B759" s="34" t="str">
        <f t="shared" si="74"/>
        <v>UDR Arequipa</v>
      </c>
      <c r="C759" s="35" t="s">
        <v>307</v>
      </c>
      <c r="D759" s="36" t="str">
        <f t="shared" si="72"/>
        <v>Supervisión Financiera a Unidades Ejecutoras-UE.</v>
      </c>
      <c r="E759" s="34" t="s">
        <v>308</v>
      </c>
      <c r="F759" s="36" t="str">
        <f t="shared" si="75"/>
        <v>Supervisión Financiera Presencial a las Unidades Ejecutoras-UE</v>
      </c>
      <c r="G759" s="34" t="s">
        <v>2886</v>
      </c>
      <c r="H759" s="34" t="s">
        <v>2921</v>
      </c>
      <c r="I759" s="136">
        <v>5</v>
      </c>
      <c r="J759" s="146">
        <v>50</v>
      </c>
      <c r="K759" s="38"/>
      <c r="L759" s="146">
        <v>1600</v>
      </c>
      <c r="M759" s="38">
        <f t="shared" si="76"/>
        <v>1650</v>
      </c>
      <c r="N759" s="39">
        <v>5</v>
      </c>
      <c r="O759" s="41" t="str">
        <f>IFERROR(VLOOKUP(N759,bbb!B511:Ordenmes,2,0),"")</f>
        <v>Mayo</v>
      </c>
      <c r="P759" s="112">
        <v>11</v>
      </c>
      <c r="Q759" s="111" t="s">
        <v>169</v>
      </c>
      <c r="R759" s="95"/>
      <c r="S759" s="93"/>
      <c r="T759" s="93"/>
    </row>
    <row r="760" spans="1:20" x14ac:dyDescent="0.25">
      <c r="A760" s="34" t="s">
        <v>2103</v>
      </c>
      <c r="B760" s="34" t="str">
        <f t="shared" si="74"/>
        <v>UDR Arequipa</v>
      </c>
      <c r="C760" s="35" t="s">
        <v>307</v>
      </c>
      <c r="D760" s="36" t="str">
        <f t="shared" si="72"/>
        <v>Supervisión Financiera a Unidades Ejecutoras-UE.</v>
      </c>
      <c r="E760" s="34" t="s">
        <v>308</v>
      </c>
      <c r="F760" s="36" t="str">
        <f t="shared" si="75"/>
        <v>Supervisión Financiera Presencial a las Unidades Ejecutoras-UE</v>
      </c>
      <c r="G760" s="34" t="s">
        <v>2886</v>
      </c>
      <c r="H760" s="34" t="s">
        <v>2922</v>
      </c>
      <c r="I760" s="136">
        <v>5</v>
      </c>
      <c r="J760" s="146">
        <v>50</v>
      </c>
      <c r="K760" s="38"/>
      <c r="L760" s="146">
        <v>1600</v>
      </c>
      <c r="M760" s="38">
        <f t="shared" si="76"/>
        <v>1650</v>
      </c>
      <c r="N760" s="39">
        <v>5</v>
      </c>
      <c r="O760" s="41" t="str">
        <f>IFERROR(VLOOKUP(N760,bbb!B512:Ordenmes,2,0),"")</f>
        <v>Mayo</v>
      </c>
      <c r="P760" s="112">
        <v>4</v>
      </c>
      <c r="Q760" s="111" t="s">
        <v>137</v>
      </c>
      <c r="R760" s="95"/>
      <c r="S760" s="93"/>
      <c r="T760" s="93"/>
    </row>
    <row r="761" spans="1:20" x14ac:dyDescent="0.25">
      <c r="A761" s="34" t="s">
        <v>2103</v>
      </c>
      <c r="B761" s="34" t="str">
        <f t="shared" si="74"/>
        <v>UDR Arequipa</v>
      </c>
      <c r="C761" s="35" t="s">
        <v>307</v>
      </c>
      <c r="D761" s="36" t="str">
        <f t="shared" si="72"/>
        <v>Supervisión Financiera a Unidades Ejecutoras-UE.</v>
      </c>
      <c r="E761" s="34" t="s">
        <v>308</v>
      </c>
      <c r="F761" s="36" t="str">
        <f t="shared" si="75"/>
        <v>Supervisión Financiera Presencial a las Unidades Ejecutoras-UE</v>
      </c>
      <c r="G761" s="34" t="s">
        <v>2887</v>
      </c>
      <c r="H761" s="34" t="s">
        <v>2923</v>
      </c>
      <c r="I761" s="136">
        <v>0</v>
      </c>
      <c r="J761" s="146">
        <v>0</v>
      </c>
      <c r="K761" s="38"/>
      <c r="L761" s="146">
        <v>0</v>
      </c>
      <c r="M761" s="38">
        <f t="shared" si="76"/>
        <v>0</v>
      </c>
      <c r="N761" s="39">
        <v>5</v>
      </c>
      <c r="O761" s="41" t="str">
        <f>IFERROR(VLOOKUP(N761,bbb!B513:Ordenmes,2,0),"")</f>
        <v>Mayo</v>
      </c>
      <c r="P761" s="112">
        <v>6</v>
      </c>
      <c r="Q761" s="111" t="s">
        <v>142</v>
      </c>
      <c r="R761" s="95"/>
      <c r="S761" s="93"/>
      <c r="T761" s="93"/>
    </row>
    <row r="762" spans="1:20" x14ac:dyDescent="0.25">
      <c r="A762" s="34" t="s">
        <v>2103</v>
      </c>
      <c r="B762" s="34" t="str">
        <f t="shared" si="74"/>
        <v>UDR Arequipa</v>
      </c>
      <c r="C762" s="35" t="s">
        <v>307</v>
      </c>
      <c r="D762" s="36" t="str">
        <f t="shared" si="72"/>
        <v>Supervisión Financiera a Unidades Ejecutoras-UE.</v>
      </c>
      <c r="E762" s="34" t="s">
        <v>308</v>
      </c>
      <c r="F762" s="36" t="str">
        <f t="shared" si="75"/>
        <v>Supervisión Financiera Presencial a las Unidades Ejecutoras-UE</v>
      </c>
      <c r="G762" s="34" t="s">
        <v>578</v>
      </c>
      <c r="H762" s="34" t="s">
        <v>2921</v>
      </c>
      <c r="I762" s="136">
        <v>1</v>
      </c>
      <c r="J762" s="146">
        <v>50</v>
      </c>
      <c r="K762" s="38"/>
      <c r="L762" s="146">
        <v>320</v>
      </c>
      <c r="M762" s="38">
        <f t="shared" si="76"/>
        <v>370</v>
      </c>
      <c r="N762" s="39">
        <v>5</v>
      </c>
      <c r="O762" s="41" t="str">
        <f>IFERROR(VLOOKUP(N762,bbb!B514:Ordenmes,2,0),"")</f>
        <v>Mayo</v>
      </c>
      <c r="P762" s="112">
        <v>7</v>
      </c>
      <c r="Q762" s="111" t="s">
        <v>156</v>
      </c>
      <c r="R762" s="95"/>
      <c r="S762" s="93"/>
      <c r="T762" s="93"/>
    </row>
    <row r="763" spans="1:20" x14ac:dyDescent="0.25">
      <c r="A763" s="34" t="s">
        <v>2103</v>
      </c>
      <c r="B763" s="34" t="str">
        <f t="shared" si="74"/>
        <v>UDR Arequipa</v>
      </c>
      <c r="C763" s="35" t="s">
        <v>307</v>
      </c>
      <c r="D763" s="36" t="str">
        <f t="shared" si="72"/>
        <v>Supervisión Financiera a Unidades Ejecutoras-UE.</v>
      </c>
      <c r="E763" s="34" t="s">
        <v>308</v>
      </c>
      <c r="F763" s="36" t="str">
        <f t="shared" si="75"/>
        <v>Supervisión Financiera Presencial a las Unidades Ejecutoras-UE</v>
      </c>
      <c r="G763" s="34" t="s">
        <v>578</v>
      </c>
      <c r="H763" s="34" t="s">
        <v>2922</v>
      </c>
      <c r="I763" s="136">
        <v>1</v>
      </c>
      <c r="J763" s="146">
        <v>50</v>
      </c>
      <c r="K763" s="38"/>
      <c r="L763" s="146">
        <v>320</v>
      </c>
      <c r="M763" s="38">
        <f t="shared" si="76"/>
        <v>370</v>
      </c>
      <c r="N763" s="39">
        <v>5</v>
      </c>
      <c r="O763" s="41" t="str">
        <f>IFERROR(VLOOKUP(N763,bbb!B515:Ordenmes,2,0),"")</f>
        <v>Mayo</v>
      </c>
      <c r="P763" s="112">
        <v>8</v>
      </c>
      <c r="Q763" s="111" t="s">
        <v>145</v>
      </c>
      <c r="R763" s="95"/>
      <c r="S763" s="93"/>
      <c r="T763" s="93"/>
    </row>
    <row r="764" spans="1:20" x14ac:dyDescent="0.25">
      <c r="A764" s="34" t="s">
        <v>2103</v>
      </c>
      <c r="B764" s="34" t="str">
        <f t="shared" si="74"/>
        <v>UDR Arequipa</v>
      </c>
      <c r="C764" s="35" t="s">
        <v>279</v>
      </c>
      <c r="D764" s="36" t="str">
        <f t="shared" si="72"/>
        <v>Ejecución de Control Técnico a las Prestaciones.</v>
      </c>
      <c r="E764" s="34" t="s">
        <v>288</v>
      </c>
      <c r="F764" s="36" t="str">
        <f t="shared" si="75"/>
        <v>Ejecutar acciones correspondientes al Proceso de Control Presencial Posterior</v>
      </c>
      <c r="G764" s="34" t="s">
        <v>551</v>
      </c>
      <c r="H764" s="34" t="s">
        <v>548</v>
      </c>
      <c r="I764" s="136">
        <v>2</v>
      </c>
      <c r="J764" s="146">
        <v>70</v>
      </c>
      <c r="K764" s="38"/>
      <c r="L764" s="146">
        <v>640</v>
      </c>
      <c r="M764" s="38">
        <f t="shared" si="76"/>
        <v>710</v>
      </c>
      <c r="N764" s="39">
        <v>5</v>
      </c>
      <c r="O764" s="41" t="str">
        <f>IFERROR(VLOOKUP(N764,bbb!B516:Ordenmes,2,0),"")</f>
        <v>Mayo</v>
      </c>
      <c r="P764" s="112">
        <v>9</v>
      </c>
      <c r="Q764" s="111" t="s">
        <v>161</v>
      </c>
      <c r="R764" s="95"/>
      <c r="S764" s="93"/>
      <c r="T764" s="93"/>
    </row>
    <row r="765" spans="1:20" x14ac:dyDescent="0.25">
      <c r="A765" s="34" t="s">
        <v>2103</v>
      </c>
      <c r="B765" s="34" t="str">
        <f t="shared" si="74"/>
        <v>UDR Arequipa</v>
      </c>
      <c r="C765" s="35" t="s">
        <v>279</v>
      </c>
      <c r="D765" s="36" t="str">
        <f t="shared" si="72"/>
        <v>Ejecución de Control Técnico a las Prestaciones.</v>
      </c>
      <c r="E765" s="34" t="s">
        <v>288</v>
      </c>
      <c r="F765" s="36" t="str">
        <f t="shared" si="75"/>
        <v>Ejecutar acciones correspondientes al Proceso de Control Presencial Posterior</v>
      </c>
      <c r="G765" s="34" t="s">
        <v>2892</v>
      </c>
      <c r="H765" s="34" t="s">
        <v>546</v>
      </c>
      <c r="I765" s="136">
        <v>1</v>
      </c>
      <c r="J765" s="146">
        <v>70</v>
      </c>
      <c r="K765" s="38"/>
      <c r="L765" s="146">
        <v>320</v>
      </c>
      <c r="M765" s="38">
        <f t="shared" si="76"/>
        <v>390</v>
      </c>
      <c r="N765" s="39">
        <v>5</v>
      </c>
      <c r="O765" s="41" t="str">
        <f>IFERROR(VLOOKUP(N765,bbb!B517:Ordenmes,2,0),"")</f>
        <v>Mayo</v>
      </c>
      <c r="P765" s="142">
        <v>9</v>
      </c>
      <c r="Q765" s="111" t="s">
        <v>161</v>
      </c>
      <c r="R765" s="95"/>
      <c r="S765" s="93"/>
      <c r="T765" s="93"/>
    </row>
    <row r="766" spans="1:20" x14ac:dyDescent="0.25">
      <c r="A766" s="34" t="s">
        <v>2103</v>
      </c>
      <c r="B766" s="34" t="str">
        <f t="shared" si="74"/>
        <v>UDR Arequipa</v>
      </c>
      <c r="C766" s="35" t="s">
        <v>279</v>
      </c>
      <c r="D766" s="36" t="str">
        <f t="shared" si="72"/>
        <v>Ejecución de Control Técnico a las Prestaciones.</v>
      </c>
      <c r="E766" s="34" t="s">
        <v>288</v>
      </c>
      <c r="F766" s="36" t="str">
        <f t="shared" si="75"/>
        <v>Ejecutar acciones correspondientes al Proceso de Control Presencial Posterior</v>
      </c>
      <c r="G766" s="34" t="s">
        <v>550</v>
      </c>
      <c r="H766" s="34" t="s">
        <v>547</v>
      </c>
      <c r="I766" s="136">
        <v>1</v>
      </c>
      <c r="J766" s="146">
        <v>30</v>
      </c>
      <c r="K766" s="38"/>
      <c r="L766" s="146">
        <v>300</v>
      </c>
      <c r="M766" s="38">
        <f t="shared" si="76"/>
        <v>330</v>
      </c>
      <c r="N766" s="39">
        <v>5</v>
      </c>
      <c r="O766" s="41" t="str">
        <f>IFERROR(VLOOKUP(N766,bbb!B518:Ordenmes,2,0),"")</f>
        <v>Mayo</v>
      </c>
      <c r="P766" s="142">
        <v>10</v>
      </c>
      <c r="Q766" s="111" t="s">
        <v>150</v>
      </c>
      <c r="R766" s="95"/>
      <c r="S766" s="93"/>
      <c r="T766" s="93"/>
    </row>
    <row r="767" spans="1:20" x14ac:dyDescent="0.25">
      <c r="A767" s="34" t="s">
        <v>2103</v>
      </c>
      <c r="B767" s="34" t="str">
        <f t="shared" si="74"/>
        <v>UDR Arequipa</v>
      </c>
      <c r="C767" s="35" t="s">
        <v>279</v>
      </c>
      <c r="D767" s="36" t="str">
        <f t="shared" si="72"/>
        <v>Ejecución de Control Técnico a las Prestaciones.</v>
      </c>
      <c r="E767" s="34" t="s">
        <v>288</v>
      </c>
      <c r="F767" s="36" t="str">
        <f t="shared" si="75"/>
        <v>Ejecutar acciones correspondientes al Proceso de Control Presencial Posterior</v>
      </c>
      <c r="G767" s="34" t="s">
        <v>2903</v>
      </c>
      <c r="H767" s="148" t="s">
        <v>548</v>
      </c>
      <c r="I767" s="136">
        <v>1</v>
      </c>
      <c r="J767" s="146">
        <v>0</v>
      </c>
      <c r="K767" s="38"/>
      <c r="L767" s="146">
        <v>0</v>
      </c>
      <c r="M767" s="38">
        <f t="shared" si="76"/>
        <v>0</v>
      </c>
      <c r="N767" s="39">
        <v>5</v>
      </c>
      <c r="O767" s="41" t="str">
        <f>IFERROR(VLOOKUP(N767,bbb!B519:Ordenmes,2,0),"")</f>
        <v>Mayo</v>
      </c>
      <c r="P767" s="142">
        <v>6</v>
      </c>
      <c r="Q767" s="111" t="s">
        <v>57</v>
      </c>
      <c r="R767" s="95"/>
      <c r="S767" s="93"/>
      <c r="T767" s="93"/>
    </row>
    <row r="768" spans="1:20" x14ac:dyDescent="0.25">
      <c r="A768" s="34" t="s">
        <v>2103</v>
      </c>
      <c r="B768" s="34" t="str">
        <f t="shared" si="74"/>
        <v>UDR Arequipa</v>
      </c>
      <c r="C768" s="192" t="s">
        <v>895</v>
      </c>
      <c r="D768" s="36" t="str">
        <f t="shared" si="72"/>
        <v>Acciones de promocion y proteccion de derechos</v>
      </c>
      <c r="E768" s="34" t="s">
        <v>897</v>
      </c>
      <c r="F768" s="36" t="str">
        <f t="shared" si="75"/>
        <v xml:space="preserve">Acciones de promoción </v>
      </c>
      <c r="G768" s="34" t="s">
        <v>2884</v>
      </c>
      <c r="H768" s="34" t="s">
        <v>2915</v>
      </c>
      <c r="I768" s="136">
        <v>1</v>
      </c>
      <c r="J768" s="146">
        <v>42</v>
      </c>
      <c r="K768" s="38"/>
      <c r="L768" s="146">
        <v>320</v>
      </c>
      <c r="M768" s="38">
        <f t="shared" si="76"/>
        <v>362</v>
      </c>
      <c r="N768" s="39">
        <v>6</v>
      </c>
      <c r="O768" s="41" t="str">
        <f>IFERROR(VLOOKUP(N768,bbb!B507:Ordenmes,2,0),"")</f>
        <v>Junio</v>
      </c>
      <c r="P768" s="112">
        <v>9</v>
      </c>
      <c r="Q768" s="111" t="s">
        <v>161</v>
      </c>
      <c r="R768" s="95"/>
      <c r="S768" s="93"/>
      <c r="T768" s="93"/>
    </row>
    <row r="769" spans="1:20" x14ac:dyDescent="0.25">
      <c r="A769" s="34" t="s">
        <v>2103</v>
      </c>
      <c r="B769" s="34" t="str">
        <f t="shared" si="74"/>
        <v>UDR Arequipa</v>
      </c>
      <c r="C769" s="35" t="s">
        <v>307</v>
      </c>
      <c r="D769" s="36" t="str">
        <f t="shared" si="72"/>
        <v>Supervisión Financiera a Unidades Ejecutoras-UE.</v>
      </c>
      <c r="E769" s="34" t="s">
        <v>308</v>
      </c>
      <c r="F769" s="36" t="str">
        <f t="shared" si="75"/>
        <v>Supervisión Financiera Presencial a las Unidades Ejecutoras-UE</v>
      </c>
      <c r="G769" s="34" t="s">
        <v>568</v>
      </c>
      <c r="H769" s="34" t="s">
        <v>2919</v>
      </c>
      <c r="I769" s="136">
        <v>0</v>
      </c>
      <c r="J769" s="146">
        <v>0</v>
      </c>
      <c r="K769" s="38"/>
      <c r="L769" s="146">
        <v>0</v>
      </c>
      <c r="M769" s="38">
        <f t="shared" si="76"/>
        <v>0</v>
      </c>
      <c r="N769" s="39">
        <v>6</v>
      </c>
      <c r="O769" s="41" t="str">
        <f>IFERROR(VLOOKUP(N769,bbb!B508:Ordenmes,2,0),"")</f>
        <v>Junio</v>
      </c>
      <c r="P769" s="112">
        <v>10</v>
      </c>
      <c r="Q769" s="111" t="s">
        <v>150</v>
      </c>
      <c r="R769" s="95"/>
      <c r="S769" s="93"/>
      <c r="T769" s="93"/>
    </row>
    <row r="770" spans="1:20" x14ac:dyDescent="0.25">
      <c r="A770" s="34" t="s">
        <v>2103</v>
      </c>
      <c r="B770" s="34" t="str">
        <f t="shared" si="74"/>
        <v>UDR Arequipa</v>
      </c>
      <c r="C770" s="35" t="s">
        <v>279</v>
      </c>
      <c r="D770" s="36" t="str">
        <f t="shared" si="72"/>
        <v>Ejecución de Control Técnico a las Prestaciones.</v>
      </c>
      <c r="E770" s="34" t="s">
        <v>288</v>
      </c>
      <c r="F770" s="36" t="str">
        <f t="shared" si="75"/>
        <v>Ejecutar acciones correspondientes al Proceso de Control Presencial Posterior</v>
      </c>
      <c r="G770" s="34" t="s">
        <v>2893</v>
      </c>
      <c r="H770" s="34" t="s">
        <v>547</v>
      </c>
      <c r="I770" s="136">
        <v>2</v>
      </c>
      <c r="J770" s="146">
        <v>70</v>
      </c>
      <c r="K770" s="38"/>
      <c r="L770" s="146">
        <v>640</v>
      </c>
      <c r="M770" s="38">
        <f t="shared" si="76"/>
        <v>710</v>
      </c>
      <c r="N770" s="39">
        <v>6</v>
      </c>
      <c r="O770" s="41" t="str">
        <f>IFERROR(VLOOKUP(N770,bbb!B509:Ordenmes,2,0),"")</f>
        <v>Junio</v>
      </c>
      <c r="P770" s="142">
        <v>11</v>
      </c>
      <c r="Q770" s="111" t="s">
        <v>169</v>
      </c>
      <c r="R770" s="95"/>
      <c r="S770" s="93"/>
      <c r="T770" s="93"/>
    </row>
    <row r="771" spans="1:20" x14ac:dyDescent="0.25">
      <c r="A771" s="34" t="s">
        <v>2103</v>
      </c>
      <c r="B771" s="34" t="str">
        <f t="shared" si="74"/>
        <v>UDR Arequipa</v>
      </c>
      <c r="C771" s="35" t="s">
        <v>279</v>
      </c>
      <c r="D771" s="36" t="str">
        <f t="shared" si="72"/>
        <v>Ejecución de Control Técnico a las Prestaciones.</v>
      </c>
      <c r="E771" s="34" t="s">
        <v>288</v>
      </c>
      <c r="F771" s="36" t="str">
        <f t="shared" si="75"/>
        <v>Ejecutar acciones correspondientes al Proceso de Control Presencial Posterior</v>
      </c>
      <c r="G771" s="34" t="s">
        <v>554</v>
      </c>
      <c r="H771" s="34" t="s">
        <v>547</v>
      </c>
      <c r="I771" s="136">
        <v>1</v>
      </c>
      <c r="J771" s="146">
        <v>30</v>
      </c>
      <c r="K771" s="38"/>
      <c r="L771" s="146">
        <v>300</v>
      </c>
      <c r="M771" s="38">
        <f t="shared" si="76"/>
        <v>330</v>
      </c>
      <c r="N771" s="39">
        <v>6</v>
      </c>
      <c r="O771" s="41" t="str">
        <f>IFERROR(VLOOKUP(N771,bbb!B510:Ordenmes,2,0),"")</f>
        <v>Junio</v>
      </c>
      <c r="P771" s="142">
        <v>12</v>
      </c>
      <c r="Q771" s="111" t="s">
        <v>166</v>
      </c>
      <c r="R771" s="95"/>
      <c r="S771" s="93"/>
      <c r="T771" s="93"/>
    </row>
    <row r="772" spans="1:20" x14ac:dyDescent="0.25">
      <c r="A772" s="34" t="s">
        <v>2103</v>
      </c>
      <c r="B772" s="34" t="str">
        <f t="shared" si="74"/>
        <v>UDR Arequipa</v>
      </c>
      <c r="C772" s="35" t="s">
        <v>279</v>
      </c>
      <c r="D772" s="36" t="str">
        <f t="shared" si="72"/>
        <v>Ejecución de Control Técnico a las Prestaciones.</v>
      </c>
      <c r="E772" s="34" t="s">
        <v>288</v>
      </c>
      <c r="F772" s="36" t="str">
        <f t="shared" si="75"/>
        <v>Ejecutar acciones correspondientes al Proceso de Control Presencial Posterior</v>
      </c>
      <c r="G772" s="34" t="s">
        <v>553</v>
      </c>
      <c r="H772" s="34" t="s">
        <v>548</v>
      </c>
      <c r="I772" s="136">
        <v>2</v>
      </c>
      <c r="J772" s="146">
        <v>70</v>
      </c>
      <c r="K772" s="38"/>
      <c r="L772" s="146">
        <v>640</v>
      </c>
      <c r="M772" s="38">
        <f t="shared" si="76"/>
        <v>710</v>
      </c>
      <c r="N772" s="39">
        <v>6</v>
      </c>
      <c r="O772" s="41" t="str">
        <f>IFERROR(VLOOKUP(N772,bbb!B511:Ordenmes,2,0),"")</f>
        <v>Junio</v>
      </c>
      <c r="P772" s="142">
        <v>1</v>
      </c>
      <c r="Q772" s="111" t="s">
        <v>257</v>
      </c>
      <c r="R772" s="95"/>
      <c r="S772" s="93"/>
      <c r="T772" s="93"/>
    </row>
    <row r="773" spans="1:20" x14ac:dyDescent="0.25">
      <c r="A773" s="34" t="s">
        <v>2103</v>
      </c>
      <c r="B773" s="34" t="str">
        <f t="shared" si="74"/>
        <v>UDR Arequipa</v>
      </c>
      <c r="C773" s="35" t="s">
        <v>279</v>
      </c>
      <c r="D773" s="36" t="str">
        <f t="shared" si="72"/>
        <v>Ejecución de Control Técnico a las Prestaciones.</v>
      </c>
      <c r="E773" s="34" t="s">
        <v>288</v>
      </c>
      <c r="F773" s="36" t="str">
        <f t="shared" si="75"/>
        <v>Ejecutar acciones correspondientes al Proceso de Control Presencial Posterior</v>
      </c>
      <c r="G773" s="34" t="s">
        <v>550</v>
      </c>
      <c r="H773" s="148" t="s">
        <v>546</v>
      </c>
      <c r="I773" s="136">
        <v>1</v>
      </c>
      <c r="J773" s="146">
        <v>30</v>
      </c>
      <c r="K773" s="38"/>
      <c r="L773" s="146">
        <v>300</v>
      </c>
      <c r="M773" s="38">
        <f t="shared" si="76"/>
        <v>330</v>
      </c>
      <c r="N773" s="39">
        <v>6</v>
      </c>
      <c r="O773" s="41" t="str">
        <f>IFERROR(VLOOKUP(N773,bbb!B512:Ordenmes,2,0),"")</f>
        <v>Junio</v>
      </c>
      <c r="P773" s="142">
        <v>3</v>
      </c>
      <c r="Q773" s="111" t="s">
        <v>131</v>
      </c>
      <c r="R773" s="95"/>
      <c r="S773" s="93"/>
      <c r="T773" s="93"/>
    </row>
    <row r="774" spans="1:20" x14ac:dyDescent="0.25">
      <c r="A774" s="34" t="s">
        <v>2103</v>
      </c>
      <c r="B774" s="34" t="str">
        <f t="shared" si="74"/>
        <v>UDR Arequipa</v>
      </c>
      <c r="C774" s="35" t="s">
        <v>279</v>
      </c>
      <c r="D774" s="36" t="str">
        <f t="shared" si="72"/>
        <v>Ejecución de Control Técnico a las Prestaciones.</v>
      </c>
      <c r="E774" s="34" t="s">
        <v>288</v>
      </c>
      <c r="F774" s="36" t="str">
        <f t="shared" si="75"/>
        <v>Ejecutar acciones correspondientes al Proceso de Control Presencial Posterior</v>
      </c>
      <c r="G774" s="34" t="s">
        <v>2904</v>
      </c>
      <c r="H774" s="148" t="s">
        <v>547</v>
      </c>
      <c r="I774" s="136">
        <v>1</v>
      </c>
      <c r="J774" s="146">
        <v>0</v>
      </c>
      <c r="K774" s="38"/>
      <c r="L774" s="146">
        <v>0</v>
      </c>
      <c r="M774" s="38">
        <f t="shared" si="76"/>
        <v>0</v>
      </c>
      <c r="N774" s="39">
        <v>6</v>
      </c>
      <c r="O774" s="41" t="str">
        <f>IFERROR(VLOOKUP(N774,bbb!B513:Ordenmes,2,0),"")</f>
        <v>Junio</v>
      </c>
      <c r="P774" s="142">
        <v>7</v>
      </c>
      <c r="Q774" s="111" t="s">
        <v>62</v>
      </c>
      <c r="R774" s="95"/>
      <c r="S774" s="93"/>
      <c r="T774" s="93"/>
    </row>
    <row r="775" spans="1:20" x14ac:dyDescent="0.25">
      <c r="A775" s="34" t="s">
        <v>2103</v>
      </c>
      <c r="B775" s="34" t="str">
        <f t="shared" si="74"/>
        <v>UDR Arequipa</v>
      </c>
      <c r="C775" s="192" t="s">
        <v>895</v>
      </c>
      <c r="D775" s="36" t="str">
        <f t="shared" si="72"/>
        <v>Acciones de promocion y proteccion de derechos</v>
      </c>
      <c r="E775" s="34" t="s">
        <v>897</v>
      </c>
      <c r="F775" s="36" t="str">
        <f t="shared" si="75"/>
        <v xml:space="preserve">Acciones de promoción </v>
      </c>
      <c r="G775" s="34" t="s">
        <v>3067</v>
      </c>
      <c r="H775" s="34" t="s">
        <v>3068</v>
      </c>
      <c r="I775" s="136">
        <v>1</v>
      </c>
      <c r="J775" s="146">
        <v>40</v>
      </c>
      <c r="K775" s="38"/>
      <c r="L775" s="146">
        <v>320</v>
      </c>
      <c r="M775" s="38">
        <f t="shared" si="76"/>
        <v>360</v>
      </c>
      <c r="N775" s="39">
        <v>6</v>
      </c>
      <c r="O775" s="41" t="str">
        <f>IFERROR(VLOOKUP(N775,bbb!B496:Ordenmes,2,0),"")</f>
        <v>Junio</v>
      </c>
      <c r="P775" s="112">
        <v>9</v>
      </c>
      <c r="Q775" s="111" t="s">
        <v>161</v>
      </c>
      <c r="R775" s="95"/>
      <c r="S775" s="93"/>
      <c r="T775" s="93"/>
    </row>
    <row r="776" spans="1:20" x14ac:dyDescent="0.25">
      <c r="A776" s="34" t="s">
        <v>2103</v>
      </c>
      <c r="B776" s="34" t="str">
        <f t="shared" si="74"/>
        <v>UDR Arequipa</v>
      </c>
      <c r="C776" s="35" t="s">
        <v>307</v>
      </c>
      <c r="D776" s="36" t="str">
        <f t="shared" si="72"/>
        <v>Supervisión Financiera a Unidades Ejecutoras-UE.</v>
      </c>
      <c r="E776" s="34" t="s">
        <v>308</v>
      </c>
      <c r="F776" s="36" t="str">
        <f t="shared" si="75"/>
        <v>Supervisión Financiera Presencial a las Unidades Ejecutoras-UE</v>
      </c>
      <c r="G776" s="34" t="s">
        <v>569</v>
      </c>
      <c r="H776" s="34" t="s">
        <v>2922</v>
      </c>
      <c r="I776" s="136">
        <v>5</v>
      </c>
      <c r="J776" s="146">
        <v>45</v>
      </c>
      <c r="K776" s="38"/>
      <c r="L776" s="146">
        <v>1600</v>
      </c>
      <c r="M776" s="38">
        <f t="shared" si="76"/>
        <v>1645</v>
      </c>
      <c r="N776" s="39">
        <v>7</v>
      </c>
      <c r="O776" s="41" t="str">
        <f>IFERROR(VLOOKUP(N776,bbb!B518:Ordenmes,2,0),"")</f>
        <v>Julio</v>
      </c>
      <c r="P776" s="112">
        <v>4</v>
      </c>
      <c r="Q776" s="111" t="s">
        <v>137</v>
      </c>
      <c r="R776" s="95"/>
      <c r="S776" s="93"/>
      <c r="T776" s="93"/>
    </row>
    <row r="777" spans="1:20" x14ac:dyDescent="0.25">
      <c r="A777" s="34" t="s">
        <v>2103</v>
      </c>
      <c r="B777" s="34" t="str">
        <f t="shared" si="74"/>
        <v>UDR Arequipa</v>
      </c>
      <c r="C777" s="35" t="s">
        <v>307</v>
      </c>
      <c r="D777" s="36" t="str">
        <f t="shared" si="72"/>
        <v>Supervisión Financiera a Unidades Ejecutoras-UE.</v>
      </c>
      <c r="E777" s="34" t="s">
        <v>308</v>
      </c>
      <c r="F777" s="36" t="str">
        <f t="shared" si="75"/>
        <v>Supervisión Financiera Presencial a las Unidades Ejecutoras-UE</v>
      </c>
      <c r="G777" s="34" t="s">
        <v>2888</v>
      </c>
      <c r="H777" s="34" t="s">
        <v>2923</v>
      </c>
      <c r="I777" s="136">
        <v>0</v>
      </c>
      <c r="J777" s="146">
        <v>0</v>
      </c>
      <c r="K777" s="38"/>
      <c r="L777" s="146">
        <v>0</v>
      </c>
      <c r="M777" s="38">
        <f t="shared" si="76"/>
        <v>0</v>
      </c>
      <c r="N777" s="39">
        <v>7</v>
      </c>
      <c r="O777" s="41" t="str">
        <f>IFERROR(VLOOKUP(N777,bbb!B519:Ordenmes,2,0),"")</f>
        <v>Julio</v>
      </c>
      <c r="P777" s="112">
        <v>5</v>
      </c>
      <c r="Q777" s="111" t="s">
        <v>158</v>
      </c>
      <c r="R777" s="95"/>
      <c r="S777" s="93"/>
      <c r="T777" s="93"/>
    </row>
    <row r="778" spans="1:20" x14ac:dyDescent="0.25">
      <c r="A778" s="34" t="s">
        <v>2103</v>
      </c>
      <c r="B778" s="34" t="str">
        <f t="shared" si="74"/>
        <v>UDR Arequipa</v>
      </c>
      <c r="C778" s="35" t="s">
        <v>279</v>
      </c>
      <c r="D778" s="36" t="str">
        <f t="shared" si="72"/>
        <v>Ejecución de Control Técnico a las Prestaciones.</v>
      </c>
      <c r="E778" s="34" t="s">
        <v>288</v>
      </c>
      <c r="F778" s="36" t="str">
        <f t="shared" si="75"/>
        <v>Ejecutar acciones correspondientes al Proceso de Control Presencial Posterior</v>
      </c>
      <c r="G778" s="34" t="s">
        <v>556</v>
      </c>
      <c r="H778" s="34" t="s">
        <v>548</v>
      </c>
      <c r="I778" s="136">
        <v>1</v>
      </c>
      <c r="J778" s="146">
        <v>30</v>
      </c>
      <c r="K778" s="38"/>
      <c r="L778" s="146">
        <v>300</v>
      </c>
      <c r="M778" s="38">
        <f t="shared" si="76"/>
        <v>330</v>
      </c>
      <c r="N778" s="39">
        <v>7</v>
      </c>
      <c r="O778" s="41" t="str">
        <f>IFERROR(VLOOKUP(N778,bbb!B520:Ordenmes,2,0),"")</f>
        <v>Julio</v>
      </c>
      <c r="P778" s="142">
        <v>12</v>
      </c>
      <c r="Q778" s="111" t="s">
        <v>166</v>
      </c>
      <c r="R778" s="95"/>
      <c r="S778" s="93"/>
      <c r="T778" s="93"/>
    </row>
    <row r="779" spans="1:20" x14ac:dyDescent="0.25">
      <c r="A779" s="34" t="s">
        <v>2103</v>
      </c>
      <c r="B779" s="34" t="str">
        <f t="shared" si="74"/>
        <v>UDR Arequipa</v>
      </c>
      <c r="C779" s="35" t="s">
        <v>279</v>
      </c>
      <c r="D779" s="36" t="str">
        <f t="shared" si="72"/>
        <v>Ejecución de Control Técnico a las Prestaciones.</v>
      </c>
      <c r="E779" s="34" t="s">
        <v>288</v>
      </c>
      <c r="F779" s="36" t="str">
        <f t="shared" si="75"/>
        <v>Ejecutar acciones correspondientes al Proceso de Control Presencial Posterior</v>
      </c>
      <c r="G779" s="34" t="s">
        <v>552</v>
      </c>
      <c r="H779" s="34" t="s">
        <v>546</v>
      </c>
      <c r="I779" s="136">
        <v>2</v>
      </c>
      <c r="J779" s="146">
        <v>70</v>
      </c>
      <c r="K779" s="38"/>
      <c r="L779" s="146">
        <v>640</v>
      </c>
      <c r="M779" s="38">
        <f t="shared" si="76"/>
        <v>710</v>
      </c>
      <c r="N779" s="39">
        <v>7</v>
      </c>
      <c r="O779" s="41" t="str">
        <f>IFERROR(VLOOKUP(N779,bbb!B521:Ordenmes,2,0),"")</f>
        <v>Julio</v>
      </c>
      <c r="P779" s="142">
        <v>12</v>
      </c>
      <c r="Q779" s="111" t="s">
        <v>166</v>
      </c>
      <c r="R779" s="95"/>
      <c r="S779" s="93"/>
      <c r="T779" s="93"/>
    </row>
    <row r="780" spans="1:20" x14ac:dyDescent="0.25">
      <c r="A780" s="34" t="s">
        <v>2103</v>
      </c>
      <c r="B780" s="34" t="str">
        <f t="shared" si="74"/>
        <v>UDR Arequipa</v>
      </c>
      <c r="C780" s="35" t="s">
        <v>279</v>
      </c>
      <c r="D780" s="36" t="str">
        <f t="shared" si="72"/>
        <v>Ejecución de Control Técnico a las Prestaciones.</v>
      </c>
      <c r="E780" s="34" t="s">
        <v>288</v>
      </c>
      <c r="F780" s="36" t="str">
        <f t="shared" si="75"/>
        <v>Ejecutar acciones correspondientes al Proceso de Control Presencial Posterior</v>
      </c>
      <c r="G780" s="34" t="s">
        <v>555</v>
      </c>
      <c r="H780" s="34" t="s">
        <v>548</v>
      </c>
      <c r="I780" s="136">
        <v>2</v>
      </c>
      <c r="J780" s="146">
        <v>40</v>
      </c>
      <c r="K780" s="38"/>
      <c r="L780" s="146">
        <v>640</v>
      </c>
      <c r="M780" s="38">
        <f t="shared" si="76"/>
        <v>680</v>
      </c>
      <c r="N780" s="39">
        <v>7</v>
      </c>
      <c r="O780" s="41" t="str">
        <f>IFERROR(VLOOKUP(N780,bbb!B522:Ordenmes,2,0),"")</f>
        <v>Julio</v>
      </c>
      <c r="P780" s="142">
        <v>1</v>
      </c>
      <c r="Q780" s="111" t="s">
        <v>257</v>
      </c>
      <c r="R780" s="95"/>
      <c r="S780" s="93"/>
      <c r="T780" s="93"/>
    </row>
    <row r="781" spans="1:20" x14ac:dyDescent="0.25">
      <c r="A781" s="34" t="s">
        <v>2103</v>
      </c>
      <c r="B781" s="34" t="str">
        <f t="shared" si="74"/>
        <v>UDR Arequipa</v>
      </c>
      <c r="C781" s="35" t="s">
        <v>279</v>
      </c>
      <c r="D781" s="36" t="str">
        <f t="shared" si="72"/>
        <v>Ejecución de Control Técnico a las Prestaciones.</v>
      </c>
      <c r="E781" s="34" t="s">
        <v>288</v>
      </c>
      <c r="F781" s="36" t="str">
        <f t="shared" si="75"/>
        <v>Ejecutar acciones correspondientes al Proceso de Control Presencial Posterior</v>
      </c>
      <c r="G781" s="34" t="s">
        <v>2896</v>
      </c>
      <c r="H781" s="34" t="s">
        <v>547</v>
      </c>
      <c r="I781" s="136">
        <v>2</v>
      </c>
      <c r="J781" s="146">
        <v>70</v>
      </c>
      <c r="K781" s="38"/>
      <c r="L781" s="146">
        <v>640</v>
      </c>
      <c r="M781" s="38">
        <f t="shared" si="76"/>
        <v>710</v>
      </c>
      <c r="N781" s="39">
        <v>7</v>
      </c>
      <c r="O781" s="41" t="str">
        <f>IFERROR(VLOOKUP(N781,bbb!B523:Ordenmes,2,0),"")</f>
        <v>Julio</v>
      </c>
      <c r="P781" s="142">
        <v>1</v>
      </c>
      <c r="Q781" s="111" t="s">
        <v>257</v>
      </c>
      <c r="R781" s="95"/>
      <c r="S781" s="93"/>
      <c r="T781" s="93"/>
    </row>
    <row r="782" spans="1:20" x14ac:dyDescent="0.25">
      <c r="A782" s="34" t="s">
        <v>2103</v>
      </c>
      <c r="B782" s="34" t="str">
        <f t="shared" si="74"/>
        <v>UDR Arequipa</v>
      </c>
      <c r="C782" s="35" t="s">
        <v>279</v>
      </c>
      <c r="D782" s="36" t="str">
        <f t="shared" si="72"/>
        <v>Ejecución de Control Técnico a las Prestaciones.</v>
      </c>
      <c r="E782" s="34" t="s">
        <v>288</v>
      </c>
      <c r="F782" s="36" t="str">
        <f t="shared" si="75"/>
        <v>Ejecutar acciones correspondientes al Proceso de Control Presencial Posterior</v>
      </c>
      <c r="G782" s="34" t="s">
        <v>550</v>
      </c>
      <c r="H782" s="34" t="s">
        <v>547</v>
      </c>
      <c r="I782" s="136">
        <v>1</v>
      </c>
      <c r="J782" s="146">
        <v>30</v>
      </c>
      <c r="K782" s="38"/>
      <c r="L782" s="146">
        <v>300</v>
      </c>
      <c r="M782" s="38">
        <f t="shared" si="76"/>
        <v>330</v>
      </c>
      <c r="N782" s="39">
        <v>7</v>
      </c>
      <c r="O782" s="41" t="str">
        <f>IFERROR(VLOOKUP(N782,bbb!B524:Ordenmes,2,0),"")</f>
        <v>Julio</v>
      </c>
      <c r="P782" s="142">
        <v>2</v>
      </c>
      <c r="Q782" s="111" t="s">
        <v>126</v>
      </c>
      <c r="R782" s="95"/>
      <c r="S782" s="93"/>
      <c r="T782" s="93"/>
    </row>
    <row r="783" spans="1:20" x14ac:dyDescent="0.25">
      <c r="A783" s="34" t="s">
        <v>2103</v>
      </c>
      <c r="B783" s="34" t="str">
        <f t="shared" si="74"/>
        <v>UDR Arequipa</v>
      </c>
      <c r="C783" s="35" t="s">
        <v>279</v>
      </c>
      <c r="D783" s="36" t="str">
        <f t="shared" si="72"/>
        <v>Ejecución de Control Técnico a las Prestaciones.</v>
      </c>
      <c r="E783" s="34" t="s">
        <v>288</v>
      </c>
      <c r="F783" s="36" t="str">
        <f t="shared" si="75"/>
        <v>Ejecutar acciones correspondientes al Proceso de Control Presencial Posterior</v>
      </c>
      <c r="G783" s="34" t="s">
        <v>2905</v>
      </c>
      <c r="H783" s="148" t="s">
        <v>548</v>
      </c>
      <c r="I783" s="136">
        <v>1</v>
      </c>
      <c r="J783" s="146">
        <v>0</v>
      </c>
      <c r="K783" s="38"/>
      <c r="L783" s="146">
        <v>0</v>
      </c>
      <c r="M783" s="38">
        <f t="shared" si="76"/>
        <v>0</v>
      </c>
      <c r="N783" s="39">
        <v>7</v>
      </c>
      <c r="O783" s="41" t="str">
        <f>IFERROR(VLOOKUP(N783,bbb!B525:Ordenmes,2,0),"")</f>
        <v>Julio</v>
      </c>
      <c r="P783" s="142">
        <v>8</v>
      </c>
      <c r="Q783" s="111" t="s">
        <v>64</v>
      </c>
      <c r="R783" s="95"/>
      <c r="S783" s="93"/>
      <c r="T783" s="93"/>
    </row>
    <row r="784" spans="1:20" x14ac:dyDescent="0.25">
      <c r="A784" s="34" t="s">
        <v>2103</v>
      </c>
      <c r="B784" s="34" t="str">
        <f t="shared" si="74"/>
        <v>UDR Arequipa</v>
      </c>
      <c r="C784" s="35" t="s">
        <v>279</v>
      </c>
      <c r="D784" s="36" t="str">
        <f t="shared" si="72"/>
        <v>Ejecución de Control Técnico a las Prestaciones.</v>
      </c>
      <c r="E784" s="34" t="s">
        <v>288</v>
      </c>
      <c r="F784" s="36" t="str">
        <f t="shared" si="75"/>
        <v>Ejecutar acciones correspondientes al Proceso de Control Presencial Posterior</v>
      </c>
      <c r="G784" s="34" t="s">
        <v>2906</v>
      </c>
      <c r="H784" s="148" t="s">
        <v>547</v>
      </c>
      <c r="I784" s="136">
        <v>1</v>
      </c>
      <c r="J784" s="146">
        <v>0</v>
      </c>
      <c r="K784" s="38"/>
      <c r="L784" s="146">
        <v>0</v>
      </c>
      <c r="M784" s="38">
        <f t="shared" si="76"/>
        <v>0</v>
      </c>
      <c r="N784" s="39">
        <v>7</v>
      </c>
      <c r="O784" s="41" t="str">
        <f>IFERROR(VLOOKUP(N784,bbb!B526:Ordenmes,2,0),"")</f>
        <v>Julio</v>
      </c>
      <c r="P784" s="142">
        <v>9</v>
      </c>
      <c r="Q784" s="111" t="s">
        <v>664</v>
      </c>
      <c r="R784" s="95"/>
      <c r="S784" s="93"/>
      <c r="T784" s="93"/>
    </row>
    <row r="785" spans="1:20" x14ac:dyDescent="0.25">
      <c r="A785" s="34" t="s">
        <v>2103</v>
      </c>
      <c r="B785" s="34" t="str">
        <f t="shared" si="74"/>
        <v>UDR Arequipa</v>
      </c>
      <c r="C785" s="192" t="s">
        <v>252</v>
      </c>
      <c r="D785" s="36" t="str">
        <f t="shared" si="72"/>
        <v>Acciones de Soporte a la Gestión a nivel de UDR</v>
      </c>
      <c r="E785" s="34" t="s">
        <v>253</v>
      </c>
      <c r="F785" s="36" t="str">
        <f t="shared" si="75"/>
        <v>Supervisión y asistencia técnica en acciones de soporte a IPRESS</v>
      </c>
      <c r="G785" s="34" t="s">
        <v>545</v>
      </c>
      <c r="H785" s="34" t="s">
        <v>542</v>
      </c>
      <c r="I785" s="136">
        <v>2</v>
      </c>
      <c r="J785" s="146">
        <v>40</v>
      </c>
      <c r="K785" s="38"/>
      <c r="L785" s="146">
        <v>640</v>
      </c>
      <c r="M785" s="38">
        <f t="shared" si="76"/>
        <v>680</v>
      </c>
      <c r="N785" s="39">
        <v>8</v>
      </c>
      <c r="O785" s="41" t="str">
        <f>IFERROR(VLOOKUP(N785,bbb!B507:Ordenmes,2,0),"")</f>
        <v>Agosto</v>
      </c>
      <c r="P785" s="112">
        <v>6</v>
      </c>
      <c r="Q785" s="111" t="s">
        <v>142</v>
      </c>
      <c r="R785" s="95"/>
      <c r="S785" s="93"/>
      <c r="T785" s="93"/>
    </row>
    <row r="786" spans="1:20" x14ac:dyDescent="0.25">
      <c r="A786" s="34" t="s">
        <v>2103</v>
      </c>
      <c r="B786" s="34" t="str">
        <f t="shared" si="74"/>
        <v>UDR Arequipa</v>
      </c>
      <c r="C786" s="35" t="s">
        <v>307</v>
      </c>
      <c r="D786" s="36" t="str">
        <f t="shared" si="72"/>
        <v>Supervisión Financiera a Unidades Ejecutoras-UE.</v>
      </c>
      <c r="E786" s="34" t="s">
        <v>308</v>
      </c>
      <c r="F786" s="36" t="str">
        <f t="shared" si="75"/>
        <v>Supervisión Financiera Presencial a las Unidades Ejecutoras-UE</v>
      </c>
      <c r="G786" s="34" t="s">
        <v>570</v>
      </c>
      <c r="H786" s="34" t="s">
        <v>2919</v>
      </c>
      <c r="I786" s="136">
        <v>0</v>
      </c>
      <c r="J786" s="146">
        <v>0</v>
      </c>
      <c r="K786" s="38"/>
      <c r="L786" s="146">
        <v>0</v>
      </c>
      <c r="M786" s="38">
        <f t="shared" si="76"/>
        <v>0</v>
      </c>
      <c r="N786" s="39">
        <v>8</v>
      </c>
      <c r="O786" s="41" t="str">
        <f>IFERROR(VLOOKUP(N786,bbb!B508:Ordenmes,2,0),"")</f>
        <v>Agosto</v>
      </c>
      <c r="P786" s="112">
        <v>8</v>
      </c>
      <c r="Q786" s="111" t="s">
        <v>145</v>
      </c>
      <c r="R786" s="95"/>
      <c r="S786" s="93"/>
      <c r="T786" s="93"/>
    </row>
    <row r="787" spans="1:20" x14ac:dyDescent="0.25">
      <c r="A787" s="34" t="s">
        <v>2103</v>
      </c>
      <c r="B787" s="34" t="str">
        <f t="shared" si="74"/>
        <v>UDR Arequipa</v>
      </c>
      <c r="C787" s="35" t="s">
        <v>307</v>
      </c>
      <c r="D787" s="36" t="str">
        <f t="shared" si="72"/>
        <v>Supervisión Financiera a Unidades Ejecutoras-UE.</v>
      </c>
      <c r="E787" s="34" t="s">
        <v>308</v>
      </c>
      <c r="F787" s="36" t="str">
        <f t="shared" si="75"/>
        <v>Supervisión Financiera Presencial a las Unidades Ejecutoras-UE</v>
      </c>
      <c r="G787" s="34" t="s">
        <v>579</v>
      </c>
      <c r="H787" s="34" t="s">
        <v>2921</v>
      </c>
      <c r="I787" s="136">
        <v>1</v>
      </c>
      <c r="J787" s="146">
        <v>50</v>
      </c>
      <c r="K787" s="38"/>
      <c r="L787" s="146">
        <v>320</v>
      </c>
      <c r="M787" s="38">
        <f t="shared" si="76"/>
        <v>370</v>
      </c>
      <c r="N787" s="39">
        <v>8</v>
      </c>
      <c r="O787" s="41" t="str">
        <f>IFERROR(VLOOKUP(N787,bbb!B509:Ordenmes,2,0),"")</f>
        <v>Agosto</v>
      </c>
      <c r="P787" s="112">
        <v>10</v>
      </c>
      <c r="Q787" s="111" t="s">
        <v>150</v>
      </c>
      <c r="R787" s="95"/>
      <c r="S787" s="93"/>
      <c r="T787" s="93"/>
    </row>
    <row r="788" spans="1:20" x14ac:dyDescent="0.25">
      <c r="A788" s="34" t="s">
        <v>2103</v>
      </c>
      <c r="B788" s="34" t="str">
        <f t="shared" si="74"/>
        <v>UDR Arequipa</v>
      </c>
      <c r="C788" s="35" t="s">
        <v>307</v>
      </c>
      <c r="D788" s="36" t="str">
        <f t="shared" si="72"/>
        <v>Supervisión Financiera a Unidades Ejecutoras-UE.</v>
      </c>
      <c r="E788" s="34" t="s">
        <v>308</v>
      </c>
      <c r="F788" s="36" t="str">
        <f t="shared" si="75"/>
        <v>Supervisión Financiera Presencial a las Unidades Ejecutoras-UE</v>
      </c>
      <c r="G788" s="34" t="s">
        <v>579</v>
      </c>
      <c r="H788" s="34" t="s">
        <v>2924</v>
      </c>
      <c r="I788" s="136">
        <v>1</v>
      </c>
      <c r="J788" s="146">
        <v>50</v>
      </c>
      <c r="K788" s="38"/>
      <c r="L788" s="146">
        <v>320</v>
      </c>
      <c r="M788" s="38">
        <f t="shared" si="76"/>
        <v>370</v>
      </c>
      <c r="N788" s="39">
        <v>8</v>
      </c>
      <c r="O788" s="41" t="str">
        <f>IFERROR(VLOOKUP(N788,bbb!B510:Ordenmes,2,0),"")</f>
        <v>Agosto</v>
      </c>
      <c r="P788" s="112">
        <v>11</v>
      </c>
      <c r="Q788" s="111" t="s">
        <v>169</v>
      </c>
      <c r="R788" s="95"/>
      <c r="S788" s="93"/>
      <c r="T788" s="93"/>
    </row>
    <row r="789" spans="1:20" x14ac:dyDescent="0.25">
      <c r="A789" s="34" t="s">
        <v>2103</v>
      </c>
      <c r="B789" s="34" t="str">
        <f t="shared" si="74"/>
        <v>UDR Arequipa</v>
      </c>
      <c r="C789" s="35" t="s">
        <v>279</v>
      </c>
      <c r="D789" s="36" t="str">
        <f t="shared" si="72"/>
        <v>Ejecución de Control Técnico a las Prestaciones.</v>
      </c>
      <c r="E789" s="34" t="s">
        <v>288</v>
      </c>
      <c r="F789" s="36" t="str">
        <f t="shared" si="75"/>
        <v>Ejecutar acciones correspondientes al Proceso de Control Presencial Posterior</v>
      </c>
      <c r="G789" s="34" t="s">
        <v>2894</v>
      </c>
      <c r="H789" s="34" t="s">
        <v>546</v>
      </c>
      <c r="I789" s="136">
        <v>2</v>
      </c>
      <c r="J789" s="146">
        <v>70</v>
      </c>
      <c r="K789" s="38"/>
      <c r="L789" s="146">
        <v>640</v>
      </c>
      <c r="M789" s="38">
        <f t="shared" si="76"/>
        <v>710</v>
      </c>
      <c r="N789" s="39">
        <v>8</v>
      </c>
      <c r="O789" s="41" t="str">
        <f>IFERROR(VLOOKUP(N789,bbb!B511:Ordenmes,2,0),"")</f>
        <v>Agosto</v>
      </c>
      <c r="P789" s="142">
        <v>11</v>
      </c>
      <c r="Q789" s="111" t="s">
        <v>169</v>
      </c>
      <c r="R789" s="95"/>
      <c r="S789" s="93"/>
      <c r="T789" s="93"/>
    </row>
    <row r="790" spans="1:20" x14ac:dyDescent="0.25">
      <c r="A790" s="34" t="s">
        <v>2103</v>
      </c>
      <c r="B790" s="34" t="str">
        <f t="shared" si="74"/>
        <v>UDR Arequipa</v>
      </c>
      <c r="C790" s="35" t="s">
        <v>279</v>
      </c>
      <c r="D790" s="36" t="str">
        <f t="shared" si="72"/>
        <v>Ejecución de Control Técnico a las Prestaciones.</v>
      </c>
      <c r="E790" s="34" t="s">
        <v>288</v>
      </c>
      <c r="F790" s="36" t="str">
        <f t="shared" si="75"/>
        <v>Ejecutar acciones correspondientes al Proceso de Control Presencial Posterior</v>
      </c>
      <c r="G790" s="34" t="s">
        <v>550</v>
      </c>
      <c r="H790" s="34" t="s">
        <v>548</v>
      </c>
      <c r="I790" s="136">
        <v>1</v>
      </c>
      <c r="J790" s="146">
        <v>30</v>
      </c>
      <c r="K790" s="38"/>
      <c r="L790" s="146">
        <v>300</v>
      </c>
      <c r="M790" s="38">
        <f t="shared" si="76"/>
        <v>330</v>
      </c>
      <c r="N790" s="39">
        <v>8</v>
      </c>
      <c r="O790" s="41" t="str">
        <f>IFERROR(VLOOKUP(N790,bbb!B512:Ordenmes,2,0),"")</f>
        <v>Agosto</v>
      </c>
      <c r="P790" s="142">
        <v>1</v>
      </c>
      <c r="Q790" s="111" t="s">
        <v>257</v>
      </c>
      <c r="R790" s="95"/>
      <c r="S790" s="93"/>
      <c r="T790" s="93"/>
    </row>
    <row r="791" spans="1:20" x14ac:dyDescent="0.25">
      <c r="A791" s="34" t="s">
        <v>2103</v>
      </c>
      <c r="B791" s="34" t="str">
        <f t="shared" si="74"/>
        <v>UDR Arequipa</v>
      </c>
      <c r="C791" s="35" t="s">
        <v>279</v>
      </c>
      <c r="D791" s="36" t="str">
        <f t="shared" si="72"/>
        <v>Ejecución de Control Técnico a las Prestaciones.</v>
      </c>
      <c r="E791" s="34" t="s">
        <v>288</v>
      </c>
      <c r="F791" s="36" t="str">
        <f t="shared" si="75"/>
        <v>Ejecutar acciones correspondientes al Proceso de Control Presencial Posterior</v>
      </c>
      <c r="G791" s="34" t="s">
        <v>557</v>
      </c>
      <c r="H791" s="34" t="s">
        <v>548</v>
      </c>
      <c r="I791" s="136">
        <v>1</v>
      </c>
      <c r="J791" s="146">
        <v>30</v>
      </c>
      <c r="K791" s="38"/>
      <c r="L791" s="146">
        <v>300</v>
      </c>
      <c r="M791" s="38">
        <f t="shared" si="76"/>
        <v>330</v>
      </c>
      <c r="N791" s="39">
        <v>8</v>
      </c>
      <c r="O791" s="41" t="str">
        <f>IFERROR(VLOOKUP(N791,bbb!B513:Ordenmes,2,0),"")</f>
        <v>Agosto</v>
      </c>
      <c r="P791" s="142">
        <v>2</v>
      </c>
      <c r="Q791" s="111" t="s">
        <v>126</v>
      </c>
      <c r="R791" s="95"/>
      <c r="S791" s="93"/>
      <c r="T791" s="93"/>
    </row>
    <row r="792" spans="1:20" x14ac:dyDescent="0.25">
      <c r="A792" s="34" t="s">
        <v>2103</v>
      </c>
      <c r="B792" s="34" t="str">
        <f t="shared" si="74"/>
        <v>UDR Arequipa</v>
      </c>
      <c r="C792" s="35" t="s">
        <v>279</v>
      </c>
      <c r="D792" s="36" t="str">
        <f t="shared" si="72"/>
        <v>Ejecución de Control Técnico a las Prestaciones.</v>
      </c>
      <c r="E792" s="34" t="s">
        <v>288</v>
      </c>
      <c r="F792" s="36" t="str">
        <f t="shared" si="75"/>
        <v>Ejecutar acciones correspondientes al Proceso de Control Presencial Posterior</v>
      </c>
      <c r="G792" s="34" t="s">
        <v>2899</v>
      </c>
      <c r="H792" s="148" t="s">
        <v>547</v>
      </c>
      <c r="I792" s="136">
        <v>1</v>
      </c>
      <c r="J792" s="146">
        <v>70</v>
      </c>
      <c r="K792" s="38"/>
      <c r="L792" s="146">
        <v>320</v>
      </c>
      <c r="M792" s="38">
        <f t="shared" si="76"/>
        <v>390</v>
      </c>
      <c r="N792" s="39">
        <v>8</v>
      </c>
      <c r="O792" s="41" t="str">
        <f>IFERROR(VLOOKUP(N792,bbb!B514:Ordenmes,2,0),"")</f>
        <v>Agosto</v>
      </c>
      <c r="P792" s="142">
        <v>3</v>
      </c>
      <c r="Q792" s="111" t="s">
        <v>131</v>
      </c>
      <c r="R792" s="95"/>
      <c r="S792" s="93"/>
      <c r="T792" s="93"/>
    </row>
    <row r="793" spans="1:20" x14ac:dyDescent="0.25">
      <c r="A793" s="34" t="s">
        <v>2103</v>
      </c>
      <c r="B793" s="34" t="str">
        <f t="shared" si="74"/>
        <v>UDR Arequipa</v>
      </c>
      <c r="C793" s="35" t="s">
        <v>279</v>
      </c>
      <c r="D793" s="36" t="str">
        <f t="shared" si="72"/>
        <v>Ejecución de Control Técnico a las Prestaciones.</v>
      </c>
      <c r="E793" s="34" t="s">
        <v>288</v>
      </c>
      <c r="F793" s="36" t="str">
        <f t="shared" si="75"/>
        <v>Ejecutar acciones correspondientes al Proceso de Control Presencial Posterior</v>
      </c>
      <c r="G793" s="34" t="s">
        <v>2907</v>
      </c>
      <c r="H793" s="148" t="s">
        <v>546</v>
      </c>
      <c r="I793" s="136">
        <v>1</v>
      </c>
      <c r="J793" s="146">
        <v>0</v>
      </c>
      <c r="K793" s="38"/>
      <c r="L793" s="146">
        <v>0</v>
      </c>
      <c r="M793" s="38">
        <f t="shared" si="76"/>
        <v>0</v>
      </c>
      <c r="N793" s="39">
        <v>8</v>
      </c>
      <c r="O793" s="41" t="str">
        <f>IFERROR(VLOOKUP(N793,bbb!B515:Ordenmes,2,0),"")</f>
        <v>Agosto</v>
      </c>
      <c r="P793" s="142">
        <v>10</v>
      </c>
      <c r="Q793" s="111" t="s">
        <v>666</v>
      </c>
      <c r="R793" s="95"/>
      <c r="S793" s="93"/>
      <c r="T793" s="93"/>
    </row>
    <row r="794" spans="1:20" x14ac:dyDescent="0.25">
      <c r="A794" s="34" t="s">
        <v>2103</v>
      </c>
      <c r="B794" s="34" t="str">
        <f t="shared" si="74"/>
        <v>UDR Arequipa</v>
      </c>
      <c r="C794" s="35" t="s">
        <v>307</v>
      </c>
      <c r="D794" s="36" t="str">
        <f t="shared" ref="D794:D857" si="77">IFERROR(VLOOKUP(C794,IdAOE,2,0),"")</f>
        <v>Supervisión Financiera a Unidades Ejecutoras-UE.</v>
      </c>
      <c r="E794" s="34" t="s">
        <v>308</v>
      </c>
      <c r="F794" s="36" t="str">
        <f t="shared" si="75"/>
        <v>Supervisión Financiera Presencial a las Unidades Ejecutoras-UE</v>
      </c>
      <c r="G794" s="34" t="s">
        <v>2889</v>
      </c>
      <c r="H794" s="34" t="s">
        <v>2921</v>
      </c>
      <c r="I794" s="136">
        <v>5</v>
      </c>
      <c r="J794" s="146">
        <v>50</v>
      </c>
      <c r="K794" s="38"/>
      <c r="L794" s="146">
        <v>1600</v>
      </c>
      <c r="M794" s="38">
        <f t="shared" si="76"/>
        <v>1650</v>
      </c>
      <c r="N794" s="39">
        <v>9</v>
      </c>
      <c r="O794" s="41" t="str">
        <f>IFERROR(VLOOKUP(N794,bbb!B497:Ordenmes,2,0),"")</f>
        <v>Setiembre</v>
      </c>
      <c r="P794" s="112">
        <v>3</v>
      </c>
      <c r="Q794" s="111" t="s">
        <v>131</v>
      </c>
      <c r="R794" s="95"/>
      <c r="S794" s="93"/>
      <c r="T794" s="93"/>
    </row>
    <row r="795" spans="1:20" x14ac:dyDescent="0.25">
      <c r="A795" s="34" t="s">
        <v>2103</v>
      </c>
      <c r="B795" s="34" t="str">
        <f t="shared" si="74"/>
        <v>UDR Arequipa</v>
      </c>
      <c r="C795" s="35" t="s">
        <v>307</v>
      </c>
      <c r="D795" s="36" t="str">
        <f t="shared" si="77"/>
        <v>Supervisión Financiera a Unidades Ejecutoras-UE.</v>
      </c>
      <c r="E795" s="34" t="s">
        <v>308</v>
      </c>
      <c r="F795" s="36" t="str">
        <f t="shared" si="75"/>
        <v>Supervisión Financiera Presencial a las Unidades Ejecutoras-UE</v>
      </c>
      <c r="G795" s="34" t="s">
        <v>2889</v>
      </c>
      <c r="H795" s="34" t="s">
        <v>2921</v>
      </c>
      <c r="I795" s="136">
        <v>5</v>
      </c>
      <c r="J795" s="146">
        <v>50</v>
      </c>
      <c r="K795" s="38"/>
      <c r="L795" s="146">
        <v>1600</v>
      </c>
      <c r="M795" s="38">
        <f t="shared" si="76"/>
        <v>1650</v>
      </c>
      <c r="N795" s="39">
        <v>9</v>
      </c>
      <c r="O795" s="41" t="str">
        <f>IFERROR(VLOOKUP(N795,bbb!B498:Ordenmes,2,0),"")</f>
        <v>Setiembre</v>
      </c>
      <c r="P795" s="112">
        <v>3</v>
      </c>
      <c r="Q795" s="111" t="s">
        <v>131</v>
      </c>
      <c r="R795" s="95"/>
      <c r="S795" s="93"/>
      <c r="T795" s="93"/>
    </row>
    <row r="796" spans="1:20" x14ac:dyDescent="0.25">
      <c r="A796" s="34" t="s">
        <v>2103</v>
      </c>
      <c r="B796" s="34" t="str">
        <f t="shared" si="74"/>
        <v>UDR Arequipa</v>
      </c>
      <c r="C796" s="35" t="s">
        <v>279</v>
      </c>
      <c r="D796" s="36" t="str">
        <f t="shared" si="77"/>
        <v>Ejecución de Control Técnico a las Prestaciones.</v>
      </c>
      <c r="E796" s="34" t="s">
        <v>288</v>
      </c>
      <c r="F796" s="36" t="str">
        <f t="shared" si="75"/>
        <v>Ejecutar acciones correspondientes al Proceso de Control Presencial Posterior</v>
      </c>
      <c r="G796" s="34" t="s">
        <v>2897</v>
      </c>
      <c r="H796" s="34" t="s">
        <v>548</v>
      </c>
      <c r="I796" s="136">
        <v>1</v>
      </c>
      <c r="J796" s="146">
        <v>70</v>
      </c>
      <c r="K796" s="38"/>
      <c r="L796" s="146">
        <v>320</v>
      </c>
      <c r="M796" s="38">
        <f t="shared" si="76"/>
        <v>390</v>
      </c>
      <c r="N796" s="39">
        <v>9</v>
      </c>
      <c r="O796" s="41" t="str">
        <f>IFERROR(VLOOKUP(N796,bbb!B499:Ordenmes,2,0),"")</f>
        <v>Setiembre</v>
      </c>
      <c r="P796" s="142">
        <v>2</v>
      </c>
      <c r="Q796" s="111" t="s">
        <v>126</v>
      </c>
      <c r="R796" s="95"/>
      <c r="S796" s="93"/>
      <c r="T796" s="93"/>
    </row>
    <row r="797" spans="1:20" x14ac:dyDescent="0.25">
      <c r="A797" s="34" t="s">
        <v>2103</v>
      </c>
      <c r="B797" s="34" t="str">
        <f t="shared" si="74"/>
        <v>UDR Arequipa</v>
      </c>
      <c r="C797" s="35" t="s">
        <v>279</v>
      </c>
      <c r="D797" s="36" t="str">
        <f t="shared" si="77"/>
        <v>Ejecución de Control Técnico a las Prestaciones.</v>
      </c>
      <c r="E797" s="34" t="s">
        <v>288</v>
      </c>
      <c r="F797" s="36" t="str">
        <f t="shared" si="75"/>
        <v>Ejecutar acciones correspondientes al Proceso de Control Presencial Posterior</v>
      </c>
      <c r="G797" s="34" t="s">
        <v>2898</v>
      </c>
      <c r="H797" s="34" t="s">
        <v>547</v>
      </c>
      <c r="I797" s="136">
        <v>1</v>
      </c>
      <c r="J797" s="146">
        <v>70</v>
      </c>
      <c r="K797" s="38"/>
      <c r="L797" s="146">
        <v>320</v>
      </c>
      <c r="M797" s="38">
        <f t="shared" si="76"/>
        <v>390</v>
      </c>
      <c r="N797" s="39">
        <v>9</v>
      </c>
      <c r="O797" s="41" t="str">
        <f>IFERROR(VLOOKUP(N797,bbb!B500:Ordenmes,2,0),"")</f>
        <v>Setiembre</v>
      </c>
      <c r="P797" s="142">
        <v>2</v>
      </c>
      <c r="Q797" s="111" t="s">
        <v>126</v>
      </c>
      <c r="R797" s="95"/>
      <c r="S797" s="93"/>
      <c r="T797" s="93"/>
    </row>
    <row r="798" spans="1:20" x14ac:dyDescent="0.25">
      <c r="A798" s="34" t="s">
        <v>2103</v>
      </c>
      <c r="B798" s="34" t="str">
        <f t="shared" si="74"/>
        <v>UDR Arequipa</v>
      </c>
      <c r="C798" s="35" t="s">
        <v>279</v>
      </c>
      <c r="D798" s="36" t="str">
        <f t="shared" si="77"/>
        <v>Ejecución de Control Técnico a las Prestaciones.</v>
      </c>
      <c r="E798" s="34" t="s">
        <v>288</v>
      </c>
      <c r="F798" s="36" t="str">
        <f t="shared" si="75"/>
        <v>Ejecutar acciones correspondientes al Proceso de Control Presencial Posterior</v>
      </c>
      <c r="G798" s="34" t="s">
        <v>558</v>
      </c>
      <c r="H798" s="34" t="s">
        <v>548</v>
      </c>
      <c r="I798" s="136">
        <v>2</v>
      </c>
      <c r="J798" s="146">
        <v>30</v>
      </c>
      <c r="K798" s="38"/>
      <c r="L798" s="146">
        <v>640</v>
      </c>
      <c r="M798" s="38">
        <f t="shared" si="76"/>
        <v>670</v>
      </c>
      <c r="N798" s="39">
        <v>9</v>
      </c>
      <c r="O798" s="41" t="str">
        <f>IFERROR(VLOOKUP(N798,bbb!B501:Ordenmes,2,0),"")</f>
        <v>Setiembre</v>
      </c>
      <c r="P798" s="142">
        <v>2</v>
      </c>
      <c r="Q798" s="111" t="s">
        <v>126</v>
      </c>
      <c r="R798" s="95"/>
      <c r="S798" s="93"/>
      <c r="T798" s="93"/>
    </row>
    <row r="799" spans="1:20" x14ac:dyDescent="0.25">
      <c r="A799" s="34" t="s">
        <v>2103</v>
      </c>
      <c r="B799" s="34" t="str">
        <f t="shared" ref="B799:B862" si="78">IFERROR(VLOOKUP(A799,IdCC,2,0),"")</f>
        <v>UDR Arequipa</v>
      </c>
      <c r="C799" s="35" t="s">
        <v>279</v>
      </c>
      <c r="D799" s="36" t="str">
        <f t="shared" si="77"/>
        <v>Ejecución de Control Técnico a las Prestaciones.</v>
      </c>
      <c r="E799" s="34" t="s">
        <v>288</v>
      </c>
      <c r="F799" s="36" t="str">
        <f t="shared" ref="F799:F862" si="79">IFERROR(VLOOKUP(E799,IdTarea,2,0),"")</f>
        <v>Ejecutar acciones correspondientes al Proceso de Control Presencial Posterior</v>
      </c>
      <c r="G799" s="34" t="s">
        <v>550</v>
      </c>
      <c r="H799" s="148" t="s">
        <v>546</v>
      </c>
      <c r="I799" s="136">
        <v>1</v>
      </c>
      <c r="J799" s="146">
        <v>30</v>
      </c>
      <c r="K799" s="38"/>
      <c r="L799" s="146">
        <v>300</v>
      </c>
      <c r="M799" s="38">
        <f t="shared" si="76"/>
        <v>330</v>
      </c>
      <c r="N799" s="39">
        <v>9</v>
      </c>
      <c r="O799" s="41" t="str">
        <f>IFERROR(VLOOKUP(N799,bbb!B502:Ordenmes,2,0),"")</f>
        <v>Setiembre</v>
      </c>
      <c r="P799" s="142">
        <v>7</v>
      </c>
      <c r="Q799" s="111" t="s">
        <v>156</v>
      </c>
      <c r="R799" s="95"/>
      <c r="S799" s="93"/>
      <c r="T799" s="93"/>
    </row>
    <row r="800" spans="1:20" x14ac:dyDescent="0.25">
      <c r="A800" s="34" t="s">
        <v>2103</v>
      </c>
      <c r="B800" s="34" t="str">
        <f t="shared" si="78"/>
        <v>UDR Arequipa</v>
      </c>
      <c r="C800" s="35" t="s">
        <v>279</v>
      </c>
      <c r="D800" s="36" t="str">
        <f t="shared" si="77"/>
        <v>Ejecución de Control Técnico a las Prestaciones.</v>
      </c>
      <c r="E800" s="34" t="s">
        <v>288</v>
      </c>
      <c r="F800" s="36" t="str">
        <f t="shared" si="79"/>
        <v>Ejecutar acciones correspondientes al Proceso de Control Presencial Posterior</v>
      </c>
      <c r="G800" s="34" t="s">
        <v>2908</v>
      </c>
      <c r="H800" s="148" t="s">
        <v>548</v>
      </c>
      <c r="I800" s="136">
        <v>1</v>
      </c>
      <c r="J800" s="146">
        <v>0</v>
      </c>
      <c r="K800" s="38"/>
      <c r="L800" s="146">
        <v>0</v>
      </c>
      <c r="M800" s="38">
        <f t="shared" si="76"/>
        <v>0</v>
      </c>
      <c r="N800" s="39">
        <v>9</v>
      </c>
      <c r="O800" s="41" t="str">
        <f>IFERROR(VLOOKUP(N800,bbb!B503:Ordenmes,2,0),"")</f>
        <v>Setiembre</v>
      </c>
      <c r="P800" s="142">
        <v>11</v>
      </c>
      <c r="Q800" s="111" t="s">
        <v>668</v>
      </c>
      <c r="R800" s="95"/>
      <c r="S800" s="93"/>
      <c r="T800" s="93"/>
    </row>
    <row r="801" spans="1:20" x14ac:dyDescent="0.25">
      <c r="A801" s="34" t="s">
        <v>2103</v>
      </c>
      <c r="B801" s="34" t="str">
        <f t="shared" si="78"/>
        <v>UDR Arequipa</v>
      </c>
      <c r="C801" s="35" t="s">
        <v>279</v>
      </c>
      <c r="D801" s="36" t="str">
        <f t="shared" si="77"/>
        <v>Ejecución de Control Técnico a las Prestaciones.</v>
      </c>
      <c r="E801" s="34" t="s">
        <v>288</v>
      </c>
      <c r="F801" s="36" t="str">
        <f t="shared" si="79"/>
        <v>Ejecutar acciones correspondientes al Proceso de Control Presencial Posterior</v>
      </c>
      <c r="G801" s="34" t="s">
        <v>2909</v>
      </c>
      <c r="H801" s="148" t="s">
        <v>548</v>
      </c>
      <c r="I801" s="136">
        <v>1</v>
      </c>
      <c r="J801" s="146">
        <v>0</v>
      </c>
      <c r="K801" s="38"/>
      <c r="L801" s="146">
        <v>0</v>
      </c>
      <c r="M801" s="38">
        <f t="shared" si="76"/>
        <v>0</v>
      </c>
      <c r="N801" s="39">
        <v>9</v>
      </c>
      <c r="O801" s="41" t="str">
        <f>IFERROR(VLOOKUP(N801,bbb!B504:Ordenmes,2,0),"")</f>
        <v>Setiembre</v>
      </c>
      <c r="P801" s="142">
        <v>6</v>
      </c>
      <c r="Q801" s="111" t="s">
        <v>57</v>
      </c>
      <c r="R801" s="95"/>
      <c r="S801" s="93"/>
      <c r="T801" s="93"/>
    </row>
    <row r="802" spans="1:20" x14ac:dyDescent="0.25">
      <c r="A802" s="34" t="s">
        <v>2103</v>
      </c>
      <c r="B802" s="34" t="str">
        <f t="shared" si="78"/>
        <v>UDR Arequipa</v>
      </c>
      <c r="C802" s="192" t="s">
        <v>895</v>
      </c>
      <c r="D802" s="36" t="str">
        <f t="shared" si="77"/>
        <v>Acciones de promocion y proteccion de derechos</v>
      </c>
      <c r="E802" s="34" t="s">
        <v>897</v>
      </c>
      <c r="F802" s="36" t="str">
        <f t="shared" si="79"/>
        <v xml:space="preserve">Acciones de promoción </v>
      </c>
      <c r="G802" s="34" t="s">
        <v>2885</v>
      </c>
      <c r="H802" s="148" t="s">
        <v>3068</v>
      </c>
      <c r="I802" s="136">
        <v>1</v>
      </c>
      <c r="J802" s="146">
        <v>40</v>
      </c>
      <c r="K802" s="38"/>
      <c r="L802" s="146">
        <v>320</v>
      </c>
      <c r="M802" s="38">
        <f t="shared" si="76"/>
        <v>360</v>
      </c>
      <c r="N802" s="39">
        <v>9</v>
      </c>
      <c r="O802" s="41" t="str">
        <f>IFERROR(VLOOKUP(N802,bbb!B505:Ordenmes,2,0),"")</f>
        <v>Setiembre</v>
      </c>
      <c r="P802" s="142"/>
      <c r="Q802" s="111"/>
      <c r="R802" s="95"/>
      <c r="S802" s="93"/>
      <c r="T802" s="93"/>
    </row>
    <row r="803" spans="1:20" x14ac:dyDescent="0.25">
      <c r="A803" s="34" t="s">
        <v>2103</v>
      </c>
      <c r="B803" s="34" t="str">
        <f t="shared" si="78"/>
        <v>UDR Arequipa</v>
      </c>
      <c r="C803" s="35" t="s">
        <v>314</v>
      </c>
      <c r="D803" s="36" t="str">
        <f t="shared" si="77"/>
        <v>Acciones de Afiliación.</v>
      </c>
      <c r="E803" s="34" t="s">
        <v>315</v>
      </c>
      <c r="F803" s="36" t="str">
        <f t="shared" si="79"/>
        <v>Supervisión y asistencia técnica en materia de afiliaciones</v>
      </c>
      <c r="G803" s="34" t="s">
        <v>2882</v>
      </c>
      <c r="H803" s="148" t="s">
        <v>561</v>
      </c>
      <c r="I803" s="136">
        <v>1</v>
      </c>
      <c r="J803" s="146">
        <v>40</v>
      </c>
      <c r="K803" s="38"/>
      <c r="L803" s="146">
        <v>320</v>
      </c>
      <c r="M803" s="38">
        <f t="shared" si="76"/>
        <v>360</v>
      </c>
      <c r="N803" s="39">
        <v>10</v>
      </c>
      <c r="O803" s="41" t="str">
        <f>IFERROR(VLOOKUP(N803,bbb!B506:Ordenmes,2,0),"")</f>
        <v>Octubre</v>
      </c>
      <c r="P803" s="142"/>
      <c r="Q803" s="111"/>
      <c r="R803" s="95"/>
      <c r="S803" s="93"/>
      <c r="T803" s="93"/>
    </row>
    <row r="804" spans="1:20" x14ac:dyDescent="0.25">
      <c r="A804" s="34" t="s">
        <v>2103</v>
      </c>
      <c r="B804" s="34" t="str">
        <f t="shared" si="78"/>
        <v>UDR Arequipa</v>
      </c>
      <c r="C804" s="192" t="s">
        <v>895</v>
      </c>
      <c r="D804" s="36" t="str">
        <f t="shared" si="77"/>
        <v>Acciones de promocion y proteccion de derechos</v>
      </c>
      <c r="E804" s="34" t="s">
        <v>897</v>
      </c>
      <c r="F804" s="36" t="str">
        <f t="shared" si="79"/>
        <v xml:space="preserve">Acciones de promoción </v>
      </c>
      <c r="G804" s="34" t="s">
        <v>2882</v>
      </c>
      <c r="H804" s="148" t="s">
        <v>3066</v>
      </c>
      <c r="I804" s="136">
        <v>1</v>
      </c>
      <c r="J804" s="146">
        <v>40</v>
      </c>
      <c r="K804" s="38"/>
      <c r="L804" s="146">
        <v>320</v>
      </c>
      <c r="M804" s="38">
        <f t="shared" si="76"/>
        <v>360</v>
      </c>
      <c r="N804" s="39">
        <v>10</v>
      </c>
      <c r="O804" s="41" t="str">
        <f>IFERROR(VLOOKUP(N804,bbb!B507:Ordenmes,2,0),"")</f>
        <v>Octubre</v>
      </c>
      <c r="P804" s="142"/>
      <c r="Q804" s="111"/>
      <c r="R804" s="95"/>
      <c r="S804" s="93"/>
      <c r="T804" s="93"/>
    </row>
    <row r="805" spans="1:20" x14ac:dyDescent="0.25">
      <c r="A805" s="34" t="s">
        <v>2103</v>
      </c>
      <c r="B805" s="34" t="str">
        <f t="shared" si="78"/>
        <v>UDR Arequipa</v>
      </c>
      <c r="C805" s="35" t="s">
        <v>895</v>
      </c>
      <c r="D805" s="36" t="str">
        <f t="shared" si="77"/>
        <v>Acciones de promocion y proteccion de derechos</v>
      </c>
      <c r="E805" s="34" t="s">
        <v>897</v>
      </c>
      <c r="F805" s="36" t="str">
        <f t="shared" si="79"/>
        <v xml:space="preserve">Acciones de promoción </v>
      </c>
      <c r="G805" s="34" t="s">
        <v>2885</v>
      </c>
      <c r="H805" s="34" t="s">
        <v>2915</v>
      </c>
      <c r="I805" s="136">
        <v>1</v>
      </c>
      <c r="J805" s="146">
        <v>40</v>
      </c>
      <c r="K805" s="38"/>
      <c r="L805" s="146">
        <v>320</v>
      </c>
      <c r="M805" s="38">
        <f t="shared" si="76"/>
        <v>360</v>
      </c>
      <c r="N805" s="39">
        <v>10</v>
      </c>
      <c r="O805" s="41" t="str">
        <f>IFERROR(VLOOKUP(N805,bbb!B480:Ordenmes,2,0),"")</f>
        <v>Octubre</v>
      </c>
      <c r="P805" s="112">
        <v>8</v>
      </c>
      <c r="Q805" s="111" t="s">
        <v>145</v>
      </c>
      <c r="R805" s="95"/>
      <c r="S805" s="93"/>
      <c r="T805" s="93"/>
    </row>
    <row r="806" spans="1:20" x14ac:dyDescent="0.25">
      <c r="A806" s="34" t="s">
        <v>2103</v>
      </c>
      <c r="B806" s="34" t="str">
        <f t="shared" si="78"/>
        <v>UDR Arequipa</v>
      </c>
      <c r="C806" s="35" t="s">
        <v>307</v>
      </c>
      <c r="D806" s="36" t="str">
        <f t="shared" si="77"/>
        <v>Supervisión Financiera a Unidades Ejecutoras-UE.</v>
      </c>
      <c r="E806" s="34" t="s">
        <v>308</v>
      </c>
      <c r="F806" s="36" t="str">
        <f t="shared" si="79"/>
        <v>Supervisión Financiera Presencial a las Unidades Ejecutoras-UE</v>
      </c>
      <c r="G806" s="34" t="s">
        <v>571</v>
      </c>
      <c r="H806" s="34" t="s">
        <v>2919</v>
      </c>
      <c r="I806" s="136">
        <v>0</v>
      </c>
      <c r="J806" s="146">
        <v>0</v>
      </c>
      <c r="K806" s="38"/>
      <c r="L806" s="146">
        <v>0</v>
      </c>
      <c r="M806" s="38">
        <f t="shared" si="76"/>
        <v>0</v>
      </c>
      <c r="N806" s="39">
        <v>10</v>
      </c>
      <c r="O806" s="41" t="str">
        <f>IFERROR(VLOOKUP(N806,bbb!B481:Ordenmes,2,0),"")</f>
        <v>Octubre</v>
      </c>
      <c r="P806" s="112">
        <v>4</v>
      </c>
      <c r="Q806" s="111" t="s">
        <v>137</v>
      </c>
      <c r="R806" s="95"/>
      <c r="S806" s="93"/>
      <c r="T806" s="93"/>
    </row>
    <row r="807" spans="1:20" x14ac:dyDescent="0.25">
      <c r="A807" s="34" t="s">
        <v>2103</v>
      </c>
      <c r="B807" s="34" t="str">
        <f t="shared" si="78"/>
        <v>UDR Arequipa</v>
      </c>
      <c r="C807" s="35" t="s">
        <v>307</v>
      </c>
      <c r="D807" s="36" t="str">
        <f t="shared" si="77"/>
        <v>Supervisión Financiera a Unidades Ejecutoras-UE.</v>
      </c>
      <c r="E807" s="34" t="s">
        <v>572</v>
      </c>
      <c r="F807" s="36" t="str">
        <f t="shared" si="79"/>
        <v xml:space="preserve">Asistencias técnicas virtuales a Unidades Ejecutoras </v>
      </c>
      <c r="G807" s="34" t="s">
        <v>580</v>
      </c>
      <c r="H807" s="34" t="s">
        <v>2919</v>
      </c>
      <c r="I807" s="136">
        <v>0</v>
      </c>
      <c r="J807" s="146">
        <v>0</v>
      </c>
      <c r="K807" s="38"/>
      <c r="L807" s="146">
        <v>0</v>
      </c>
      <c r="M807" s="38">
        <f t="shared" si="76"/>
        <v>0</v>
      </c>
      <c r="N807" s="39">
        <v>10</v>
      </c>
      <c r="O807" s="41" t="str">
        <f>IFERROR(VLOOKUP(N807,bbb!B482:Ordenmes,2,0),"")</f>
        <v>Octubre</v>
      </c>
      <c r="P807" s="112">
        <v>4</v>
      </c>
      <c r="Q807" s="111" t="s">
        <v>137</v>
      </c>
      <c r="R807" s="95"/>
      <c r="S807" s="93"/>
      <c r="T807" s="93"/>
    </row>
    <row r="808" spans="1:20" x14ac:dyDescent="0.25">
      <c r="A808" s="34" t="s">
        <v>2103</v>
      </c>
      <c r="B808" s="34" t="str">
        <f t="shared" si="78"/>
        <v>UDR Arequipa</v>
      </c>
      <c r="C808" s="35" t="s">
        <v>307</v>
      </c>
      <c r="D808" s="36" t="str">
        <f t="shared" si="77"/>
        <v>Supervisión Financiera a Unidades Ejecutoras-UE.</v>
      </c>
      <c r="E808" s="34" t="s">
        <v>572</v>
      </c>
      <c r="F808" s="36" t="str">
        <f t="shared" si="79"/>
        <v xml:space="preserve">Asistencias técnicas virtuales a Unidades Ejecutoras </v>
      </c>
      <c r="G808" s="34" t="s">
        <v>574</v>
      </c>
      <c r="H808" s="34" t="s">
        <v>2919</v>
      </c>
      <c r="I808" s="136">
        <v>0</v>
      </c>
      <c r="J808" s="146">
        <v>0</v>
      </c>
      <c r="K808" s="38"/>
      <c r="L808" s="146">
        <v>0</v>
      </c>
      <c r="M808" s="38">
        <f t="shared" si="76"/>
        <v>0</v>
      </c>
      <c r="N808" s="39">
        <v>10</v>
      </c>
      <c r="O808" s="41" t="str">
        <f>IFERROR(VLOOKUP(N808,bbb!B483:Ordenmes,2,0),"")</f>
        <v>Octubre</v>
      </c>
      <c r="P808" s="112">
        <v>5</v>
      </c>
      <c r="Q808" s="111" t="s">
        <v>158</v>
      </c>
      <c r="R808" s="95"/>
      <c r="S808" s="93"/>
      <c r="T808" s="93"/>
    </row>
    <row r="809" spans="1:20" x14ac:dyDescent="0.25">
      <c r="A809" s="34" t="s">
        <v>2103</v>
      </c>
      <c r="B809" s="34" t="str">
        <f t="shared" si="78"/>
        <v>UDR Arequipa</v>
      </c>
      <c r="C809" s="35" t="s">
        <v>307</v>
      </c>
      <c r="D809" s="36" t="str">
        <f t="shared" si="77"/>
        <v>Supervisión Financiera a Unidades Ejecutoras-UE.</v>
      </c>
      <c r="E809" s="34" t="s">
        <v>572</v>
      </c>
      <c r="F809" s="36" t="str">
        <f t="shared" si="79"/>
        <v xml:space="preserve">Asistencias técnicas virtuales a Unidades Ejecutoras </v>
      </c>
      <c r="G809" s="34" t="s">
        <v>576</v>
      </c>
      <c r="H809" s="34" t="s">
        <v>2919</v>
      </c>
      <c r="I809" s="136">
        <v>0</v>
      </c>
      <c r="J809" s="146">
        <v>0</v>
      </c>
      <c r="K809" s="38"/>
      <c r="L809" s="146">
        <v>0</v>
      </c>
      <c r="M809" s="38">
        <f t="shared" si="76"/>
        <v>0</v>
      </c>
      <c r="N809" s="39">
        <v>10</v>
      </c>
      <c r="O809" s="41" t="str">
        <f>IFERROR(VLOOKUP(N809,bbb!B484:Ordenmes,2,0),"")</f>
        <v>Octubre</v>
      </c>
      <c r="P809" s="112">
        <v>5</v>
      </c>
      <c r="Q809" s="111" t="s">
        <v>158</v>
      </c>
      <c r="R809" s="95"/>
      <c r="S809" s="93"/>
      <c r="T809" s="93"/>
    </row>
    <row r="810" spans="1:20" x14ac:dyDescent="0.25">
      <c r="A810" s="34" t="s">
        <v>2103</v>
      </c>
      <c r="B810" s="34" t="str">
        <f t="shared" si="78"/>
        <v>UDR Arequipa</v>
      </c>
      <c r="C810" s="35" t="s">
        <v>307</v>
      </c>
      <c r="D810" s="36" t="str">
        <f t="shared" si="77"/>
        <v>Supervisión Financiera a Unidades Ejecutoras-UE.</v>
      </c>
      <c r="E810" s="34" t="s">
        <v>572</v>
      </c>
      <c r="F810" s="36" t="str">
        <f t="shared" si="79"/>
        <v xml:space="preserve">Asistencias técnicas virtuales a Unidades Ejecutoras </v>
      </c>
      <c r="G810" s="34" t="s">
        <v>575</v>
      </c>
      <c r="H810" s="34" t="s">
        <v>2919</v>
      </c>
      <c r="I810" s="136">
        <v>0</v>
      </c>
      <c r="J810" s="146">
        <v>0</v>
      </c>
      <c r="K810" s="38"/>
      <c r="L810" s="146">
        <v>0</v>
      </c>
      <c r="M810" s="38">
        <f t="shared" si="76"/>
        <v>0</v>
      </c>
      <c r="N810" s="39">
        <v>10</v>
      </c>
      <c r="O810" s="41" t="str">
        <f>IFERROR(VLOOKUP(N810,bbb!B485:Ordenmes,2,0),"")</f>
        <v>Octubre</v>
      </c>
      <c r="P810" s="112">
        <v>5</v>
      </c>
      <c r="Q810" s="111" t="s">
        <v>158</v>
      </c>
      <c r="R810" s="95"/>
      <c r="S810" s="93"/>
      <c r="T810" s="93"/>
    </row>
    <row r="811" spans="1:20" x14ac:dyDescent="0.25">
      <c r="A811" s="34" t="s">
        <v>2103</v>
      </c>
      <c r="B811" s="34" t="str">
        <f t="shared" si="78"/>
        <v>UDR Arequipa</v>
      </c>
      <c r="C811" s="35" t="s">
        <v>279</v>
      </c>
      <c r="D811" s="36" t="str">
        <f t="shared" si="77"/>
        <v>Ejecución de Control Técnico a las Prestaciones.</v>
      </c>
      <c r="E811" s="34" t="s">
        <v>288</v>
      </c>
      <c r="F811" s="36" t="str">
        <f t="shared" si="79"/>
        <v>Ejecutar acciones correspondientes al Proceso de Control Presencial Posterior</v>
      </c>
      <c r="G811" s="34" t="s">
        <v>2900</v>
      </c>
      <c r="H811" s="148" t="s">
        <v>548</v>
      </c>
      <c r="I811" s="136">
        <v>2</v>
      </c>
      <c r="J811" s="146">
        <v>70</v>
      </c>
      <c r="K811" s="38"/>
      <c r="L811" s="146">
        <v>640</v>
      </c>
      <c r="M811" s="38">
        <f t="shared" si="76"/>
        <v>710</v>
      </c>
      <c r="N811" s="39">
        <v>10</v>
      </c>
      <c r="O811" s="41" t="str">
        <f>IFERROR(VLOOKUP(N811,bbb!B486:Ordenmes,2,0),"")</f>
        <v>Octubre</v>
      </c>
      <c r="P811" s="142">
        <v>7</v>
      </c>
      <c r="Q811" s="111" t="s">
        <v>156</v>
      </c>
      <c r="R811" s="95"/>
      <c r="S811" s="93"/>
      <c r="T811" s="93"/>
    </row>
    <row r="812" spans="1:20" x14ac:dyDescent="0.25">
      <c r="A812" s="34" t="s">
        <v>2103</v>
      </c>
      <c r="B812" s="34" t="str">
        <f t="shared" si="78"/>
        <v>UDR Arequipa</v>
      </c>
      <c r="C812" s="35" t="s">
        <v>279</v>
      </c>
      <c r="D812" s="36" t="str">
        <f t="shared" si="77"/>
        <v>Ejecución de Control Técnico a las Prestaciones.</v>
      </c>
      <c r="E812" s="34" t="s">
        <v>288</v>
      </c>
      <c r="F812" s="36" t="str">
        <f t="shared" si="79"/>
        <v>Ejecutar acciones correspondientes al Proceso de Control Presencial Posterior</v>
      </c>
      <c r="G812" s="34" t="s">
        <v>550</v>
      </c>
      <c r="H812" s="148" t="s">
        <v>546</v>
      </c>
      <c r="I812" s="136">
        <v>1</v>
      </c>
      <c r="J812" s="146">
        <v>30</v>
      </c>
      <c r="K812" s="38"/>
      <c r="L812" s="146">
        <v>300</v>
      </c>
      <c r="M812" s="38">
        <f t="shared" si="76"/>
        <v>330</v>
      </c>
      <c r="N812" s="39">
        <v>10</v>
      </c>
      <c r="O812" s="41" t="str">
        <f>IFERROR(VLOOKUP(N812,bbb!B487:Ordenmes,2,0),"")</f>
        <v>Octubre</v>
      </c>
      <c r="P812" s="142">
        <v>7</v>
      </c>
      <c r="Q812" s="111" t="s">
        <v>156</v>
      </c>
      <c r="R812" s="95"/>
      <c r="S812" s="93"/>
      <c r="T812" s="93"/>
    </row>
    <row r="813" spans="1:20" x14ac:dyDescent="0.25">
      <c r="A813" s="34" t="s">
        <v>2103</v>
      </c>
      <c r="B813" s="34" t="str">
        <f t="shared" si="78"/>
        <v>UDR Arequipa</v>
      </c>
      <c r="C813" s="35" t="s">
        <v>279</v>
      </c>
      <c r="D813" s="36" t="str">
        <f t="shared" si="77"/>
        <v>Ejecución de Control Técnico a las Prestaciones.</v>
      </c>
      <c r="E813" s="34" t="s">
        <v>288</v>
      </c>
      <c r="F813" s="36" t="str">
        <f t="shared" si="79"/>
        <v>Ejecutar acciones correspondientes al Proceso de Control Presencial Posterior</v>
      </c>
      <c r="G813" s="149" t="s">
        <v>2901</v>
      </c>
      <c r="H813" s="148" t="s">
        <v>547</v>
      </c>
      <c r="I813" s="136">
        <v>2</v>
      </c>
      <c r="J813" s="146">
        <v>70</v>
      </c>
      <c r="K813" s="38"/>
      <c r="L813" s="146">
        <v>640</v>
      </c>
      <c r="M813" s="38">
        <f t="shared" si="76"/>
        <v>710</v>
      </c>
      <c r="N813" s="39">
        <v>10</v>
      </c>
      <c r="O813" s="41" t="str">
        <f>IFERROR(VLOOKUP(N813,bbb!B488:Ordenmes,2,0),"")</f>
        <v>Octubre</v>
      </c>
      <c r="P813" s="142">
        <v>9</v>
      </c>
      <c r="Q813" s="111" t="s">
        <v>161</v>
      </c>
      <c r="R813" s="95"/>
      <c r="S813" s="93"/>
      <c r="T813" s="93"/>
    </row>
    <row r="814" spans="1:20" x14ac:dyDescent="0.25">
      <c r="A814" s="34" t="s">
        <v>2103</v>
      </c>
      <c r="B814" s="34" t="str">
        <f t="shared" si="78"/>
        <v>UDR Arequipa</v>
      </c>
      <c r="C814" s="35" t="s">
        <v>279</v>
      </c>
      <c r="D814" s="36" t="str">
        <f t="shared" si="77"/>
        <v>Ejecución de Control Técnico a las Prestaciones.</v>
      </c>
      <c r="E814" s="34" t="s">
        <v>288</v>
      </c>
      <c r="F814" s="36" t="str">
        <f t="shared" si="79"/>
        <v>Ejecutar acciones correspondientes al Proceso de Control Presencial Posterior</v>
      </c>
      <c r="G814" s="34" t="s">
        <v>2910</v>
      </c>
      <c r="H814" s="148" t="s">
        <v>546</v>
      </c>
      <c r="I814" s="136">
        <v>1</v>
      </c>
      <c r="J814" s="146">
        <v>0</v>
      </c>
      <c r="K814" s="38"/>
      <c r="L814" s="146">
        <v>0</v>
      </c>
      <c r="M814" s="38">
        <f t="shared" ref="M814:M877" si="80">SUM(J814:L814)</f>
        <v>0</v>
      </c>
      <c r="N814" s="39">
        <v>10</v>
      </c>
      <c r="O814" s="41" t="str">
        <f>IFERROR(VLOOKUP(N814,bbb!B489:Ordenmes,2,0),"")</f>
        <v>Octubre</v>
      </c>
      <c r="P814" s="142">
        <v>1</v>
      </c>
      <c r="Q814" s="111" t="s">
        <v>257</v>
      </c>
      <c r="R814" s="95"/>
      <c r="S814" s="93"/>
      <c r="T814" s="93"/>
    </row>
    <row r="815" spans="1:20" x14ac:dyDescent="0.25">
      <c r="A815" s="34" t="s">
        <v>2103</v>
      </c>
      <c r="B815" s="34" t="str">
        <f t="shared" si="78"/>
        <v>UDR Arequipa</v>
      </c>
      <c r="C815" s="35" t="s">
        <v>307</v>
      </c>
      <c r="D815" s="36" t="str">
        <f t="shared" si="77"/>
        <v>Supervisión Financiera a Unidades Ejecutoras-UE.</v>
      </c>
      <c r="E815" s="34" t="s">
        <v>308</v>
      </c>
      <c r="F815" s="36" t="str">
        <f t="shared" si="79"/>
        <v>Supervisión Financiera Presencial a las Unidades Ejecutoras-UE</v>
      </c>
      <c r="G815" s="34" t="s">
        <v>2890</v>
      </c>
      <c r="H815" s="34" t="s">
        <v>2922</v>
      </c>
      <c r="I815" s="136">
        <v>5</v>
      </c>
      <c r="J815" s="146">
        <v>50</v>
      </c>
      <c r="K815" s="38"/>
      <c r="L815" s="146">
        <v>512.4</v>
      </c>
      <c r="M815" s="38">
        <f t="shared" si="80"/>
        <v>562.4</v>
      </c>
      <c r="N815" s="39">
        <v>11</v>
      </c>
      <c r="O815" s="41" t="str">
        <f>IFERROR(VLOOKUP(N815,bbb!B468:Ordenmes,2,0),"")</f>
        <v>Noviembre</v>
      </c>
      <c r="P815" s="112">
        <v>6</v>
      </c>
      <c r="Q815" s="111" t="s">
        <v>142</v>
      </c>
      <c r="R815" s="95"/>
      <c r="S815" s="93"/>
      <c r="T815" s="93"/>
    </row>
    <row r="816" spans="1:20" x14ac:dyDescent="0.25">
      <c r="A816" s="34" t="s">
        <v>2103</v>
      </c>
      <c r="B816" s="34" t="str">
        <f t="shared" si="78"/>
        <v>UDR Arequipa</v>
      </c>
      <c r="C816" s="35" t="s">
        <v>307</v>
      </c>
      <c r="D816" s="36" t="str">
        <f t="shared" si="77"/>
        <v>Supervisión Financiera a Unidades Ejecutoras-UE.</v>
      </c>
      <c r="E816" s="34" t="s">
        <v>308</v>
      </c>
      <c r="F816" s="36" t="str">
        <f t="shared" si="79"/>
        <v>Supervisión Financiera Presencial a las Unidades Ejecutoras-UE</v>
      </c>
      <c r="G816" s="34" t="s">
        <v>2891</v>
      </c>
      <c r="H816" s="34" t="s">
        <v>2921</v>
      </c>
      <c r="I816" s="136">
        <v>1</v>
      </c>
      <c r="J816" s="146">
        <v>50</v>
      </c>
      <c r="K816" s="38"/>
      <c r="L816" s="146">
        <v>320</v>
      </c>
      <c r="M816" s="38">
        <f t="shared" si="80"/>
        <v>370</v>
      </c>
      <c r="N816" s="39">
        <v>11</v>
      </c>
      <c r="O816" s="41" t="str">
        <f>IFERROR(VLOOKUP(N816,bbb!B469:Ordenmes,2,0),"")</f>
        <v>Noviembre</v>
      </c>
      <c r="P816" s="112">
        <v>6</v>
      </c>
      <c r="Q816" s="111" t="s">
        <v>142</v>
      </c>
      <c r="R816" s="95"/>
      <c r="S816" s="93"/>
      <c r="T816" s="93"/>
    </row>
    <row r="817" spans="1:20" x14ac:dyDescent="0.25">
      <c r="A817" s="34" t="s">
        <v>2103</v>
      </c>
      <c r="B817" s="34" t="str">
        <f t="shared" si="78"/>
        <v>UDR Arequipa</v>
      </c>
      <c r="C817" s="35" t="s">
        <v>279</v>
      </c>
      <c r="D817" s="36" t="str">
        <f t="shared" si="77"/>
        <v>Ejecución de Control Técnico a las Prestaciones.</v>
      </c>
      <c r="E817" s="34" t="s">
        <v>288</v>
      </c>
      <c r="F817" s="36" t="str">
        <f t="shared" si="79"/>
        <v>Ejecutar acciones correspondientes al Proceso de Control Presencial Posterior</v>
      </c>
      <c r="G817" s="34" t="s">
        <v>2895</v>
      </c>
      <c r="H817" s="34" t="s">
        <v>546</v>
      </c>
      <c r="I817" s="136">
        <v>2</v>
      </c>
      <c r="J817" s="146">
        <v>70</v>
      </c>
      <c r="K817" s="38"/>
      <c r="L817" s="146">
        <v>640</v>
      </c>
      <c r="M817" s="38">
        <f t="shared" si="80"/>
        <v>710</v>
      </c>
      <c r="N817" s="39">
        <v>11</v>
      </c>
      <c r="O817" s="41" t="str">
        <f>IFERROR(VLOOKUP(N817,bbb!B470:Ordenmes,2,0),"")</f>
        <v>Noviembre</v>
      </c>
      <c r="P817" s="142">
        <v>1</v>
      </c>
      <c r="Q817" s="111" t="s">
        <v>257</v>
      </c>
      <c r="R817" s="95"/>
      <c r="S817" s="93"/>
      <c r="T817" s="93"/>
    </row>
    <row r="818" spans="1:20" x14ac:dyDescent="0.25">
      <c r="A818" s="34" t="s">
        <v>2103</v>
      </c>
      <c r="B818" s="34" t="str">
        <f t="shared" si="78"/>
        <v>UDR Arequipa</v>
      </c>
      <c r="C818" s="35" t="s">
        <v>279</v>
      </c>
      <c r="D818" s="36" t="str">
        <f t="shared" si="77"/>
        <v>Ejecución de Control Técnico a las Prestaciones.</v>
      </c>
      <c r="E818" s="34" t="s">
        <v>288</v>
      </c>
      <c r="F818" s="36" t="str">
        <f t="shared" si="79"/>
        <v>Ejecutar acciones correspondientes al Proceso de Control Presencial Posterior</v>
      </c>
      <c r="G818" s="34" t="s">
        <v>2892</v>
      </c>
      <c r="H818" s="148" t="s">
        <v>547</v>
      </c>
      <c r="I818" s="136">
        <v>1</v>
      </c>
      <c r="J818" s="146">
        <v>70</v>
      </c>
      <c r="K818" s="38"/>
      <c r="L818" s="146">
        <v>320</v>
      </c>
      <c r="M818" s="38">
        <f t="shared" si="80"/>
        <v>390</v>
      </c>
      <c r="N818" s="39">
        <v>11</v>
      </c>
      <c r="O818" s="41" t="str">
        <f>IFERROR(VLOOKUP(N818,bbb!B471:Ordenmes,2,0),"")</f>
        <v>Noviembre</v>
      </c>
      <c r="P818" s="142">
        <v>12</v>
      </c>
      <c r="Q818" s="111" t="s">
        <v>166</v>
      </c>
      <c r="R818" s="95"/>
      <c r="S818" s="93"/>
      <c r="T818" s="93"/>
    </row>
    <row r="819" spans="1:20" x14ac:dyDescent="0.25">
      <c r="A819" s="34" t="s">
        <v>2103</v>
      </c>
      <c r="B819" s="34" t="str">
        <f t="shared" si="78"/>
        <v>UDR Arequipa</v>
      </c>
      <c r="C819" s="35" t="s">
        <v>279</v>
      </c>
      <c r="D819" s="36" t="str">
        <f t="shared" si="77"/>
        <v>Ejecución de Control Técnico a las Prestaciones.</v>
      </c>
      <c r="E819" s="34" t="s">
        <v>288</v>
      </c>
      <c r="F819" s="36" t="str">
        <f t="shared" si="79"/>
        <v>Ejecutar acciones correspondientes al Proceso de Control Presencial Posterior</v>
      </c>
      <c r="G819" s="34" t="s">
        <v>550</v>
      </c>
      <c r="H819" s="148" t="s">
        <v>548</v>
      </c>
      <c r="I819" s="136">
        <v>1</v>
      </c>
      <c r="J819" s="146">
        <v>30</v>
      </c>
      <c r="K819" s="38"/>
      <c r="L819" s="146">
        <v>300</v>
      </c>
      <c r="M819" s="38">
        <f t="shared" si="80"/>
        <v>330</v>
      </c>
      <c r="N819" s="39">
        <v>11</v>
      </c>
      <c r="O819" s="41" t="str">
        <f>IFERROR(VLOOKUP(N819,bbb!B472:Ordenmes,2,0),"")</f>
        <v>Noviembre</v>
      </c>
      <c r="P819" s="142">
        <v>12</v>
      </c>
      <c r="Q819" s="111" t="s">
        <v>166</v>
      </c>
      <c r="R819" s="95"/>
      <c r="S819" s="93"/>
      <c r="T819" s="93"/>
    </row>
    <row r="820" spans="1:20" x14ac:dyDescent="0.25">
      <c r="A820" s="34" t="s">
        <v>2103</v>
      </c>
      <c r="B820" s="34" t="str">
        <f t="shared" si="78"/>
        <v>UDR Arequipa</v>
      </c>
      <c r="C820" s="35" t="s">
        <v>279</v>
      </c>
      <c r="D820" s="36" t="str">
        <f t="shared" si="77"/>
        <v>Ejecución de Control Técnico a las Prestaciones.</v>
      </c>
      <c r="E820" s="34" t="s">
        <v>288</v>
      </c>
      <c r="F820" s="36" t="str">
        <f t="shared" si="79"/>
        <v>Ejecutar acciones correspondientes al Proceso de Control Presencial Posterior</v>
      </c>
      <c r="G820" s="36" t="s">
        <v>559</v>
      </c>
      <c r="H820" s="36" t="s">
        <v>546</v>
      </c>
      <c r="I820" s="136">
        <v>1</v>
      </c>
      <c r="J820" s="146">
        <v>0</v>
      </c>
      <c r="K820" s="38"/>
      <c r="L820" s="146">
        <v>0</v>
      </c>
      <c r="M820" s="38">
        <f t="shared" si="80"/>
        <v>0</v>
      </c>
      <c r="N820" s="39">
        <v>11</v>
      </c>
      <c r="O820" s="41" t="str">
        <f>IFERROR(VLOOKUP(N820,bbb!B473:Ordenmes,2,0),"")</f>
        <v>Noviembre</v>
      </c>
      <c r="P820" s="142">
        <v>3</v>
      </c>
      <c r="Q820" s="111" t="s">
        <v>36</v>
      </c>
      <c r="R820" s="95"/>
      <c r="S820" s="93"/>
      <c r="T820" s="93"/>
    </row>
    <row r="821" spans="1:20" x14ac:dyDescent="0.25">
      <c r="A821" s="34" t="s">
        <v>2103</v>
      </c>
      <c r="B821" s="34" t="str">
        <f t="shared" si="78"/>
        <v>UDR Arequipa</v>
      </c>
      <c r="C821" s="35" t="s">
        <v>279</v>
      </c>
      <c r="D821" s="36" t="str">
        <f t="shared" si="77"/>
        <v>Ejecución de Control Técnico a las Prestaciones.</v>
      </c>
      <c r="E821" s="34" t="s">
        <v>288</v>
      </c>
      <c r="F821" s="36" t="str">
        <f t="shared" si="79"/>
        <v>Ejecutar acciones correspondientes al Proceso de Control Presencial Posterior</v>
      </c>
      <c r="G821" s="34" t="s">
        <v>2907</v>
      </c>
      <c r="H821" s="148" t="s">
        <v>546</v>
      </c>
      <c r="I821" s="136">
        <v>1</v>
      </c>
      <c r="J821" s="146">
        <v>0</v>
      </c>
      <c r="K821" s="38"/>
      <c r="L821" s="146">
        <v>0</v>
      </c>
      <c r="M821" s="38">
        <f t="shared" si="80"/>
        <v>0</v>
      </c>
      <c r="N821" s="39">
        <v>11</v>
      </c>
      <c r="O821" s="41" t="str">
        <f>IFERROR(VLOOKUP(N821,bbb!B474:Ordenmes,2,0),"")</f>
        <v>Noviembre</v>
      </c>
      <c r="P821" s="142">
        <v>2</v>
      </c>
      <c r="Q821" s="111" t="s">
        <v>126</v>
      </c>
      <c r="R821" s="95"/>
      <c r="S821" s="93"/>
      <c r="T821" s="93"/>
    </row>
    <row r="822" spans="1:20" x14ac:dyDescent="0.25">
      <c r="A822" s="34" t="s">
        <v>2103</v>
      </c>
      <c r="B822" s="34" t="str">
        <f t="shared" si="78"/>
        <v>UDR Arequipa</v>
      </c>
      <c r="C822" s="35" t="s">
        <v>279</v>
      </c>
      <c r="D822" s="36" t="str">
        <f t="shared" si="77"/>
        <v>Ejecución de Control Técnico a las Prestaciones.</v>
      </c>
      <c r="E822" s="34" t="s">
        <v>288</v>
      </c>
      <c r="F822" s="36" t="str">
        <f t="shared" si="79"/>
        <v>Ejecutar acciones correspondientes al Proceso de Control Presencial Posterior</v>
      </c>
      <c r="G822" s="34" t="s">
        <v>2911</v>
      </c>
      <c r="H822" s="148" t="s">
        <v>548</v>
      </c>
      <c r="I822" s="136">
        <v>1</v>
      </c>
      <c r="J822" s="146">
        <v>0</v>
      </c>
      <c r="K822" s="38"/>
      <c r="L822" s="146">
        <v>0</v>
      </c>
      <c r="M822" s="38">
        <f t="shared" si="80"/>
        <v>0</v>
      </c>
      <c r="N822" s="39">
        <v>11</v>
      </c>
      <c r="O822" s="41" t="str">
        <f>IFERROR(VLOOKUP(N822,bbb!B475:Ordenmes,2,0),"")</f>
        <v>Noviembre</v>
      </c>
      <c r="P822" s="142">
        <v>3</v>
      </c>
      <c r="Q822" s="111" t="s">
        <v>131</v>
      </c>
      <c r="R822" s="95"/>
      <c r="S822" s="93"/>
      <c r="T822" s="93"/>
    </row>
    <row r="823" spans="1:20" x14ac:dyDescent="0.25">
      <c r="A823" s="34" t="s">
        <v>2103</v>
      </c>
      <c r="B823" s="34" t="str">
        <f t="shared" si="78"/>
        <v>UDR Arequipa</v>
      </c>
      <c r="C823" s="35" t="s">
        <v>279</v>
      </c>
      <c r="D823" s="36" t="str">
        <f t="shared" si="77"/>
        <v>Ejecución de Control Técnico a las Prestaciones.</v>
      </c>
      <c r="E823" s="34" t="s">
        <v>288</v>
      </c>
      <c r="F823" s="36" t="str">
        <f t="shared" si="79"/>
        <v>Ejecutar acciones correspondientes al Proceso de Control Presencial Posterior</v>
      </c>
      <c r="G823" s="34" t="s">
        <v>560</v>
      </c>
      <c r="H823" s="148" t="s">
        <v>547</v>
      </c>
      <c r="I823" s="136">
        <v>1</v>
      </c>
      <c r="J823" s="146">
        <v>0</v>
      </c>
      <c r="K823" s="38"/>
      <c r="L823" s="146">
        <v>0</v>
      </c>
      <c r="M823" s="38">
        <f t="shared" si="80"/>
        <v>0</v>
      </c>
      <c r="N823" s="39">
        <v>11</v>
      </c>
      <c r="O823" s="41" t="str">
        <f>IFERROR(VLOOKUP(N823,bbb!B476:Ordenmes,2,0),"")</f>
        <v>Noviembre</v>
      </c>
      <c r="P823" s="142">
        <v>4</v>
      </c>
      <c r="Q823" s="111" t="s">
        <v>137</v>
      </c>
      <c r="R823" s="95"/>
      <c r="S823" s="93"/>
      <c r="T823" s="93"/>
    </row>
    <row r="824" spans="1:20" x14ac:dyDescent="0.25">
      <c r="A824" s="34" t="s">
        <v>2103</v>
      </c>
      <c r="B824" s="34" t="str">
        <f t="shared" si="78"/>
        <v>UDR Arequipa</v>
      </c>
      <c r="C824" s="35" t="s">
        <v>279</v>
      </c>
      <c r="D824" s="36" t="str">
        <f t="shared" si="77"/>
        <v>Ejecución de Control Técnico a las Prestaciones.</v>
      </c>
      <c r="E824" s="34" t="s">
        <v>288</v>
      </c>
      <c r="F824" s="36" t="str">
        <f t="shared" si="79"/>
        <v>Ejecutar acciones correspondientes al Proceso de Control Presencial Posterior</v>
      </c>
      <c r="G824" s="34" t="s">
        <v>2912</v>
      </c>
      <c r="H824" s="148" t="s">
        <v>546</v>
      </c>
      <c r="I824" s="136">
        <v>1</v>
      </c>
      <c r="J824" s="146">
        <v>0</v>
      </c>
      <c r="K824" s="38"/>
      <c r="L824" s="146">
        <v>0</v>
      </c>
      <c r="M824" s="38">
        <f t="shared" si="80"/>
        <v>0</v>
      </c>
      <c r="N824" s="39">
        <v>11</v>
      </c>
      <c r="O824" s="41" t="str">
        <f>IFERROR(VLOOKUP(N824,bbb!B477:Ordenmes,2,0),"")</f>
        <v>Noviembre</v>
      </c>
      <c r="P824" s="142">
        <v>5</v>
      </c>
      <c r="Q824" s="111" t="s">
        <v>158</v>
      </c>
      <c r="R824" s="95"/>
      <c r="S824" s="93"/>
      <c r="T824" s="93"/>
    </row>
    <row r="825" spans="1:20" x14ac:dyDescent="0.25">
      <c r="A825" s="34" t="s">
        <v>647</v>
      </c>
      <c r="B825" s="34" t="str">
        <f t="shared" si="78"/>
        <v>UDR Cusco</v>
      </c>
      <c r="C825" s="35" t="s">
        <v>279</v>
      </c>
      <c r="D825" s="36" t="str">
        <f t="shared" si="77"/>
        <v>Ejecución de Control Técnico a las Prestaciones.</v>
      </c>
      <c r="E825" s="36" t="s">
        <v>288</v>
      </c>
      <c r="F825" s="36" t="str">
        <f t="shared" si="79"/>
        <v>Ejecutar acciones correspondientes al Proceso de Control Presencial Posterior</v>
      </c>
      <c r="G825" s="36" t="s">
        <v>641</v>
      </c>
      <c r="H825" s="83" t="s">
        <v>625</v>
      </c>
      <c r="I825" s="82">
        <v>1</v>
      </c>
      <c r="J825" s="38">
        <v>0</v>
      </c>
      <c r="K825" s="38"/>
      <c r="L825" s="38">
        <v>0</v>
      </c>
      <c r="M825" s="38">
        <f t="shared" si="80"/>
        <v>0</v>
      </c>
      <c r="N825" s="39">
        <v>1</v>
      </c>
      <c r="O825" s="41" t="str">
        <f>IFERROR(VLOOKUP(N825,bbb!B3691:Ordenmes,2,0),"")</f>
        <v>Enero</v>
      </c>
      <c r="P825" s="142">
        <v>12</v>
      </c>
      <c r="Q825" s="111" t="s">
        <v>166</v>
      </c>
      <c r="R825" s="95"/>
      <c r="S825" s="93"/>
      <c r="T825" s="93"/>
    </row>
    <row r="826" spans="1:20" x14ac:dyDescent="0.25">
      <c r="A826" s="34" t="s">
        <v>647</v>
      </c>
      <c r="B826" s="34" t="str">
        <f t="shared" si="78"/>
        <v>UDR Cusco</v>
      </c>
      <c r="C826" s="35" t="s">
        <v>279</v>
      </c>
      <c r="D826" s="36" t="str">
        <f t="shared" si="77"/>
        <v>Ejecución de Control Técnico a las Prestaciones.</v>
      </c>
      <c r="E826" s="36" t="s">
        <v>288</v>
      </c>
      <c r="F826" s="36" t="str">
        <f t="shared" si="79"/>
        <v>Ejecutar acciones correspondientes al Proceso de Control Presencial Posterior</v>
      </c>
      <c r="G826" s="36" t="s">
        <v>642</v>
      </c>
      <c r="H826" s="83" t="s">
        <v>625</v>
      </c>
      <c r="I826" s="82">
        <v>1</v>
      </c>
      <c r="J826" s="38">
        <v>0</v>
      </c>
      <c r="K826" s="38"/>
      <c r="L826" s="38">
        <v>0</v>
      </c>
      <c r="M826" s="38">
        <f t="shared" si="80"/>
        <v>0</v>
      </c>
      <c r="N826" s="39">
        <v>1</v>
      </c>
      <c r="O826" s="41" t="str">
        <f>IFERROR(VLOOKUP(N826,bbb!B3692:Ordenmes,2,0),"")</f>
        <v>Enero</v>
      </c>
      <c r="P826" s="142">
        <v>1</v>
      </c>
      <c r="Q826" s="111" t="s">
        <v>257</v>
      </c>
      <c r="R826" s="95"/>
      <c r="S826" s="93"/>
      <c r="T826" s="93"/>
    </row>
    <row r="827" spans="1:20" x14ac:dyDescent="0.25">
      <c r="A827" s="34" t="s">
        <v>647</v>
      </c>
      <c r="B827" s="34" t="str">
        <f t="shared" si="78"/>
        <v>UDR Cusco</v>
      </c>
      <c r="C827" s="35" t="s">
        <v>279</v>
      </c>
      <c r="D827" s="36" t="str">
        <f t="shared" si="77"/>
        <v>Ejecución de Control Técnico a las Prestaciones.</v>
      </c>
      <c r="E827" s="36" t="s">
        <v>288</v>
      </c>
      <c r="F827" s="36" t="str">
        <f t="shared" si="79"/>
        <v>Ejecutar acciones correspondientes al Proceso de Control Presencial Posterior</v>
      </c>
      <c r="G827" s="36" t="s">
        <v>609</v>
      </c>
      <c r="H827" s="83" t="s">
        <v>625</v>
      </c>
      <c r="I827" s="82">
        <v>1</v>
      </c>
      <c r="J827" s="38">
        <v>0</v>
      </c>
      <c r="K827" s="38"/>
      <c r="L827" s="38">
        <v>0</v>
      </c>
      <c r="M827" s="38">
        <f t="shared" si="80"/>
        <v>0</v>
      </c>
      <c r="N827" s="39">
        <v>1</v>
      </c>
      <c r="O827" s="41" t="str">
        <f>IFERROR(VLOOKUP(N827,bbb!B3693:Ordenmes,2,0),"")</f>
        <v>Enero</v>
      </c>
      <c r="P827" s="142">
        <v>1</v>
      </c>
      <c r="Q827" s="111" t="s">
        <v>257</v>
      </c>
      <c r="R827" s="95"/>
      <c r="S827" s="93"/>
      <c r="T827" s="93"/>
    </row>
    <row r="828" spans="1:20" x14ac:dyDescent="0.25">
      <c r="A828" s="34" t="s">
        <v>647</v>
      </c>
      <c r="B828" s="34" t="str">
        <f t="shared" si="78"/>
        <v>UDR Cusco</v>
      </c>
      <c r="C828" s="35" t="s">
        <v>279</v>
      </c>
      <c r="D828" s="36" t="str">
        <f t="shared" si="77"/>
        <v>Ejecución de Control Técnico a las Prestaciones.</v>
      </c>
      <c r="E828" s="36" t="s">
        <v>288</v>
      </c>
      <c r="F828" s="36" t="str">
        <f t="shared" si="79"/>
        <v>Ejecutar acciones correspondientes al Proceso de Control Presencial Posterior</v>
      </c>
      <c r="G828" s="36" t="s">
        <v>644</v>
      </c>
      <c r="H828" s="83" t="s">
        <v>625</v>
      </c>
      <c r="I828" s="82">
        <v>1</v>
      </c>
      <c r="J828" s="38">
        <v>0</v>
      </c>
      <c r="K828" s="38"/>
      <c r="L828" s="38">
        <v>0</v>
      </c>
      <c r="M828" s="38">
        <f t="shared" si="80"/>
        <v>0</v>
      </c>
      <c r="N828" s="39">
        <v>1</v>
      </c>
      <c r="O828" s="41" t="str">
        <f>IFERROR(VLOOKUP(N828,bbb!B3694:Ordenmes,2,0),"")</f>
        <v>Enero</v>
      </c>
      <c r="P828" s="142">
        <v>1</v>
      </c>
      <c r="Q828" s="111" t="s">
        <v>257</v>
      </c>
      <c r="R828" s="95"/>
      <c r="S828" s="93"/>
      <c r="T828" s="93"/>
    </row>
    <row r="829" spans="1:20" x14ac:dyDescent="0.25">
      <c r="A829" s="34" t="s">
        <v>647</v>
      </c>
      <c r="B829" s="34" t="str">
        <f t="shared" si="78"/>
        <v>UDR Cusco</v>
      </c>
      <c r="C829" s="35" t="s">
        <v>279</v>
      </c>
      <c r="D829" s="36" t="str">
        <f t="shared" si="77"/>
        <v>Ejecución de Control Técnico a las Prestaciones.</v>
      </c>
      <c r="E829" s="36" t="s">
        <v>288</v>
      </c>
      <c r="F829" s="36" t="str">
        <f t="shared" si="79"/>
        <v>Ejecutar acciones correspondientes al Proceso de Control Presencial Posterior</v>
      </c>
      <c r="G829" s="36" t="s">
        <v>645</v>
      </c>
      <c r="H829" s="83" t="s">
        <v>625</v>
      </c>
      <c r="I829" s="82">
        <v>1</v>
      </c>
      <c r="J829" s="38">
        <v>0</v>
      </c>
      <c r="K829" s="38"/>
      <c r="L829" s="38">
        <v>0</v>
      </c>
      <c r="M829" s="38">
        <f t="shared" si="80"/>
        <v>0</v>
      </c>
      <c r="N829" s="39">
        <v>1</v>
      </c>
      <c r="O829" s="41" t="str">
        <f>IFERROR(VLOOKUP(N829,bbb!B3695:Ordenmes,2,0),"")</f>
        <v>Enero</v>
      </c>
      <c r="P829" s="142">
        <v>1</v>
      </c>
      <c r="Q829" s="111" t="s">
        <v>257</v>
      </c>
      <c r="R829" s="95"/>
      <c r="S829" s="93"/>
      <c r="T829" s="93"/>
    </row>
    <row r="830" spans="1:20" x14ac:dyDescent="0.25">
      <c r="A830" s="34" t="s">
        <v>647</v>
      </c>
      <c r="B830" s="34" t="str">
        <f t="shared" si="78"/>
        <v>UDR Cusco</v>
      </c>
      <c r="C830" s="35" t="s">
        <v>307</v>
      </c>
      <c r="D830" s="36" t="str">
        <f t="shared" si="77"/>
        <v>Supervisión Financiera a Unidades Ejecutoras-UE.</v>
      </c>
      <c r="E830" s="36" t="s">
        <v>308</v>
      </c>
      <c r="F830" s="36" t="str">
        <f t="shared" si="79"/>
        <v>Supervisión Financiera Presencial a las Unidades Ejecutoras-UE</v>
      </c>
      <c r="G830" s="36" t="s">
        <v>583</v>
      </c>
      <c r="H830" s="83" t="s">
        <v>584</v>
      </c>
      <c r="I830" s="82">
        <v>5</v>
      </c>
      <c r="J830" s="38">
        <v>0</v>
      </c>
      <c r="K830" s="38"/>
      <c r="L830" s="38">
        <v>0</v>
      </c>
      <c r="M830" s="38">
        <f t="shared" si="80"/>
        <v>0</v>
      </c>
      <c r="N830" s="39">
        <v>3</v>
      </c>
      <c r="O830" s="41" t="str">
        <f>IFERROR(VLOOKUP(N830,bbb!B499:Ordenmes,2,0),"")</f>
        <v>Marzo</v>
      </c>
      <c r="P830" s="142">
        <v>1</v>
      </c>
      <c r="Q830" s="111" t="s">
        <v>257</v>
      </c>
      <c r="R830" s="95"/>
      <c r="S830" s="93"/>
      <c r="T830" s="93"/>
    </row>
    <row r="831" spans="1:20" x14ac:dyDescent="0.25">
      <c r="A831" s="34" t="s">
        <v>647</v>
      </c>
      <c r="B831" s="34" t="str">
        <f t="shared" si="78"/>
        <v>UDR Cusco</v>
      </c>
      <c r="C831" s="35" t="s">
        <v>279</v>
      </c>
      <c r="D831" s="36" t="str">
        <f t="shared" si="77"/>
        <v>Ejecución de Control Técnico a las Prestaciones.</v>
      </c>
      <c r="E831" s="36" t="s">
        <v>280</v>
      </c>
      <c r="F831" s="36" t="str">
        <f t="shared" si="79"/>
        <v>Gestión con actores locales para fortalecer la contención preventiva</v>
      </c>
      <c r="G831" s="36" t="s">
        <v>599</v>
      </c>
      <c r="H831" s="83" t="s">
        <v>600</v>
      </c>
      <c r="I831" s="82">
        <v>1</v>
      </c>
      <c r="J831" s="38">
        <v>0</v>
      </c>
      <c r="K831" s="38"/>
      <c r="L831" s="38">
        <v>320</v>
      </c>
      <c r="M831" s="38">
        <f t="shared" si="80"/>
        <v>320</v>
      </c>
      <c r="N831" s="39">
        <v>2</v>
      </c>
      <c r="O831" s="41" t="str">
        <f>IFERROR(VLOOKUP(N831,bbb!B500:Ordenmes,2,0),"")</f>
        <v>Febrero</v>
      </c>
      <c r="P831" s="142">
        <v>2</v>
      </c>
      <c r="Q831" s="111" t="s">
        <v>126</v>
      </c>
      <c r="R831" s="95"/>
      <c r="S831" s="93" t="s">
        <v>2978</v>
      </c>
      <c r="T831" s="93"/>
    </row>
    <row r="832" spans="1:20" x14ac:dyDescent="0.25">
      <c r="A832" s="34" t="s">
        <v>647</v>
      </c>
      <c r="B832" s="34" t="str">
        <f t="shared" si="78"/>
        <v>UDR Cusco</v>
      </c>
      <c r="C832" s="35" t="s">
        <v>279</v>
      </c>
      <c r="D832" s="36" t="str">
        <f t="shared" si="77"/>
        <v>Ejecución de Control Técnico a las Prestaciones.</v>
      </c>
      <c r="E832" s="36" t="s">
        <v>288</v>
      </c>
      <c r="F832" s="36" t="str">
        <f t="shared" si="79"/>
        <v>Ejecutar acciones correspondientes al Proceso de Control Presencial Posterior</v>
      </c>
      <c r="G832" s="36" t="s">
        <v>646</v>
      </c>
      <c r="H832" s="83" t="s">
        <v>625</v>
      </c>
      <c r="I832" s="82">
        <v>1</v>
      </c>
      <c r="J832" s="38">
        <v>0</v>
      </c>
      <c r="K832" s="38"/>
      <c r="L832" s="38">
        <v>0</v>
      </c>
      <c r="M832" s="38">
        <f t="shared" si="80"/>
        <v>0</v>
      </c>
      <c r="N832" s="39">
        <v>2</v>
      </c>
      <c r="O832" s="41" t="str">
        <f>IFERROR(VLOOKUP(N832,bbb!B501:Ordenmes,2,0),"")</f>
        <v>Febrero</v>
      </c>
      <c r="P832" s="142">
        <v>2</v>
      </c>
      <c r="Q832" s="111" t="s">
        <v>126</v>
      </c>
      <c r="R832" s="95"/>
      <c r="S832" s="93"/>
      <c r="T832" s="93"/>
    </row>
    <row r="833" spans="1:20" x14ac:dyDescent="0.25">
      <c r="A833" s="34" t="s">
        <v>647</v>
      </c>
      <c r="B833" s="34" t="str">
        <f t="shared" si="78"/>
        <v>UDR Cusco</v>
      </c>
      <c r="C833" s="35" t="s">
        <v>279</v>
      </c>
      <c r="D833" s="36" t="str">
        <f t="shared" si="77"/>
        <v>Ejecución de Control Técnico a las Prestaciones.</v>
      </c>
      <c r="E833" s="36" t="s">
        <v>288</v>
      </c>
      <c r="F833" s="36" t="str">
        <f t="shared" si="79"/>
        <v>Ejecutar acciones correspondientes al Proceso de Control Presencial Posterior</v>
      </c>
      <c r="G833" s="36" t="s">
        <v>641</v>
      </c>
      <c r="H833" s="83" t="s">
        <v>625</v>
      </c>
      <c r="I833" s="82">
        <v>1</v>
      </c>
      <c r="J833" s="38">
        <v>0</v>
      </c>
      <c r="K833" s="38"/>
      <c r="L833" s="38">
        <v>0</v>
      </c>
      <c r="M833" s="38">
        <f t="shared" si="80"/>
        <v>0</v>
      </c>
      <c r="N833" s="39">
        <v>2</v>
      </c>
      <c r="O833" s="41" t="str">
        <f>IFERROR(VLOOKUP(N833,bbb!B502:Ordenmes,2,0),"")</f>
        <v>Febrero</v>
      </c>
      <c r="P833" s="142">
        <v>2</v>
      </c>
      <c r="Q833" s="111" t="s">
        <v>126</v>
      </c>
      <c r="R833" s="95"/>
      <c r="S833" s="93"/>
      <c r="T833" s="93"/>
    </row>
    <row r="834" spans="1:20" x14ac:dyDescent="0.25">
      <c r="A834" s="34" t="s">
        <v>647</v>
      </c>
      <c r="B834" s="34" t="str">
        <f t="shared" si="78"/>
        <v>UDR Cusco</v>
      </c>
      <c r="C834" s="35" t="s">
        <v>279</v>
      </c>
      <c r="D834" s="36" t="str">
        <f t="shared" si="77"/>
        <v>Ejecución de Control Técnico a las Prestaciones.</v>
      </c>
      <c r="E834" s="36" t="s">
        <v>288</v>
      </c>
      <c r="F834" s="36" t="str">
        <f t="shared" si="79"/>
        <v>Ejecutar acciones correspondientes al Proceso de Control Presencial Posterior</v>
      </c>
      <c r="G834" s="36" t="s">
        <v>642</v>
      </c>
      <c r="H834" s="83" t="s">
        <v>625</v>
      </c>
      <c r="I834" s="82">
        <v>1</v>
      </c>
      <c r="J834" s="38">
        <v>0</v>
      </c>
      <c r="K834" s="38"/>
      <c r="L834" s="38">
        <v>0</v>
      </c>
      <c r="M834" s="38">
        <f t="shared" si="80"/>
        <v>0</v>
      </c>
      <c r="N834" s="39">
        <v>2</v>
      </c>
      <c r="O834" s="41" t="str">
        <f>IFERROR(VLOOKUP(N834,bbb!B503:Ordenmes,2,0),"")</f>
        <v>Febrero</v>
      </c>
      <c r="P834" s="142">
        <v>2</v>
      </c>
      <c r="Q834" s="111" t="s">
        <v>126</v>
      </c>
      <c r="R834" s="95"/>
      <c r="S834" s="93"/>
      <c r="T834" s="93"/>
    </row>
    <row r="835" spans="1:20" x14ac:dyDescent="0.25">
      <c r="A835" s="34" t="s">
        <v>647</v>
      </c>
      <c r="B835" s="34" t="str">
        <f t="shared" si="78"/>
        <v>UDR Cusco</v>
      </c>
      <c r="C835" s="35" t="s">
        <v>279</v>
      </c>
      <c r="D835" s="36" t="str">
        <f t="shared" si="77"/>
        <v>Ejecución de Control Técnico a las Prestaciones.</v>
      </c>
      <c r="E835" s="36" t="s">
        <v>288</v>
      </c>
      <c r="F835" s="36" t="str">
        <f t="shared" si="79"/>
        <v>Ejecutar acciones correspondientes al Proceso de Control Presencial Posterior</v>
      </c>
      <c r="G835" s="36" t="s">
        <v>609</v>
      </c>
      <c r="H835" s="83" t="s">
        <v>625</v>
      </c>
      <c r="I835" s="82">
        <v>1</v>
      </c>
      <c r="J835" s="38">
        <v>0</v>
      </c>
      <c r="K835" s="38"/>
      <c r="L835" s="38">
        <v>0</v>
      </c>
      <c r="M835" s="38">
        <f t="shared" si="80"/>
        <v>0</v>
      </c>
      <c r="N835" s="39">
        <v>2</v>
      </c>
      <c r="O835" s="41" t="str">
        <f>IFERROR(VLOOKUP(N835,bbb!B504:Ordenmes,2,0),"")</f>
        <v>Febrero</v>
      </c>
      <c r="P835" s="142">
        <v>2</v>
      </c>
      <c r="Q835" s="111" t="s">
        <v>126</v>
      </c>
      <c r="R835" s="95"/>
      <c r="S835" s="93"/>
      <c r="T835" s="93"/>
    </row>
    <row r="836" spans="1:20" x14ac:dyDescent="0.25">
      <c r="A836" s="34" t="s">
        <v>647</v>
      </c>
      <c r="B836" s="34" t="str">
        <f t="shared" si="78"/>
        <v>UDR Cusco</v>
      </c>
      <c r="C836" s="35" t="s">
        <v>279</v>
      </c>
      <c r="D836" s="36" t="str">
        <f t="shared" si="77"/>
        <v>Ejecución de Control Técnico a las Prestaciones.</v>
      </c>
      <c r="E836" s="36" t="s">
        <v>288</v>
      </c>
      <c r="F836" s="36" t="str">
        <f t="shared" si="79"/>
        <v>Ejecutar acciones correspondientes al Proceso de Control Presencial Posterior</v>
      </c>
      <c r="G836" s="36" t="s">
        <v>648</v>
      </c>
      <c r="H836" s="83" t="s">
        <v>625</v>
      </c>
      <c r="I836" s="82">
        <v>1</v>
      </c>
      <c r="J836" s="38">
        <v>0</v>
      </c>
      <c r="K836" s="38"/>
      <c r="L836" s="38">
        <v>0</v>
      </c>
      <c r="M836" s="38">
        <f t="shared" si="80"/>
        <v>0</v>
      </c>
      <c r="N836" s="39">
        <v>2</v>
      </c>
      <c r="O836" s="41" t="str">
        <f>IFERROR(VLOOKUP(N836,bbb!B505:Ordenmes,2,0),"")</f>
        <v>Febrero</v>
      </c>
      <c r="P836" s="142">
        <v>3</v>
      </c>
      <c r="Q836" s="111" t="s">
        <v>131</v>
      </c>
      <c r="R836" s="95"/>
      <c r="S836" s="93"/>
      <c r="T836" s="93"/>
    </row>
    <row r="837" spans="1:20" x14ac:dyDescent="0.25">
      <c r="A837" s="34" t="s">
        <v>647</v>
      </c>
      <c r="B837" s="34" t="str">
        <f t="shared" si="78"/>
        <v>UDR Cusco</v>
      </c>
      <c r="C837" s="35" t="s">
        <v>279</v>
      </c>
      <c r="D837" s="36" t="str">
        <f t="shared" si="77"/>
        <v>Ejecución de Control Técnico a las Prestaciones.</v>
      </c>
      <c r="E837" s="36" t="s">
        <v>288</v>
      </c>
      <c r="F837" s="36" t="str">
        <f t="shared" si="79"/>
        <v>Ejecutar acciones correspondientes al Proceso de Control Presencial Posterior</v>
      </c>
      <c r="G837" s="36" t="s">
        <v>641</v>
      </c>
      <c r="H837" s="83" t="s">
        <v>625</v>
      </c>
      <c r="I837" s="82">
        <v>3</v>
      </c>
      <c r="J837" s="38">
        <v>0</v>
      </c>
      <c r="K837" s="38"/>
      <c r="L837" s="38">
        <v>0</v>
      </c>
      <c r="M837" s="38">
        <f t="shared" si="80"/>
        <v>0</v>
      </c>
      <c r="N837" s="39">
        <v>3</v>
      </c>
      <c r="O837" s="41" t="str">
        <f>IFERROR(VLOOKUP(N837,bbb!B495:Ordenmes,2,0),"")</f>
        <v>Marzo</v>
      </c>
      <c r="P837" s="142">
        <v>3</v>
      </c>
      <c r="Q837" s="111" t="s">
        <v>131</v>
      </c>
      <c r="R837" s="95"/>
      <c r="S837" s="93"/>
      <c r="T837" s="93"/>
    </row>
    <row r="838" spans="1:20" x14ac:dyDescent="0.25">
      <c r="A838" s="34" t="s">
        <v>647</v>
      </c>
      <c r="B838" s="34" t="str">
        <f t="shared" si="78"/>
        <v>UDR Cusco</v>
      </c>
      <c r="C838" s="35" t="s">
        <v>279</v>
      </c>
      <c r="D838" s="36" t="str">
        <f t="shared" si="77"/>
        <v>Ejecución de Control Técnico a las Prestaciones.</v>
      </c>
      <c r="E838" s="36" t="s">
        <v>288</v>
      </c>
      <c r="F838" s="36" t="str">
        <f t="shared" si="79"/>
        <v>Ejecutar acciones correspondientes al Proceso de Control Presencial Posterior</v>
      </c>
      <c r="G838" s="36" t="s">
        <v>642</v>
      </c>
      <c r="H838" s="83" t="s">
        <v>625</v>
      </c>
      <c r="I838" s="82">
        <v>1</v>
      </c>
      <c r="J838" s="38">
        <v>0</v>
      </c>
      <c r="K838" s="38"/>
      <c r="L838" s="38">
        <v>0</v>
      </c>
      <c r="M838" s="38">
        <f t="shared" si="80"/>
        <v>0</v>
      </c>
      <c r="N838" s="39">
        <v>3</v>
      </c>
      <c r="O838" s="41" t="str">
        <f>IFERROR(VLOOKUP(N838,bbb!B496:Ordenmes,2,0),"")</f>
        <v>Marzo</v>
      </c>
      <c r="P838" s="142">
        <v>3</v>
      </c>
      <c r="Q838" s="111" t="s">
        <v>131</v>
      </c>
      <c r="R838" s="95"/>
      <c r="S838" s="93"/>
      <c r="T838" s="93"/>
    </row>
    <row r="839" spans="1:20" x14ac:dyDescent="0.25">
      <c r="A839" s="34" t="s">
        <v>647</v>
      </c>
      <c r="B839" s="34" t="str">
        <f t="shared" si="78"/>
        <v>UDR Cusco</v>
      </c>
      <c r="C839" s="35" t="s">
        <v>279</v>
      </c>
      <c r="D839" s="36" t="str">
        <f t="shared" si="77"/>
        <v>Ejecución de Control Técnico a las Prestaciones.</v>
      </c>
      <c r="E839" s="36" t="s">
        <v>288</v>
      </c>
      <c r="F839" s="36" t="str">
        <f t="shared" si="79"/>
        <v>Ejecutar acciones correspondientes al Proceso de Control Presencial Posterior</v>
      </c>
      <c r="G839" s="36" t="s">
        <v>609</v>
      </c>
      <c r="H839" s="83" t="s">
        <v>625</v>
      </c>
      <c r="I839" s="82">
        <v>1</v>
      </c>
      <c r="J839" s="38">
        <v>0</v>
      </c>
      <c r="K839" s="38"/>
      <c r="L839" s="38">
        <v>0</v>
      </c>
      <c r="M839" s="38">
        <f t="shared" si="80"/>
        <v>0</v>
      </c>
      <c r="N839" s="39">
        <v>3</v>
      </c>
      <c r="O839" s="41" t="str">
        <f>IFERROR(VLOOKUP(N839,bbb!B497:Ordenmes,2,0),"")</f>
        <v>Marzo</v>
      </c>
      <c r="P839" s="142">
        <v>3</v>
      </c>
      <c r="Q839" s="111" t="s">
        <v>131</v>
      </c>
      <c r="R839" s="95"/>
      <c r="S839" s="93"/>
      <c r="T839" s="93"/>
    </row>
    <row r="840" spans="1:20" x14ac:dyDescent="0.25">
      <c r="A840" s="34" t="s">
        <v>647</v>
      </c>
      <c r="B840" s="34" t="str">
        <f t="shared" si="78"/>
        <v>UDR Cusco</v>
      </c>
      <c r="C840" s="35" t="s">
        <v>279</v>
      </c>
      <c r="D840" s="36" t="str">
        <f t="shared" si="77"/>
        <v>Ejecución de Control Técnico a las Prestaciones.</v>
      </c>
      <c r="E840" s="36" t="s">
        <v>288</v>
      </c>
      <c r="F840" s="36" t="str">
        <f t="shared" si="79"/>
        <v>Ejecutar acciones correspondientes al Proceso de Control Presencial Posterior</v>
      </c>
      <c r="G840" s="36" t="s">
        <v>649</v>
      </c>
      <c r="H840" s="83" t="s">
        <v>625</v>
      </c>
      <c r="I840" s="82">
        <v>1</v>
      </c>
      <c r="J840" s="38">
        <v>0</v>
      </c>
      <c r="K840" s="38"/>
      <c r="L840" s="38">
        <v>0</v>
      </c>
      <c r="M840" s="38">
        <f t="shared" si="80"/>
        <v>0</v>
      </c>
      <c r="N840" s="39">
        <v>3</v>
      </c>
      <c r="O840" s="41" t="str">
        <f>IFERROR(VLOOKUP(N840,bbb!B498:Ordenmes,2,0),"")</f>
        <v>Marzo</v>
      </c>
      <c r="P840" s="142">
        <v>3</v>
      </c>
      <c r="Q840" s="111" t="s">
        <v>131</v>
      </c>
      <c r="R840" s="95"/>
      <c r="S840" s="93"/>
      <c r="T840" s="93"/>
    </row>
    <row r="841" spans="1:20" x14ac:dyDescent="0.25">
      <c r="A841" s="34" t="s">
        <v>647</v>
      </c>
      <c r="B841" s="34" t="str">
        <f t="shared" si="78"/>
        <v>UDR Cusco</v>
      </c>
      <c r="C841" s="35" t="s">
        <v>279</v>
      </c>
      <c r="D841" s="36" t="str">
        <f t="shared" si="77"/>
        <v>Ejecución de Control Técnico a las Prestaciones.</v>
      </c>
      <c r="E841" s="36" t="s">
        <v>288</v>
      </c>
      <c r="F841" s="36" t="str">
        <f t="shared" si="79"/>
        <v>Ejecutar acciones correspondientes al Proceso de Control Presencial Posterior</v>
      </c>
      <c r="G841" s="36" t="s">
        <v>650</v>
      </c>
      <c r="H841" s="83" t="s">
        <v>625</v>
      </c>
      <c r="I841" s="82">
        <v>1</v>
      </c>
      <c r="J841" s="38">
        <v>0</v>
      </c>
      <c r="K841" s="38"/>
      <c r="L841" s="38">
        <v>0</v>
      </c>
      <c r="M841" s="38">
        <f t="shared" si="80"/>
        <v>0</v>
      </c>
      <c r="N841" s="39">
        <v>3</v>
      </c>
      <c r="O841" s="41" t="str">
        <f>IFERROR(VLOOKUP(N841,bbb!B499:Ordenmes,2,0),"")</f>
        <v>Marzo</v>
      </c>
      <c r="P841" s="142">
        <v>4</v>
      </c>
      <c r="Q841" s="111" t="s">
        <v>137</v>
      </c>
      <c r="R841" s="95"/>
      <c r="S841" s="93"/>
      <c r="T841" s="93"/>
    </row>
    <row r="842" spans="1:20" x14ac:dyDescent="0.25">
      <c r="A842" s="34" t="s">
        <v>647</v>
      </c>
      <c r="B842" s="34" t="str">
        <f t="shared" si="78"/>
        <v>UDR Cusco</v>
      </c>
      <c r="C842" s="35" t="s">
        <v>307</v>
      </c>
      <c r="D842" s="36" t="str">
        <f t="shared" si="77"/>
        <v>Supervisión Financiera a Unidades Ejecutoras-UE.</v>
      </c>
      <c r="E842" s="36" t="s">
        <v>308</v>
      </c>
      <c r="F842" s="36" t="str">
        <f t="shared" si="79"/>
        <v>Supervisión Financiera Presencial a las Unidades Ejecutoras-UE</v>
      </c>
      <c r="G842" s="36" t="s">
        <v>585</v>
      </c>
      <c r="H842" s="83" t="s">
        <v>586</v>
      </c>
      <c r="I842" s="82">
        <v>5</v>
      </c>
      <c r="J842" s="38">
        <v>0</v>
      </c>
      <c r="K842" s="38"/>
      <c r="L842" s="38">
        <v>0</v>
      </c>
      <c r="M842" s="38">
        <f t="shared" si="80"/>
        <v>0</v>
      </c>
      <c r="N842" s="107">
        <v>5</v>
      </c>
      <c r="O842" s="41" t="str">
        <f>IFERROR(VLOOKUP(N842,bbb!B538:Ordenmes,2,0),"")</f>
        <v>Mayo</v>
      </c>
      <c r="P842" s="142">
        <v>4</v>
      </c>
      <c r="Q842" s="111" t="s">
        <v>137</v>
      </c>
      <c r="R842" s="95"/>
      <c r="S842" s="93"/>
      <c r="T842" s="93"/>
    </row>
    <row r="843" spans="1:20" x14ac:dyDescent="0.25">
      <c r="A843" s="34" t="s">
        <v>647</v>
      </c>
      <c r="B843" s="34" t="str">
        <f t="shared" si="78"/>
        <v>UDR Cusco</v>
      </c>
      <c r="C843" s="35" t="s">
        <v>307</v>
      </c>
      <c r="D843" s="36" t="str">
        <f t="shared" si="77"/>
        <v>Supervisión Financiera a Unidades Ejecutoras-UE.</v>
      </c>
      <c r="E843" s="36" t="s">
        <v>308</v>
      </c>
      <c r="F843" s="36" t="str">
        <f t="shared" si="79"/>
        <v>Supervisión Financiera Presencial a las Unidades Ejecutoras-UE</v>
      </c>
      <c r="G843" s="36" t="s">
        <v>587</v>
      </c>
      <c r="H843" s="83" t="s">
        <v>586</v>
      </c>
      <c r="I843" s="82">
        <v>5</v>
      </c>
      <c r="J843" s="38">
        <v>0</v>
      </c>
      <c r="K843" s="38"/>
      <c r="L843" s="38">
        <v>0</v>
      </c>
      <c r="M843" s="38">
        <f t="shared" si="80"/>
        <v>0</v>
      </c>
      <c r="N843" s="107">
        <v>10</v>
      </c>
      <c r="O843" s="41" t="str">
        <f>IFERROR(VLOOKUP(N843,bbb!B539:Ordenmes,2,0),"")</f>
        <v>Octubre</v>
      </c>
      <c r="P843" s="142">
        <v>4</v>
      </c>
      <c r="Q843" s="111" t="s">
        <v>137</v>
      </c>
      <c r="R843" s="95"/>
      <c r="S843" s="93"/>
      <c r="T843" s="93"/>
    </row>
    <row r="844" spans="1:20" x14ac:dyDescent="0.25">
      <c r="A844" s="34" t="s">
        <v>647</v>
      </c>
      <c r="B844" s="34" t="str">
        <f t="shared" si="78"/>
        <v>UDR Cusco</v>
      </c>
      <c r="C844" s="35" t="s">
        <v>279</v>
      </c>
      <c r="D844" s="36" t="str">
        <f t="shared" si="77"/>
        <v>Ejecución de Control Técnico a las Prestaciones.</v>
      </c>
      <c r="E844" s="36" t="s">
        <v>280</v>
      </c>
      <c r="F844" s="36" t="str">
        <f t="shared" si="79"/>
        <v>Gestión con actores locales para fortalecer la contención preventiva</v>
      </c>
      <c r="G844" s="36" t="s">
        <v>585</v>
      </c>
      <c r="H844" s="83" t="s">
        <v>600</v>
      </c>
      <c r="I844" s="82">
        <v>1</v>
      </c>
      <c r="J844" s="38">
        <v>0</v>
      </c>
      <c r="K844" s="38"/>
      <c r="L844" s="38">
        <v>320</v>
      </c>
      <c r="M844" s="38">
        <f t="shared" si="80"/>
        <v>320</v>
      </c>
      <c r="N844" s="107">
        <v>4</v>
      </c>
      <c r="O844" s="41" t="str">
        <f>IFERROR(VLOOKUP(N844,bbb!B540:Ordenmes,2,0),"")</f>
        <v>Abril</v>
      </c>
      <c r="P844" s="142">
        <v>4</v>
      </c>
      <c r="Q844" s="111" t="s">
        <v>137</v>
      </c>
      <c r="R844" s="95"/>
      <c r="S844" s="93"/>
      <c r="T844" s="93"/>
    </row>
    <row r="845" spans="1:20" x14ac:dyDescent="0.25">
      <c r="A845" s="34" t="s">
        <v>647</v>
      </c>
      <c r="B845" s="34" t="str">
        <f t="shared" si="78"/>
        <v>UDR Cusco</v>
      </c>
      <c r="C845" s="35" t="s">
        <v>314</v>
      </c>
      <c r="D845" s="36" t="str">
        <f t="shared" si="77"/>
        <v>Acciones de Afiliación.</v>
      </c>
      <c r="E845" s="36" t="s">
        <v>214</v>
      </c>
      <c r="F845" s="36" t="str">
        <f t="shared" si="79"/>
        <v>Supervisión y asistencia técnica en materia de afiliaciones</v>
      </c>
      <c r="G845" s="36" t="s">
        <v>607</v>
      </c>
      <c r="H845" s="83" t="s">
        <v>608</v>
      </c>
      <c r="I845" s="82">
        <v>2</v>
      </c>
      <c r="J845" s="38">
        <v>0</v>
      </c>
      <c r="K845" s="38"/>
      <c r="L845" s="38">
        <v>0</v>
      </c>
      <c r="M845" s="38">
        <f t="shared" si="80"/>
        <v>0</v>
      </c>
      <c r="N845" s="107">
        <v>4</v>
      </c>
      <c r="O845" s="41" t="str">
        <f>IFERROR(VLOOKUP(N845,bbb!B541:Ordenmes,2,0),"")</f>
        <v>Abril</v>
      </c>
      <c r="P845" s="142">
        <v>4</v>
      </c>
      <c r="Q845" s="111" t="s">
        <v>137</v>
      </c>
      <c r="R845" s="95"/>
      <c r="S845" s="93"/>
      <c r="T845" s="93"/>
    </row>
    <row r="846" spans="1:20" x14ac:dyDescent="0.25">
      <c r="A846" s="34" t="s">
        <v>647</v>
      </c>
      <c r="B846" s="34" t="str">
        <f t="shared" si="78"/>
        <v>UDR Cusco</v>
      </c>
      <c r="C846" s="35" t="s">
        <v>279</v>
      </c>
      <c r="D846" s="36" t="str">
        <f t="shared" si="77"/>
        <v>Ejecución de Control Técnico a las Prestaciones.</v>
      </c>
      <c r="E846" s="36" t="s">
        <v>288</v>
      </c>
      <c r="F846" s="36" t="str">
        <f t="shared" si="79"/>
        <v>Ejecutar acciones correspondientes al Proceso de Control Presencial Posterior</v>
      </c>
      <c r="G846" s="36" t="s">
        <v>628</v>
      </c>
      <c r="H846" s="83" t="s">
        <v>625</v>
      </c>
      <c r="I846" s="82">
        <v>1</v>
      </c>
      <c r="J846" s="38">
        <v>0</v>
      </c>
      <c r="K846" s="38"/>
      <c r="L846" s="38">
        <v>0</v>
      </c>
      <c r="M846" s="38">
        <f t="shared" si="80"/>
        <v>0</v>
      </c>
      <c r="N846" s="107">
        <v>4</v>
      </c>
      <c r="O846" s="41" t="str">
        <f>IFERROR(VLOOKUP(N846,bbb!B542:Ordenmes,2,0),"")</f>
        <v>Abril</v>
      </c>
      <c r="P846" s="142">
        <v>5</v>
      </c>
      <c r="Q846" s="111" t="s">
        <v>158</v>
      </c>
      <c r="R846" s="95"/>
      <c r="S846" s="93"/>
      <c r="T846" s="93"/>
    </row>
    <row r="847" spans="1:20" x14ac:dyDescent="0.25">
      <c r="A847" s="34" t="s">
        <v>647</v>
      </c>
      <c r="B847" s="34" t="str">
        <f t="shared" si="78"/>
        <v>UDR Cusco</v>
      </c>
      <c r="C847" s="35" t="s">
        <v>279</v>
      </c>
      <c r="D847" s="36" t="str">
        <f t="shared" si="77"/>
        <v>Ejecución de Control Técnico a las Prestaciones.</v>
      </c>
      <c r="E847" s="36" t="s">
        <v>288</v>
      </c>
      <c r="F847" s="36" t="str">
        <f t="shared" si="79"/>
        <v>Ejecutar acciones correspondientes al Proceso de Control Presencial Posterior</v>
      </c>
      <c r="G847" s="36" t="s">
        <v>618</v>
      </c>
      <c r="H847" s="83" t="s">
        <v>625</v>
      </c>
      <c r="I847" s="82">
        <v>4</v>
      </c>
      <c r="J847" s="38">
        <v>300</v>
      </c>
      <c r="K847" s="38"/>
      <c r="L847" s="38">
        <v>1280</v>
      </c>
      <c r="M847" s="38">
        <f t="shared" si="80"/>
        <v>1580</v>
      </c>
      <c r="N847" s="107">
        <v>6</v>
      </c>
      <c r="O847" s="41" t="str">
        <f>IFERROR(VLOOKUP(N847,bbb!B543:Ordenmes,2,0),"")</f>
        <v>Junio</v>
      </c>
      <c r="P847" s="142">
        <v>5</v>
      </c>
      <c r="Q847" s="111" t="s">
        <v>158</v>
      </c>
      <c r="R847" s="95"/>
      <c r="S847" s="93"/>
      <c r="T847" s="93"/>
    </row>
    <row r="848" spans="1:20" x14ac:dyDescent="0.25">
      <c r="A848" s="34" t="s">
        <v>647</v>
      </c>
      <c r="B848" s="34" t="str">
        <f t="shared" si="78"/>
        <v>UDR Cusco</v>
      </c>
      <c r="C848" s="35" t="s">
        <v>279</v>
      </c>
      <c r="D848" s="36" t="str">
        <f t="shared" si="77"/>
        <v>Ejecución de Control Técnico a las Prestaciones.</v>
      </c>
      <c r="E848" s="36" t="s">
        <v>288</v>
      </c>
      <c r="F848" s="36" t="str">
        <f t="shared" si="79"/>
        <v>Ejecutar acciones correspondientes al Proceso de Control Presencial Posterior</v>
      </c>
      <c r="G848" s="36" t="s">
        <v>637</v>
      </c>
      <c r="H848" s="83" t="s">
        <v>625</v>
      </c>
      <c r="I848" s="82">
        <v>4</v>
      </c>
      <c r="J848" s="38">
        <v>200</v>
      </c>
      <c r="K848" s="38"/>
      <c r="L848" s="38">
        <v>1280</v>
      </c>
      <c r="M848" s="38">
        <f t="shared" si="80"/>
        <v>1480</v>
      </c>
      <c r="N848" s="107">
        <v>6</v>
      </c>
      <c r="O848" s="41" t="str">
        <f>IFERROR(VLOOKUP(N848,bbb!B544:Ordenmes,2,0),"")</f>
        <v>Junio</v>
      </c>
      <c r="P848" s="142">
        <v>5</v>
      </c>
      <c r="Q848" s="111" t="s">
        <v>158</v>
      </c>
      <c r="R848" s="95"/>
      <c r="S848" s="93"/>
      <c r="T848" s="93"/>
    </row>
    <row r="849" spans="1:20" x14ac:dyDescent="0.25">
      <c r="A849" s="34" t="s">
        <v>647</v>
      </c>
      <c r="B849" s="34" t="str">
        <f t="shared" si="78"/>
        <v>UDR Cusco</v>
      </c>
      <c r="C849" s="35" t="s">
        <v>279</v>
      </c>
      <c r="D849" s="36" t="str">
        <f t="shared" si="77"/>
        <v>Ejecución de Control Técnico a las Prestaciones.</v>
      </c>
      <c r="E849" s="36" t="s">
        <v>288</v>
      </c>
      <c r="F849" s="36" t="str">
        <f t="shared" si="79"/>
        <v>Ejecutar acciones correspondientes al Proceso de Control Presencial Posterior</v>
      </c>
      <c r="G849" s="36" t="s">
        <v>641</v>
      </c>
      <c r="H849" s="83" t="s">
        <v>625</v>
      </c>
      <c r="I849" s="82">
        <v>1</v>
      </c>
      <c r="J849" s="38">
        <v>0</v>
      </c>
      <c r="K849" s="38"/>
      <c r="L849" s="38">
        <v>0</v>
      </c>
      <c r="M849" s="38">
        <f t="shared" si="80"/>
        <v>0</v>
      </c>
      <c r="N849" s="107">
        <v>4</v>
      </c>
      <c r="O849" s="41" t="str">
        <f>IFERROR(VLOOKUP(N849,bbb!B545:Ordenmes,2,0),"")</f>
        <v>Abril</v>
      </c>
      <c r="P849" s="142">
        <v>5</v>
      </c>
      <c r="Q849" s="111" t="s">
        <v>158</v>
      </c>
      <c r="R849" s="95"/>
      <c r="S849" s="93"/>
      <c r="T849" s="93"/>
    </row>
    <row r="850" spans="1:20" x14ac:dyDescent="0.25">
      <c r="A850" s="34" t="s">
        <v>647</v>
      </c>
      <c r="B850" s="34" t="str">
        <f t="shared" si="78"/>
        <v>UDR Cusco</v>
      </c>
      <c r="C850" s="35" t="s">
        <v>279</v>
      </c>
      <c r="D850" s="36" t="str">
        <f t="shared" si="77"/>
        <v>Ejecución de Control Técnico a las Prestaciones.</v>
      </c>
      <c r="E850" s="36" t="s">
        <v>288</v>
      </c>
      <c r="F850" s="36" t="str">
        <f t="shared" si="79"/>
        <v>Ejecutar acciones correspondientes al Proceso de Control Presencial Posterior</v>
      </c>
      <c r="G850" s="36" t="s">
        <v>642</v>
      </c>
      <c r="H850" s="83" t="s">
        <v>625</v>
      </c>
      <c r="I850" s="82">
        <v>1</v>
      </c>
      <c r="J850" s="38">
        <v>0</v>
      </c>
      <c r="K850" s="38"/>
      <c r="L850" s="38">
        <v>0</v>
      </c>
      <c r="M850" s="38">
        <f t="shared" si="80"/>
        <v>0</v>
      </c>
      <c r="N850" s="107">
        <v>4</v>
      </c>
      <c r="O850" s="41" t="str">
        <f>IFERROR(VLOOKUP(N850,bbb!B546:Ordenmes,2,0),"")</f>
        <v>Abril</v>
      </c>
      <c r="P850" s="142">
        <v>5</v>
      </c>
      <c r="Q850" s="111" t="s">
        <v>158</v>
      </c>
      <c r="R850" s="95"/>
      <c r="S850" s="93"/>
      <c r="T850" s="93"/>
    </row>
    <row r="851" spans="1:20" x14ac:dyDescent="0.25">
      <c r="A851" s="34" t="s">
        <v>647</v>
      </c>
      <c r="B851" s="34" t="str">
        <f t="shared" si="78"/>
        <v>UDR Cusco</v>
      </c>
      <c r="C851" s="35" t="s">
        <v>307</v>
      </c>
      <c r="D851" s="36" t="str">
        <f t="shared" si="77"/>
        <v>Supervisión Financiera a Unidades Ejecutoras-UE.</v>
      </c>
      <c r="E851" s="36" t="s">
        <v>308</v>
      </c>
      <c r="F851" s="36" t="str">
        <f t="shared" si="79"/>
        <v>Supervisión Financiera Presencial a las Unidades Ejecutoras-UE</v>
      </c>
      <c r="G851" s="36" t="s">
        <v>589</v>
      </c>
      <c r="H851" s="83" t="s">
        <v>590</v>
      </c>
      <c r="I851" s="82">
        <v>5</v>
      </c>
      <c r="J851" s="38">
        <v>0</v>
      </c>
      <c r="K851" s="38"/>
      <c r="L851" s="38">
        <v>0</v>
      </c>
      <c r="M851" s="38">
        <f t="shared" si="80"/>
        <v>0</v>
      </c>
      <c r="N851" s="39">
        <v>5</v>
      </c>
      <c r="O851" s="41" t="str">
        <f>IFERROR(VLOOKUP(N851,bbb!B520:Ordenmes,2,0),"")</f>
        <v>Mayo</v>
      </c>
      <c r="P851" s="142">
        <v>6</v>
      </c>
      <c r="Q851" s="111" t="s">
        <v>142</v>
      </c>
      <c r="R851" s="95"/>
      <c r="S851" s="93"/>
      <c r="T851" s="93"/>
    </row>
    <row r="852" spans="1:20" x14ac:dyDescent="0.25">
      <c r="A852" s="34" t="s">
        <v>647</v>
      </c>
      <c r="B852" s="34" t="str">
        <f t="shared" si="78"/>
        <v>UDR Cusco</v>
      </c>
      <c r="C852" s="35" t="s">
        <v>307</v>
      </c>
      <c r="D852" s="36" t="str">
        <f t="shared" si="77"/>
        <v>Supervisión Financiera a Unidades Ejecutoras-UE.</v>
      </c>
      <c r="E852" s="36" t="s">
        <v>308</v>
      </c>
      <c r="F852" s="36" t="str">
        <f t="shared" si="79"/>
        <v>Supervisión Financiera Presencial a las Unidades Ejecutoras-UE</v>
      </c>
      <c r="G852" s="186" t="s">
        <v>591</v>
      </c>
      <c r="H852" s="36" t="s">
        <v>586</v>
      </c>
      <c r="I852" s="82">
        <v>5</v>
      </c>
      <c r="J852" s="38">
        <v>30</v>
      </c>
      <c r="K852" s="38"/>
      <c r="L852" s="38">
        <v>1600</v>
      </c>
      <c r="M852" s="38">
        <f t="shared" si="80"/>
        <v>1630</v>
      </c>
      <c r="N852" s="39">
        <v>6</v>
      </c>
      <c r="O852" s="41" t="str">
        <f>IFERROR(VLOOKUP(N852,bbb!B521:Ordenmes,2,0),"")</f>
        <v>Junio</v>
      </c>
      <c r="P852" s="112">
        <v>6</v>
      </c>
      <c r="Q852" s="111" t="s">
        <v>142</v>
      </c>
      <c r="R852" s="95"/>
      <c r="S852" s="93"/>
      <c r="T852" s="93"/>
    </row>
    <row r="853" spans="1:20" x14ac:dyDescent="0.25">
      <c r="A853" s="34" t="s">
        <v>647</v>
      </c>
      <c r="B853" s="34" t="str">
        <f t="shared" si="78"/>
        <v>UDR Cusco</v>
      </c>
      <c r="C853" s="35" t="s">
        <v>279</v>
      </c>
      <c r="D853" s="36" t="str">
        <f t="shared" si="77"/>
        <v>Ejecución de Control Técnico a las Prestaciones.</v>
      </c>
      <c r="E853" s="36" t="s">
        <v>280</v>
      </c>
      <c r="F853" s="36" t="str">
        <f t="shared" si="79"/>
        <v>Gestión con actores locales para fortalecer la contención preventiva</v>
      </c>
      <c r="G853" s="36" t="s">
        <v>601</v>
      </c>
      <c r="H853" s="83" t="s">
        <v>600</v>
      </c>
      <c r="I853" s="82">
        <v>3</v>
      </c>
      <c r="J853" s="38">
        <v>200</v>
      </c>
      <c r="K853" s="38"/>
      <c r="L853" s="38">
        <v>960</v>
      </c>
      <c r="M853" s="38">
        <f t="shared" si="80"/>
        <v>1160</v>
      </c>
      <c r="N853" s="39">
        <v>5</v>
      </c>
      <c r="O853" s="41" t="str">
        <f>IFERROR(VLOOKUP(N853,bbb!B522:Ordenmes,2,0),"")</f>
        <v>Mayo</v>
      </c>
      <c r="P853" s="112">
        <v>6</v>
      </c>
      <c r="Q853" s="111" t="s">
        <v>142</v>
      </c>
      <c r="R853" s="95"/>
      <c r="S853" s="93"/>
      <c r="T853" s="93"/>
    </row>
    <row r="854" spans="1:20" x14ac:dyDescent="0.25">
      <c r="A854" s="34" t="s">
        <v>647</v>
      </c>
      <c r="B854" s="34" t="str">
        <f t="shared" si="78"/>
        <v>UDR Cusco</v>
      </c>
      <c r="C854" s="35" t="s">
        <v>314</v>
      </c>
      <c r="D854" s="36" t="str">
        <f t="shared" si="77"/>
        <v>Acciones de Afiliación.</v>
      </c>
      <c r="E854" s="36" t="s">
        <v>214</v>
      </c>
      <c r="F854" s="36" t="str">
        <f t="shared" si="79"/>
        <v>Supervisión y asistencia técnica en materia de afiliaciones</v>
      </c>
      <c r="G854" s="36" t="s">
        <v>609</v>
      </c>
      <c r="H854" s="83" t="s">
        <v>608</v>
      </c>
      <c r="I854" s="82">
        <v>1</v>
      </c>
      <c r="J854" s="38">
        <v>0</v>
      </c>
      <c r="K854" s="38"/>
      <c r="L854" s="38">
        <v>0</v>
      </c>
      <c r="M854" s="38">
        <f t="shared" si="80"/>
        <v>0</v>
      </c>
      <c r="N854" s="39">
        <v>5</v>
      </c>
      <c r="O854" s="41" t="str">
        <f>IFERROR(VLOOKUP(N854,bbb!B523:Ordenmes,2,0),"")</f>
        <v>Mayo</v>
      </c>
      <c r="P854" s="112">
        <v>6</v>
      </c>
      <c r="Q854" s="111" t="s">
        <v>142</v>
      </c>
      <c r="R854" s="95"/>
      <c r="S854" s="93"/>
      <c r="T854" s="93"/>
    </row>
    <row r="855" spans="1:20" x14ac:dyDescent="0.25">
      <c r="A855" s="34" t="s">
        <v>647</v>
      </c>
      <c r="B855" s="34" t="str">
        <f t="shared" si="78"/>
        <v>UDR Cusco</v>
      </c>
      <c r="C855" s="35" t="s">
        <v>314</v>
      </c>
      <c r="D855" s="36" t="str">
        <f t="shared" si="77"/>
        <v>Acciones de Afiliación.</v>
      </c>
      <c r="E855" s="36" t="s">
        <v>214</v>
      </c>
      <c r="F855" s="36" t="str">
        <f t="shared" si="79"/>
        <v>Supervisión y asistencia técnica en materia de afiliaciones</v>
      </c>
      <c r="G855" s="36" t="s">
        <v>610</v>
      </c>
      <c r="H855" s="83" t="s">
        <v>608</v>
      </c>
      <c r="I855" s="82">
        <v>4</v>
      </c>
      <c r="J855" s="38">
        <v>200</v>
      </c>
      <c r="K855" s="38"/>
      <c r="L855" s="38">
        <v>1280</v>
      </c>
      <c r="M855" s="38">
        <f t="shared" si="80"/>
        <v>1480</v>
      </c>
      <c r="N855" s="39">
        <v>5</v>
      </c>
      <c r="O855" s="41" t="str">
        <f>IFERROR(VLOOKUP(N855,bbb!B524:Ordenmes,2,0),"")</f>
        <v>Mayo</v>
      </c>
      <c r="P855" s="112">
        <v>6</v>
      </c>
      <c r="Q855" s="111" t="s">
        <v>142</v>
      </c>
      <c r="R855" s="95"/>
      <c r="S855" s="93"/>
      <c r="T855" s="93"/>
    </row>
    <row r="856" spans="1:20" x14ac:dyDescent="0.25">
      <c r="A856" s="34" t="s">
        <v>647</v>
      </c>
      <c r="B856" s="34" t="str">
        <f t="shared" si="78"/>
        <v>UDR Cusco</v>
      </c>
      <c r="C856" s="35" t="s">
        <v>252</v>
      </c>
      <c r="D856" s="36" t="str">
        <f t="shared" si="77"/>
        <v>Acciones de Soporte a la Gestión a nivel de UDR</v>
      </c>
      <c r="E856" s="36" t="s">
        <v>253</v>
      </c>
      <c r="F856" s="36" t="str">
        <f t="shared" si="79"/>
        <v>Supervisión y asistencia técnica en acciones de soporte a IPRESS</v>
      </c>
      <c r="G856" s="36" t="s">
        <v>620</v>
      </c>
      <c r="H856" s="83" t="s">
        <v>621</v>
      </c>
      <c r="I856" s="82">
        <v>2</v>
      </c>
      <c r="J856" s="38">
        <v>200</v>
      </c>
      <c r="K856" s="38"/>
      <c r="L856" s="38">
        <v>640</v>
      </c>
      <c r="M856" s="38">
        <f t="shared" si="80"/>
        <v>840</v>
      </c>
      <c r="N856" s="39">
        <v>5</v>
      </c>
      <c r="O856" s="41" t="str">
        <f>IFERROR(VLOOKUP(N856,bbb!B525:Ordenmes,2,0),"")</f>
        <v>Mayo</v>
      </c>
      <c r="P856" s="112">
        <v>7</v>
      </c>
      <c r="Q856" s="111" t="s">
        <v>156</v>
      </c>
      <c r="R856" s="95"/>
      <c r="S856" s="93"/>
      <c r="T856" s="93"/>
    </row>
    <row r="857" spans="1:20" x14ac:dyDescent="0.25">
      <c r="A857" s="34" t="s">
        <v>647</v>
      </c>
      <c r="B857" s="34" t="str">
        <f t="shared" si="78"/>
        <v>UDR Cusco</v>
      </c>
      <c r="C857" s="35" t="s">
        <v>279</v>
      </c>
      <c r="D857" s="36" t="str">
        <f t="shared" si="77"/>
        <v>Ejecución de Control Técnico a las Prestaciones.</v>
      </c>
      <c r="E857" s="36" t="s">
        <v>288</v>
      </c>
      <c r="F857" s="36" t="str">
        <f t="shared" si="79"/>
        <v>Ejecutar acciones correspondientes al Proceso de Control Presencial Posterior</v>
      </c>
      <c r="G857" s="36" t="s">
        <v>624</v>
      </c>
      <c r="H857" s="83" t="s">
        <v>625</v>
      </c>
      <c r="I857" s="82">
        <v>4</v>
      </c>
      <c r="J857" s="38">
        <v>200</v>
      </c>
      <c r="K857" s="38"/>
      <c r="L857" s="38">
        <v>1280</v>
      </c>
      <c r="M857" s="38">
        <f t="shared" si="80"/>
        <v>1480</v>
      </c>
      <c r="N857" s="39">
        <v>6</v>
      </c>
      <c r="O857" s="41" t="str">
        <f>IFERROR(VLOOKUP(N857,bbb!B526:Ordenmes,2,0),"")</f>
        <v>Junio</v>
      </c>
      <c r="P857" s="112">
        <v>7</v>
      </c>
      <c r="Q857" s="111" t="s">
        <v>156</v>
      </c>
      <c r="R857" s="95"/>
      <c r="S857" s="93"/>
      <c r="T857" s="93"/>
    </row>
    <row r="858" spans="1:20" ht="25.5" x14ac:dyDescent="0.25">
      <c r="A858" s="34" t="s">
        <v>647</v>
      </c>
      <c r="B858" s="34" t="str">
        <f t="shared" si="78"/>
        <v>UDR Cusco</v>
      </c>
      <c r="C858" s="35" t="s">
        <v>279</v>
      </c>
      <c r="D858" s="36" t="str">
        <f t="shared" ref="D858:D921" si="81">IFERROR(VLOOKUP(C858,IdAOE,2,0),"")</f>
        <v>Ejecución de Control Técnico a las Prestaciones.</v>
      </c>
      <c r="E858" s="36" t="s">
        <v>288</v>
      </c>
      <c r="F858" s="36" t="str">
        <f t="shared" si="79"/>
        <v>Ejecutar acciones correspondientes al Proceso de Control Presencial Posterior</v>
      </c>
      <c r="G858" s="186" t="s">
        <v>3088</v>
      </c>
      <c r="H858" s="83" t="s">
        <v>625</v>
      </c>
      <c r="I858" s="82">
        <v>3</v>
      </c>
      <c r="J858" s="38">
        <v>200</v>
      </c>
      <c r="K858" s="38"/>
      <c r="L858" s="38">
        <v>960</v>
      </c>
      <c r="M858" s="38">
        <f t="shared" si="80"/>
        <v>1160</v>
      </c>
      <c r="N858" s="39">
        <v>6</v>
      </c>
      <c r="O858" s="41" t="str">
        <f>IFERROR(VLOOKUP(N858,bbb!B527:Ordenmes,2,0),"")</f>
        <v>Junio</v>
      </c>
      <c r="P858" s="112">
        <v>7</v>
      </c>
      <c r="Q858" s="111" t="s">
        <v>156</v>
      </c>
      <c r="R858" s="95"/>
      <c r="S858" s="93"/>
      <c r="T858" s="93"/>
    </row>
    <row r="859" spans="1:20" x14ac:dyDescent="0.25">
      <c r="A859" s="34" t="s">
        <v>647</v>
      </c>
      <c r="B859" s="34" t="str">
        <f t="shared" si="78"/>
        <v>UDR Cusco</v>
      </c>
      <c r="C859" s="35" t="s">
        <v>279</v>
      </c>
      <c r="D859" s="36" t="str">
        <f t="shared" si="81"/>
        <v>Ejecución de Control Técnico a las Prestaciones.</v>
      </c>
      <c r="E859" s="36" t="s">
        <v>288</v>
      </c>
      <c r="F859" s="36" t="str">
        <f t="shared" si="79"/>
        <v>Ejecutar acciones correspondientes al Proceso de Control Presencial Posterior</v>
      </c>
      <c r="G859" s="36" t="s">
        <v>641</v>
      </c>
      <c r="H859" s="83" t="s">
        <v>625</v>
      </c>
      <c r="I859" s="82">
        <v>1</v>
      </c>
      <c r="J859" s="38">
        <v>0</v>
      </c>
      <c r="K859" s="38"/>
      <c r="L859" s="38">
        <v>0</v>
      </c>
      <c r="M859" s="38">
        <f t="shared" si="80"/>
        <v>0</v>
      </c>
      <c r="N859" s="39">
        <v>5</v>
      </c>
      <c r="O859" s="41" t="str">
        <f>IFERROR(VLOOKUP(N859,bbb!B528:Ordenmes,2,0),"")</f>
        <v>Mayo</v>
      </c>
      <c r="P859" s="112">
        <v>7</v>
      </c>
      <c r="Q859" s="111" t="s">
        <v>156</v>
      </c>
      <c r="R859" s="95"/>
      <c r="S859" s="93"/>
      <c r="T859" s="93"/>
    </row>
    <row r="860" spans="1:20" x14ac:dyDescent="0.25">
      <c r="A860" s="34" t="s">
        <v>647</v>
      </c>
      <c r="B860" s="34" t="str">
        <f t="shared" si="78"/>
        <v>UDR Cusco</v>
      </c>
      <c r="C860" s="35" t="s">
        <v>279</v>
      </c>
      <c r="D860" s="36" t="str">
        <f t="shared" si="81"/>
        <v>Ejecución de Control Técnico a las Prestaciones.</v>
      </c>
      <c r="E860" s="36" t="s">
        <v>288</v>
      </c>
      <c r="F860" s="36" t="str">
        <f t="shared" si="79"/>
        <v>Ejecutar acciones correspondientes al Proceso de Control Presencial Posterior</v>
      </c>
      <c r="G860" s="36" t="s">
        <v>642</v>
      </c>
      <c r="H860" s="83" t="s">
        <v>625</v>
      </c>
      <c r="I860" s="82">
        <v>1</v>
      </c>
      <c r="J860" s="38">
        <v>0</v>
      </c>
      <c r="K860" s="38"/>
      <c r="L860" s="38">
        <v>0</v>
      </c>
      <c r="M860" s="38">
        <f t="shared" si="80"/>
        <v>0</v>
      </c>
      <c r="N860" s="39">
        <v>5</v>
      </c>
      <c r="O860" s="41" t="str">
        <f>IFERROR(VLOOKUP(N860,bbb!B529:Ordenmes,2,0),"")</f>
        <v>Mayo</v>
      </c>
      <c r="P860" s="112">
        <v>7</v>
      </c>
      <c r="Q860" s="111" t="s">
        <v>156</v>
      </c>
      <c r="R860" s="95"/>
      <c r="S860" s="93"/>
      <c r="T860" s="93"/>
    </row>
    <row r="861" spans="1:20" x14ac:dyDescent="0.25">
      <c r="A861" s="34" t="s">
        <v>647</v>
      </c>
      <c r="B861" s="34" t="str">
        <f t="shared" si="78"/>
        <v>UDR Cusco</v>
      </c>
      <c r="C861" s="35" t="s">
        <v>279</v>
      </c>
      <c r="D861" s="36" t="str">
        <f t="shared" si="81"/>
        <v>Ejecución de Control Técnico a las Prestaciones.</v>
      </c>
      <c r="E861" s="36" t="s">
        <v>288</v>
      </c>
      <c r="F861" s="36" t="str">
        <f t="shared" si="79"/>
        <v>Ejecutar acciones correspondientes al Proceso de Control Presencial Posterior</v>
      </c>
      <c r="G861" s="36" t="s">
        <v>643</v>
      </c>
      <c r="H861" s="83" t="s">
        <v>625</v>
      </c>
      <c r="I861" s="82">
        <v>1</v>
      </c>
      <c r="J861" s="38">
        <v>0</v>
      </c>
      <c r="K861" s="38"/>
      <c r="L861" s="38">
        <v>0</v>
      </c>
      <c r="M861" s="38">
        <f t="shared" si="80"/>
        <v>0</v>
      </c>
      <c r="N861" s="39">
        <v>5</v>
      </c>
      <c r="O861" s="41" t="str">
        <f>IFERROR(VLOOKUP(N861,bbb!B530:Ordenmes,2,0),"")</f>
        <v>Mayo</v>
      </c>
      <c r="P861" s="112">
        <v>7</v>
      </c>
      <c r="Q861" s="111" t="s">
        <v>156</v>
      </c>
      <c r="R861" s="95"/>
      <c r="S861" s="93"/>
      <c r="T861" s="93"/>
    </row>
    <row r="862" spans="1:20" x14ac:dyDescent="0.25">
      <c r="A862" s="34" t="s">
        <v>647</v>
      </c>
      <c r="B862" s="34" t="str">
        <f t="shared" si="78"/>
        <v>UDR Cusco</v>
      </c>
      <c r="C862" s="35" t="s">
        <v>279</v>
      </c>
      <c r="D862" s="36" t="str">
        <f t="shared" si="81"/>
        <v>Ejecución de Control Técnico a las Prestaciones.</v>
      </c>
      <c r="E862" s="36" t="s">
        <v>280</v>
      </c>
      <c r="F862" s="36" t="str">
        <f t="shared" si="79"/>
        <v>Gestión con actores locales para fortalecer la contención preventiva</v>
      </c>
      <c r="G862" s="36" t="s">
        <v>602</v>
      </c>
      <c r="H862" s="83" t="s">
        <v>600</v>
      </c>
      <c r="I862" s="82">
        <v>4</v>
      </c>
      <c r="J862" s="38">
        <v>200</v>
      </c>
      <c r="K862" s="38"/>
      <c r="L862" s="38">
        <v>1280</v>
      </c>
      <c r="M862" s="38">
        <f t="shared" si="80"/>
        <v>1480</v>
      </c>
      <c r="N862" s="39">
        <v>6</v>
      </c>
      <c r="O862" s="41" t="str">
        <f>IFERROR(VLOOKUP(N862,bbb!B514:Ordenmes,2,0),"")</f>
        <v>Junio</v>
      </c>
      <c r="P862" s="112">
        <v>8</v>
      </c>
      <c r="Q862" s="111" t="s">
        <v>145</v>
      </c>
      <c r="R862" s="95"/>
      <c r="S862" s="93"/>
      <c r="T862" s="93"/>
    </row>
    <row r="863" spans="1:20" x14ac:dyDescent="0.25">
      <c r="A863" s="34" t="s">
        <v>647</v>
      </c>
      <c r="B863" s="34" t="str">
        <f t="shared" ref="B863:B926" si="82">IFERROR(VLOOKUP(A863,IdCC,2,0),"")</f>
        <v>UDR Cusco</v>
      </c>
      <c r="C863" s="35" t="s">
        <v>314</v>
      </c>
      <c r="D863" s="36" t="str">
        <f t="shared" si="81"/>
        <v>Acciones de Afiliación.</v>
      </c>
      <c r="E863" s="36" t="s">
        <v>214</v>
      </c>
      <c r="F863" s="36" t="str">
        <f t="shared" ref="F863:F926" si="83">IFERROR(VLOOKUP(E863,IdTarea,2,0),"")</f>
        <v>Supervisión y asistencia técnica en materia de afiliaciones</v>
      </c>
      <c r="G863" s="36" t="s">
        <v>611</v>
      </c>
      <c r="H863" s="83" t="s">
        <v>608</v>
      </c>
      <c r="I863" s="82">
        <v>2</v>
      </c>
      <c r="J863" s="38">
        <v>0</v>
      </c>
      <c r="K863" s="38"/>
      <c r="L863" s="38">
        <v>0</v>
      </c>
      <c r="M863" s="38">
        <f t="shared" si="80"/>
        <v>0</v>
      </c>
      <c r="N863" s="39">
        <v>6</v>
      </c>
      <c r="O863" s="41" t="str">
        <f>IFERROR(VLOOKUP(N863,bbb!B515:Ordenmes,2,0),"")</f>
        <v>Junio</v>
      </c>
      <c r="P863" s="112">
        <v>8</v>
      </c>
      <c r="Q863" s="111" t="s">
        <v>145</v>
      </c>
      <c r="R863" s="95"/>
      <c r="S863" s="93"/>
      <c r="T863" s="93"/>
    </row>
    <row r="864" spans="1:20" x14ac:dyDescent="0.25">
      <c r="A864" s="34" t="s">
        <v>647</v>
      </c>
      <c r="B864" s="34" t="str">
        <f t="shared" si="82"/>
        <v>UDR Cusco</v>
      </c>
      <c r="C864" s="35" t="s">
        <v>314</v>
      </c>
      <c r="D864" s="36" t="str">
        <f t="shared" si="81"/>
        <v>Acciones de Afiliación.</v>
      </c>
      <c r="E864" s="36" t="s">
        <v>214</v>
      </c>
      <c r="F864" s="36" t="str">
        <f t="shared" si="83"/>
        <v>Supervisión y asistencia técnica en materia de afiliaciones</v>
      </c>
      <c r="G864" s="36" t="s">
        <v>612</v>
      </c>
      <c r="H864" s="83" t="s">
        <v>608</v>
      </c>
      <c r="I864" s="82">
        <v>4</v>
      </c>
      <c r="J864" s="38">
        <v>200</v>
      </c>
      <c r="K864" s="38"/>
      <c r="L864" s="38">
        <v>1280</v>
      </c>
      <c r="M864" s="38">
        <f t="shared" si="80"/>
        <v>1480</v>
      </c>
      <c r="N864" s="39">
        <v>6</v>
      </c>
      <c r="O864" s="41" t="str">
        <f>IFERROR(VLOOKUP(N864,bbb!B516:Ordenmes,2,0),"")</f>
        <v>Junio</v>
      </c>
      <c r="P864" s="112">
        <v>8</v>
      </c>
      <c r="Q864" s="111" t="s">
        <v>145</v>
      </c>
      <c r="R864" s="95"/>
      <c r="S864" s="93"/>
      <c r="T864" s="93"/>
    </row>
    <row r="865" spans="1:20" x14ac:dyDescent="0.25">
      <c r="A865" s="34" t="s">
        <v>647</v>
      </c>
      <c r="B865" s="34" t="str">
        <f t="shared" si="82"/>
        <v>UDR Cusco</v>
      </c>
      <c r="C865" s="35" t="s">
        <v>252</v>
      </c>
      <c r="D865" s="36" t="str">
        <f t="shared" si="81"/>
        <v>Acciones de Soporte a la Gestión a nivel de UDR</v>
      </c>
      <c r="E865" s="36" t="s">
        <v>214</v>
      </c>
      <c r="F865" s="36" t="str">
        <f t="shared" si="83"/>
        <v>Supervisión y asistencia técnica en materia de afiliaciones</v>
      </c>
      <c r="G865" s="36" t="s">
        <v>622</v>
      </c>
      <c r="H865" s="83" t="s">
        <v>621</v>
      </c>
      <c r="I865" s="82">
        <v>2</v>
      </c>
      <c r="J865" s="38">
        <v>200</v>
      </c>
      <c r="K865" s="38"/>
      <c r="L865" s="38">
        <v>640</v>
      </c>
      <c r="M865" s="38">
        <f t="shared" si="80"/>
        <v>840</v>
      </c>
      <c r="N865" s="39">
        <v>6</v>
      </c>
      <c r="O865" s="41" t="str">
        <f>IFERROR(VLOOKUP(N865,bbb!B517:Ordenmes,2,0),"")</f>
        <v>Junio</v>
      </c>
      <c r="P865" s="112">
        <v>8</v>
      </c>
      <c r="Q865" s="111" t="s">
        <v>145</v>
      </c>
      <c r="R865" s="95"/>
      <c r="S865" s="93"/>
      <c r="T865" s="93"/>
    </row>
    <row r="866" spans="1:20" x14ac:dyDescent="0.25">
      <c r="A866" s="34" t="s">
        <v>647</v>
      </c>
      <c r="B866" s="34" t="str">
        <f t="shared" si="82"/>
        <v>UDR Cusco</v>
      </c>
      <c r="C866" s="35" t="s">
        <v>279</v>
      </c>
      <c r="D866" s="36" t="str">
        <f t="shared" si="81"/>
        <v>Ejecución de Control Técnico a las Prestaciones.</v>
      </c>
      <c r="E866" s="36" t="s">
        <v>288</v>
      </c>
      <c r="F866" s="36" t="str">
        <f t="shared" si="83"/>
        <v>Ejecutar acciones correspondientes al Proceso de Control Presencial Posterior</v>
      </c>
      <c r="G866" s="36" t="s">
        <v>629</v>
      </c>
      <c r="H866" s="83" t="s">
        <v>625</v>
      </c>
      <c r="I866" s="82">
        <v>1</v>
      </c>
      <c r="J866" s="38">
        <v>0</v>
      </c>
      <c r="K866" s="38"/>
      <c r="L866" s="38">
        <v>0</v>
      </c>
      <c r="M866" s="38">
        <f t="shared" si="80"/>
        <v>0</v>
      </c>
      <c r="N866" s="39">
        <v>6</v>
      </c>
      <c r="O866" s="41" t="str">
        <f>IFERROR(VLOOKUP(N866,bbb!B518:Ordenmes,2,0),"")</f>
        <v>Junio</v>
      </c>
      <c r="P866" s="112">
        <v>8</v>
      </c>
      <c r="Q866" s="111" t="s">
        <v>145</v>
      </c>
      <c r="R866" s="95"/>
      <c r="S866" s="93"/>
      <c r="T866" s="93"/>
    </row>
    <row r="867" spans="1:20" x14ac:dyDescent="0.25">
      <c r="A867" s="34" t="s">
        <v>647</v>
      </c>
      <c r="B867" s="34" t="str">
        <f t="shared" si="82"/>
        <v>UDR Cusco</v>
      </c>
      <c r="C867" s="35" t="s">
        <v>279</v>
      </c>
      <c r="D867" s="36" t="str">
        <f t="shared" si="81"/>
        <v>Ejecución de Control Técnico a las Prestaciones.</v>
      </c>
      <c r="E867" s="36" t="s">
        <v>288</v>
      </c>
      <c r="F867" s="36" t="str">
        <f t="shared" si="83"/>
        <v>Ejecutar acciones correspondientes al Proceso de Control Presencial Posterior</v>
      </c>
      <c r="G867" s="36" t="s">
        <v>633</v>
      </c>
      <c r="H867" s="83" t="s">
        <v>625</v>
      </c>
      <c r="I867" s="82">
        <v>1</v>
      </c>
      <c r="J867" s="38">
        <v>0</v>
      </c>
      <c r="K867" s="38"/>
      <c r="L867" s="38">
        <v>0</v>
      </c>
      <c r="M867" s="38">
        <f t="shared" si="80"/>
        <v>0</v>
      </c>
      <c r="N867" s="39">
        <v>6</v>
      </c>
      <c r="O867" s="41" t="str">
        <f>IFERROR(VLOOKUP(N867,bbb!B519:Ordenmes,2,0),"")</f>
        <v>Junio</v>
      </c>
      <c r="P867" s="112">
        <v>9</v>
      </c>
      <c r="Q867" s="111" t="s">
        <v>161</v>
      </c>
      <c r="R867" s="95"/>
      <c r="S867" s="93"/>
      <c r="T867" s="93"/>
    </row>
    <row r="868" spans="1:20" x14ac:dyDescent="0.25">
      <c r="A868" s="34" t="s">
        <v>647</v>
      </c>
      <c r="B868" s="34" t="str">
        <f t="shared" si="82"/>
        <v>UDR Cusco</v>
      </c>
      <c r="C868" s="35" t="s">
        <v>279</v>
      </c>
      <c r="D868" s="36" t="str">
        <f t="shared" si="81"/>
        <v>Ejecución de Control Técnico a las Prestaciones.</v>
      </c>
      <c r="E868" s="36" t="s">
        <v>288</v>
      </c>
      <c r="F868" s="36" t="str">
        <f t="shared" si="83"/>
        <v>Ejecutar acciones correspondientes al Proceso de Control Presencial Posterior</v>
      </c>
      <c r="G868" s="36" t="s">
        <v>641</v>
      </c>
      <c r="H868" s="83" t="s">
        <v>625</v>
      </c>
      <c r="I868" s="82">
        <v>1</v>
      </c>
      <c r="J868" s="38">
        <v>0</v>
      </c>
      <c r="K868" s="38"/>
      <c r="L868" s="38">
        <v>0</v>
      </c>
      <c r="M868" s="38">
        <f t="shared" si="80"/>
        <v>0</v>
      </c>
      <c r="N868" s="39">
        <v>6</v>
      </c>
      <c r="O868" s="41" t="str">
        <f>IFERROR(VLOOKUP(N868,bbb!B520:Ordenmes,2,0),"")</f>
        <v>Junio</v>
      </c>
      <c r="P868" s="112">
        <v>9</v>
      </c>
      <c r="Q868" s="111" t="s">
        <v>161</v>
      </c>
      <c r="R868" s="95"/>
      <c r="S868" s="93"/>
      <c r="T868" s="93"/>
    </row>
    <row r="869" spans="1:20" x14ac:dyDescent="0.25">
      <c r="A869" s="34" t="s">
        <v>647</v>
      </c>
      <c r="B869" s="34" t="str">
        <f t="shared" si="82"/>
        <v>UDR Cusco</v>
      </c>
      <c r="C869" s="35" t="s">
        <v>279</v>
      </c>
      <c r="D869" s="36" t="str">
        <f t="shared" si="81"/>
        <v>Ejecución de Control Técnico a las Prestaciones.</v>
      </c>
      <c r="E869" s="36" t="s">
        <v>288</v>
      </c>
      <c r="F869" s="36" t="str">
        <f t="shared" si="83"/>
        <v>Ejecutar acciones correspondientes al Proceso de Control Presencial Posterior</v>
      </c>
      <c r="G869" s="36" t="s">
        <v>642</v>
      </c>
      <c r="H869" s="83" t="s">
        <v>625</v>
      </c>
      <c r="I869" s="82">
        <v>1</v>
      </c>
      <c r="J869" s="38">
        <v>0</v>
      </c>
      <c r="K869" s="38"/>
      <c r="L869" s="38">
        <v>0</v>
      </c>
      <c r="M869" s="38">
        <f t="shared" si="80"/>
        <v>0</v>
      </c>
      <c r="N869" s="39">
        <v>6</v>
      </c>
      <c r="O869" s="41" t="str">
        <f>IFERROR(VLOOKUP(N869,bbb!B521:Ordenmes,2,0),"")</f>
        <v>Junio</v>
      </c>
      <c r="P869" s="112">
        <v>9</v>
      </c>
      <c r="Q869" s="111" t="s">
        <v>161</v>
      </c>
      <c r="R869" s="95"/>
      <c r="S869" s="93"/>
      <c r="T869" s="93"/>
    </row>
    <row r="870" spans="1:20" x14ac:dyDescent="0.25">
      <c r="A870" s="34" t="s">
        <v>647</v>
      </c>
      <c r="B870" s="34" t="str">
        <f t="shared" si="82"/>
        <v>UDR Cusco</v>
      </c>
      <c r="C870" s="35" t="s">
        <v>279</v>
      </c>
      <c r="D870" s="36" t="str">
        <f t="shared" si="81"/>
        <v>Ejecución de Control Técnico a las Prestaciones.</v>
      </c>
      <c r="E870" s="36" t="s">
        <v>288</v>
      </c>
      <c r="F870" s="36" t="str">
        <f t="shared" si="83"/>
        <v>Ejecutar acciones correspondientes al Proceso de Control Presencial Posterior</v>
      </c>
      <c r="G870" s="36" t="s">
        <v>643</v>
      </c>
      <c r="H870" s="83" t="s">
        <v>625</v>
      </c>
      <c r="I870" s="82">
        <v>1</v>
      </c>
      <c r="J870" s="38">
        <v>0</v>
      </c>
      <c r="K870" s="38"/>
      <c r="L870" s="38">
        <v>0</v>
      </c>
      <c r="M870" s="38">
        <f t="shared" si="80"/>
        <v>0</v>
      </c>
      <c r="N870" s="39">
        <v>6</v>
      </c>
      <c r="O870" s="41" t="str">
        <f>IFERROR(VLOOKUP(N870,bbb!B522:Ordenmes,2,0),"")</f>
        <v>Junio</v>
      </c>
      <c r="P870" s="112">
        <v>10</v>
      </c>
      <c r="Q870" s="111" t="s">
        <v>150</v>
      </c>
      <c r="R870" s="95"/>
      <c r="S870" s="93"/>
      <c r="T870" s="93"/>
    </row>
    <row r="871" spans="1:20" x14ac:dyDescent="0.25">
      <c r="A871" s="34" t="s">
        <v>647</v>
      </c>
      <c r="B871" s="34" t="str">
        <f t="shared" si="82"/>
        <v>UDR Cusco</v>
      </c>
      <c r="C871" s="35" t="s">
        <v>307</v>
      </c>
      <c r="D871" s="36" t="str">
        <f t="shared" si="81"/>
        <v>Supervisión Financiera a Unidades Ejecutoras-UE.</v>
      </c>
      <c r="E871" s="36" t="s">
        <v>308</v>
      </c>
      <c r="F871" s="36" t="str">
        <f t="shared" si="83"/>
        <v>Supervisión Financiera Presencial a las Unidades Ejecutoras-UE</v>
      </c>
      <c r="G871" s="36" t="s">
        <v>598</v>
      </c>
      <c r="H871" s="36" t="s">
        <v>584</v>
      </c>
      <c r="I871" s="82">
        <v>5</v>
      </c>
      <c r="J871" s="38">
        <v>300</v>
      </c>
      <c r="K871" s="38"/>
      <c r="L871" s="38">
        <v>1600</v>
      </c>
      <c r="M871" s="38">
        <f t="shared" si="80"/>
        <v>1900</v>
      </c>
      <c r="N871" s="39">
        <v>10</v>
      </c>
      <c r="O871" s="41" t="str">
        <f>IFERROR(VLOOKUP(N871,bbb!B523:Ordenmes,2,0),"")</f>
        <v>Octubre</v>
      </c>
      <c r="P871" s="112">
        <v>9</v>
      </c>
      <c r="Q871" s="111" t="s">
        <v>161</v>
      </c>
      <c r="R871" s="95"/>
      <c r="S871" s="93"/>
      <c r="T871" s="93"/>
    </row>
    <row r="872" spans="1:20" x14ac:dyDescent="0.25">
      <c r="A872" s="34" t="s">
        <v>647</v>
      </c>
      <c r="B872" s="34" t="str">
        <f t="shared" si="82"/>
        <v>UDR Cusco</v>
      </c>
      <c r="C872" s="35" t="s">
        <v>307</v>
      </c>
      <c r="D872" s="36" t="str">
        <f t="shared" si="81"/>
        <v>Supervisión Financiera a Unidades Ejecutoras-UE.</v>
      </c>
      <c r="E872" s="36" t="s">
        <v>308</v>
      </c>
      <c r="F872" s="36" t="str">
        <f t="shared" si="83"/>
        <v>Supervisión Financiera Presencial a las Unidades Ejecutoras-UE</v>
      </c>
      <c r="G872" s="36" t="s">
        <v>592</v>
      </c>
      <c r="H872" s="36" t="s">
        <v>588</v>
      </c>
      <c r="I872" s="82">
        <v>5</v>
      </c>
      <c r="J872" s="38">
        <v>50</v>
      </c>
      <c r="K872" s="38"/>
      <c r="L872" s="38">
        <v>1600</v>
      </c>
      <c r="M872" s="38">
        <f t="shared" si="80"/>
        <v>1650</v>
      </c>
      <c r="N872" s="39">
        <v>7</v>
      </c>
      <c r="O872" s="41" t="str">
        <f>IFERROR(VLOOKUP(N872,bbb!B527:Ordenmes,2,0),"")</f>
        <v>Julio</v>
      </c>
      <c r="P872" s="112">
        <v>8</v>
      </c>
      <c r="Q872" s="111" t="s">
        <v>145</v>
      </c>
      <c r="R872" s="95"/>
      <c r="S872" s="93"/>
      <c r="T872" s="93"/>
    </row>
    <row r="873" spans="1:20" x14ac:dyDescent="0.25">
      <c r="A873" s="34" t="s">
        <v>647</v>
      </c>
      <c r="B873" s="34" t="str">
        <f t="shared" si="82"/>
        <v>UDR Cusco</v>
      </c>
      <c r="C873" s="35" t="s">
        <v>307</v>
      </c>
      <c r="D873" s="36" t="str">
        <f t="shared" si="81"/>
        <v>Supervisión Financiera a Unidades Ejecutoras-UE.</v>
      </c>
      <c r="E873" s="36" t="s">
        <v>308</v>
      </c>
      <c r="F873" s="36" t="str">
        <f t="shared" si="83"/>
        <v>Supervisión Financiera Presencial a las Unidades Ejecutoras-UE</v>
      </c>
      <c r="G873" s="36" t="s">
        <v>593</v>
      </c>
      <c r="H873" s="83" t="s">
        <v>586</v>
      </c>
      <c r="I873" s="82">
        <v>5</v>
      </c>
      <c r="J873" s="38">
        <v>0</v>
      </c>
      <c r="K873" s="38"/>
      <c r="L873" s="38">
        <v>0</v>
      </c>
      <c r="M873" s="38">
        <f t="shared" si="80"/>
        <v>0</v>
      </c>
      <c r="N873" s="39">
        <v>6</v>
      </c>
      <c r="O873" s="41" t="str">
        <f>IFERROR(VLOOKUP(N873,bbb!B528:Ordenmes,2,0),"")</f>
        <v>Junio</v>
      </c>
      <c r="P873" s="112">
        <v>10</v>
      </c>
      <c r="Q873" s="111" t="s">
        <v>150</v>
      </c>
      <c r="R873" s="95"/>
      <c r="S873" s="93"/>
      <c r="T873" s="93"/>
    </row>
    <row r="874" spans="1:20" x14ac:dyDescent="0.25">
      <c r="A874" s="34" t="s">
        <v>647</v>
      </c>
      <c r="B874" s="34" t="str">
        <f t="shared" si="82"/>
        <v>UDR Cusco</v>
      </c>
      <c r="C874" s="35" t="s">
        <v>307</v>
      </c>
      <c r="D874" s="36" t="str">
        <f t="shared" si="81"/>
        <v>Supervisión Financiera a Unidades Ejecutoras-UE.</v>
      </c>
      <c r="E874" s="36" t="s">
        <v>308</v>
      </c>
      <c r="F874" s="36" t="str">
        <f t="shared" si="83"/>
        <v>Supervisión Financiera Presencial a las Unidades Ejecutoras-UE</v>
      </c>
      <c r="G874" s="36" t="s">
        <v>595</v>
      </c>
      <c r="H874" s="36" t="s">
        <v>584</v>
      </c>
      <c r="I874" s="82">
        <v>5</v>
      </c>
      <c r="J874" s="38">
        <v>200</v>
      </c>
      <c r="K874" s="38"/>
      <c r="L874" s="38">
        <v>1600</v>
      </c>
      <c r="M874" s="38">
        <f t="shared" si="80"/>
        <v>1800</v>
      </c>
      <c r="N874" s="39">
        <v>7</v>
      </c>
      <c r="O874" s="41" t="str">
        <f>IFERROR(VLOOKUP(N874,bbb!B529:Ordenmes,2,0),"")</f>
        <v>Julio</v>
      </c>
      <c r="P874" s="112">
        <v>10</v>
      </c>
      <c r="Q874" s="111" t="s">
        <v>150</v>
      </c>
      <c r="R874" s="95"/>
      <c r="S874" s="93"/>
      <c r="T874" s="93"/>
    </row>
    <row r="875" spans="1:20" x14ac:dyDescent="0.25">
      <c r="A875" s="34" t="s">
        <v>647</v>
      </c>
      <c r="B875" s="34" t="str">
        <f t="shared" si="82"/>
        <v>UDR Cusco</v>
      </c>
      <c r="C875" s="35" t="s">
        <v>279</v>
      </c>
      <c r="D875" s="36" t="str">
        <f t="shared" si="81"/>
        <v>Ejecución de Control Técnico a las Prestaciones.</v>
      </c>
      <c r="E875" s="36" t="s">
        <v>280</v>
      </c>
      <c r="F875" s="36" t="str">
        <f t="shared" si="83"/>
        <v>Gestión con actores locales para fortalecer la contención preventiva</v>
      </c>
      <c r="G875" s="36" t="s">
        <v>603</v>
      </c>
      <c r="H875" s="83" t="s">
        <v>600</v>
      </c>
      <c r="I875" s="82">
        <v>5</v>
      </c>
      <c r="J875" s="38">
        <v>300</v>
      </c>
      <c r="K875" s="38"/>
      <c r="L875" s="38">
        <v>1600</v>
      </c>
      <c r="M875" s="38">
        <f t="shared" si="80"/>
        <v>1900</v>
      </c>
      <c r="N875" s="39">
        <v>7</v>
      </c>
      <c r="O875" s="41" t="str">
        <f>IFERROR(VLOOKUP(N875,bbb!B530:Ordenmes,2,0),"")</f>
        <v>Julio</v>
      </c>
      <c r="P875" s="112">
        <v>10</v>
      </c>
      <c r="Q875" s="111" t="s">
        <v>150</v>
      </c>
      <c r="R875" s="95"/>
      <c r="S875" s="93"/>
      <c r="T875" s="93"/>
    </row>
    <row r="876" spans="1:20" x14ac:dyDescent="0.25">
      <c r="A876" s="34" t="s">
        <v>647</v>
      </c>
      <c r="B876" s="34" t="str">
        <f t="shared" si="82"/>
        <v>UDR Cusco</v>
      </c>
      <c r="C876" s="35" t="s">
        <v>314</v>
      </c>
      <c r="D876" s="36" t="str">
        <f t="shared" si="81"/>
        <v>Acciones de Afiliación.</v>
      </c>
      <c r="E876" s="36" t="s">
        <v>214</v>
      </c>
      <c r="F876" s="36" t="str">
        <f t="shared" si="83"/>
        <v>Supervisión y asistencia técnica en materia de afiliaciones</v>
      </c>
      <c r="G876" s="36" t="s">
        <v>613</v>
      </c>
      <c r="H876" s="83" t="s">
        <v>608</v>
      </c>
      <c r="I876" s="82">
        <v>4</v>
      </c>
      <c r="J876" s="38">
        <v>300</v>
      </c>
      <c r="K876" s="38"/>
      <c r="L876" s="38">
        <v>1280</v>
      </c>
      <c r="M876" s="38">
        <f t="shared" si="80"/>
        <v>1580</v>
      </c>
      <c r="N876" s="39">
        <v>7</v>
      </c>
      <c r="O876" s="41" t="str">
        <f>IFERROR(VLOOKUP(N876,bbb!B531:Ordenmes,2,0),"")</f>
        <v>Julio</v>
      </c>
      <c r="P876" s="112">
        <v>10</v>
      </c>
      <c r="Q876" s="111" t="s">
        <v>150</v>
      </c>
      <c r="R876" s="95"/>
      <c r="S876" s="93"/>
      <c r="T876" s="93"/>
    </row>
    <row r="877" spans="1:20" x14ac:dyDescent="0.25">
      <c r="A877" s="34" t="s">
        <v>647</v>
      </c>
      <c r="B877" s="34" t="str">
        <f t="shared" si="82"/>
        <v>UDR Cusco</v>
      </c>
      <c r="C877" s="35" t="s">
        <v>314</v>
      </c>
      <c r="D877" s="36" t="str">
        <f t="shared" si="81"/>
        <v>Acciones de Afiliación.</v>
      </c>
      <c r="E877" s="36" t="s">
        <v>214</v>
      </c>
      <c r="F877" s="36" t="str">
        <f t="shared" si="83"/>
        <v>Supervisión y asistencia técnica en materia de afiliaciones</v>
      </c>
      <c r="G877" s="36" t="s">
        <v>593</v>
      </c>
      <c r="H877" s="83" t="s">
        <v>608</v>
      </c>
      <c r="I877" s="82">
        <v>1</v>
      </c>
      <c r="J877" s="38">
        <v>0</v>
      </c>
      <c r="K877" s="38"/>
      <c r="L877" s="38">
        <v>0</v>
      </c>
      <c r="M877" s="38">
        <f t="shared" si="80"/>
        <v>0</v>
      </c>
      <c r="N877" s="39">
        <v>7</v>
      </c>
      <c r="O877" s="41" t="str">
        <f>IFERROR(VLOOKUP(N877,bbb!B532:Ordenmes,2,0),"")</f>
        <v>Julio</v>
      </c>
      <c r="P877" s="112">
        <v>10</v>
      </c>
      <c r="Q877" s="111" t="s">
        <v>150</v>
      </c>
      <c r="R877" s="95"/>
      <c r="S877" s="93"/>
      <c r="T877" s="93"/>
    </row>
    <row r="878" spans="1:20" x14ac:dyDescent="0.25">
      <c r="A878" s="34" t="s">
        <v>647</v>
      </c>
      <c r="B878" s="34" t="str">
        <f t="shared" si="82"/>
        <v>UDR Cusco</v>
      </c>
      <c r="C878" s="35" t="s">
        <v>252</v>
      </c>
      <c r="D878" s="36" t="str">
        <f t="shared" si="81"/>
        <v>Acciones de Soporte a la Gestión a nivel de UDR</v>
      </c>
      <c r="E878" s="36" t="s">
        <v>214</v>
      </c>
      <c r="F878" s="36" t="str">
        <f t="shared" si="83"/>
        <v>Supervisión y asistencia técnica en materia de afiliaciones</v>
      </c>
      <c r="G878" s="36" t="s">
        <v>623</v>
      </c>
      <c r="H878" s="83" t="s">
        <v>621</v>
      </c>
      <c r="I878" s="82">
        <v>3</v>
      </c>
      <c r="J878" s="38">
        <v>300</v>
      </c>
      <c r="K878" s="38"/>
      <c r="L878" s="38">
        <v>960</v>
      </c>
      <c r="M878" s="38">
        <f t="shared" ref="M878:M941" si="84">SUM(J878:L878)</f>
        <v>1260</v>
      </c>
      <c r="N878" s="39">
        <v>7</v>
      </c>
      <c r="O878" s="41" t="str">
        <f>IFERROR(VLOOKUP(N878,bbb!B533:Ordenmes,2,0),"")</f>
        <v>Julio</v>
      </c>
      <c r="P878" s="112">
        <v>11</v>
      </c>
      <c r="Q878" s="111" t="s">
        <v>169</v>
      </c>
      <c r="R878" s="95"/>
      <c r="S878" s="93"/>
      <c r="T878" s="93"/>
    </row>
    <row r="879" spans="1:20" x14ac:dyDescent="0.25">
      <c r="A879" s="34" t="s">
        <v>647</v>
      </c>
      <c r="B879" s="34" t="str">
        <f t="shared" si="82"/>
        <v>UDR Cusco</v>
      </c>
      <c r="C879" s="35" t="s">
        <v>279</v>
      </c>
      <c r="D879" s="36" t="str">
        <f t="shared" si="81"/>
        <v>Ejecución de Control Técnico a las Prestaciones.</v>
      </c>
      <c r="E879" s="36" t="s">
        <v>288</v>
      </c>
      <c r="F879" s="36" t="str">
        <f t="shared" si="83"/>
        <v>Ejecutar acciones correspondientes al Proceso de Control Presencial Posterior</v>
      </c>
      <c r="G879" s="36" t="s">
        <v>630</v>
      </c>
      <c r="H879" s="83" t="s">
        <v>625</v>
      </c>
      <c r="I879" s="82">
        <v>5</v>
      </c>
      <c r="J879" s="38">
        <v>200</v>
      </c>
      <c r="K879" s="38"/>
      <c r="L879" s="38">
        <v>1600</v>
      </c>
      <c r="M879" s="38">
        <f t="shared" si="84"/>
        <v>1800</v>
      </c>
      <c r="N879" s="39">
        <v>7</v>
      </c>
      <c r="O879" s="41" t="str">
        <f>IFERROR(VLOOKUP(N879,bbb!B534:Ordenmes,2,0),"")</f>
        <v>Julio</v>
      </c>
      <c r="P879" s="112">
        <v>11</v>
      </c>
      <c r="Q879" s="111" t="s">
        <v>169</v>
      </c>
      <c r="R879" s="95"/>
      <c r="S879" s="93"/>
      <c r="T879" s="93"/>
    </row>
    <row r="880" spans="1:20" x14ac:dyDescent="0.25">
      <c r="A880" s="34" t="s">
        <v>647</v>
      </c>
      <c r="B880" s="34" t="str">
        <f t="shared" si="82"/>
        <v>UDR Cusco</v>
      </c>
      <c r="C880" s="35" t="s">
        <v>279</v>
      </c>
      <c r="D880" s="36" t="str">
        <f t="shared" si="81"/>
        <v>Ejecución de Control Técnico a las Prestaciones.</v>
      </c>
      <c r="E880" s="36" t="s">
        <v>288</v>
      </c>
      <c r="F880" s="36" t="str">
        <f t="shared" si="83"/>
        <v>Ejecutar acciones correspondientes al Proceso de Control Presencial Posterior</v>
      </c>
      <c r="G880" s="36" t="s">
        <v>634</v>
      </c>
      <c r="H880" s="83" t="s">
        <v>625</v>
      </c>
      <c r="I880" s="82">
        <v>1</v>
      </c>
      <c r="J880" s="38">
        <v>0</v>
      </c>
      <c r="K880" s="38"/>
      <c r="L880" s="38">
        <v>0</v>
      </c>
      <c r="M880" s="38">
        <f t="shared" si="84"/>
        <v>0</v>
      </c>
      <c r="N880" s="39">
        <v>7</v>
      </c>
      <c r="O880" s="41" t="str">
        <f>IFERROR(VLOOKUP(N880,bbb!B535:Ordenmes,2,0),"")</f>
        <v>Julio</v>
      </c>
      <c r="P880" s="112">
        <v>11</v>
      </c>
      <c r="Q880" s="111" t="s">
        <v>169</v>
      </c>
      <c r="R880" s="95"/>
      <c r="S880" s="93"/>
      <c r="T880" s="93"/>
    </row>
    <row r="881" spans="1:20" x14ac:dyDescent="0.25">
      <c r="A881" s="34" t="s">
        <v>647</v>
      </c>
      <c r="B881" s="34" t="str">
        <f t="shared" si="82"/>
        <v>UDR Cusco</v>
      </c>
      <c r="C881" s="35" t="s">
        <v>279</v>
      </c>
      <c r="D881" s="36" t="str">
        <f t="shared" si="81"/>
        <v>Ejecución de Control Técnico a las Prestaciones.</v>
      </c>
      <c r="E881" s="36" t="s">
        <v>288</v>
      </c>
      <c r="F881" s="36" t="str">
        <f t="shared" si="83"/>
        <v>Ejecutar acciones correspondientes al Proceso de Control Presencial Posterior</v>
      </c>
      <c r="G881" s="36" t="s">
        <v>651</v>
      </c>
      <c r="H881" s="83" t="s">
        <v>625</v>
      </c>
      <c r="I881" s="82">
        <v>1</v>
      </c>
      <c r="J881" s="38">
        <v>0</v>
      </c>
      <c r="K881" s="38"/>
      <c r="L881" s="38">
        <v>0</v>
      </c>
      <c r="M881" s="38">
        <f t="shared" si="84"/>
        <v>0</v>
      </c>
      <c r="N881" s="39">
        <v>7</v>
      </c>
      <c r="O881" s="41" t="str">
        <f>IFERROR(VLOOKUP(N881,bbb!B536:Ordenmes,2,0),"")</f>
        <v>Julio</v>
      </c>
      <c r="P881" s="112">
        <v>11</v>
      </c>
      <c r="Q881" s="111" t="s">
        <v>169</v>
      </c>
      <c r="R881" s="95"/>
      <c r="S881" s="93"/>
      <c r="T881" s="93"/>
    </row>
    <row r="882" spans="1:20" x14ac:dyDescent="0.25">
      <c r="A882" s="34" t="s">
        <v>647</v>
      </c>
      <c r="B882" s="34" t="str">
        <f t="shared" si="82"/>
        <v>UDR Cusco</v>
      </c>
      <c r="C882" s="35" t="s">
        <v>279</v>
      </c>
      <c r="D882" s="36" t="str">
        <f t="shared" si="81"/>
        <v>Ejecución de Control Técnico a las Prestaciones.</v>
      </c>
      <c r="E882" s="36" t="s">
        <v>288</v>
      </c>
      <c r="F882" s="36" t="str">
        <f t="shared" si="83"/>
        <v>Ejecutar acciones correspondientes al Proceso de Control Presencial Posterior</v>
      </c>
      <c r="G882" s="36" t="s">
        <v>652</v>
      </c>
      <c r="H882" s="83" t="s">
        <v>625</v>
      </c>
      <c r="I882" s="82">
        <v>1</v>
      </c>
      <c r="J882" s="38">
        <v>0</v>
      </c>
      <c r="K882" s="38"/>
      <c r="L882" s="38">
        <v>0</v>
      </c>
      <c r="M882" s="38">
        <f t="shared" si="84"/>
        <v>0</v>
      </c>
      <c r="N882" s="39">
        <v>7</v>
      </c>
      <c r="O882" s="41" t="str">
        <f>IFERROR(VLOOKUP(N882,bbb!B537:Ordenmes,2,0),"")</f>
        <v>Julio</v>
      </c>
      <c r="P882" s="112">
        <v>11</v>
      </c>
      <c r="Q882" s="111" t="s">
        <v>169</v>
      </c>
      <c r="R882" s="95"/>
      <c r="S882" s="93"/>
      <c r="T882" s="93"/>
    </row>
    <row r="883" spans="1:20" x14ac:dyDescent="0.25">
      <c r="A883" s="34" t="s">
        <v>647</v>
      </c>
      <c r="B883" s="34" t="str">
        <f t="shared" si="82"/>
        <v>UDR Cusco</v>
      </c>
      <c r="C883" s="35" t="s">
        <v>279</v>
      </c>
      <c r="D883" s="36" t="str">
        <f t="shared" si="81"/>
        <v>Ejecución de Control Técnico a las Prestaciones.</v>
      </c>
      <c r="E883" s="36" t="s">
        <v>288</v>
      </c>
      <c r="F883" s="36" t="str">
        <f t="shared" si="83"/>
        <v>Ejecutar acciones correspondientes al Proceso de Control Presencial Posterior</v>
      </c>
      <c r="G883" s="36" t="s">
        <v>653</v>
      </c>
      <c r="H883" s="83" t="s">
        <v>625</v>
      </c>
      <c r="I883" s="82">
        <v>1</v>
      </c>
      <c r="J883" s="38">
        <v>0</v>
      </c>
      <c r="K883" s="38"/>
      <c r="L883" s="38">
        <v>0</v>
      </c>
      <c r="M883" s="38">
        <f t="shared" si="84"/>
        <v>0</v>
      </c>
      <c r="N883" s="39">
        <v>7</v>
      </c>
      <c r="O883" s="41" t="str">
        <f>IFERROR(VLOOKUP(N883,bbb!B538:Ordenmes,2,0),"")</f>
        <v>Julio</v>
      </c>
      <c r="P883" s="112">
        <v>11</v>
      </c>
      <c r="Q883" s="111" t="s">
        <v>169</v>
      </c>
      <c r="R883" s="95"/>
      <c r="S883" s="93"/>
      <c r="T883" s="93"/>
    </row>
    <row r="884" spans="1:20" x14ac:dyDescent="0.25">
      <c r="A884" s="34" t="s">
        <v>647</v>
      </c>
      <c r="B884" s="34" t="str">
        <f t="shared" si="82"/>
        <v>UDR Cusco</v>
      </c>
      <c r="C884" s="35" t="s">
        <v>307</v>
      </c>
      <c r="D884" s="36" t="str">
        <f t="shared" si="81"/>
        <v>Supervisión Financiera a Unidades Ejecutoras-UE.</v>
      </c>
      <c r="E884" s="36" t="s">
        <v>308</v>
      </c>
      <c r="F884" s="36" t="str">
        <f t="shared" si="83"/>
        <v>Supervisión Financiera Presencial a las Unidades Ejecutoras-UE</v>
      </c>
      <c r="G884" s="36" t="s">
        <v>594</v>
      </c>
      <c r="H884" s="36" t="s">
        <v>586</v>
      </c>
      <c r="I884" s="82">
        <v>5</v>
      </c>
      <c r="J884" s="38">
        <v>120</v>
      </c>
      <c r="K884" s="38"/>
      <c r="L884" s="38">
        <v>1600</v>
      </c>
      <c r="M884" s="38">
        <f t="shared" si="84"/>
        <v>1720</v>
      </c>
      <c r="N884" s="39">
        <v>8</v>
      </c>
      <c r="O884" s="41" t="str">
        <f>IFERROR(VLOOKUP(N884,bbb!B516:Ordenmes,2,0),"")</f>
        <v>Agosto</v>
      </c>
      <c r="P884" s="112">
        <v>10</v>
      </c>
      <c r="Q884" s="111" t="s">
        <v>150</v>
      </c>
      <c r="R884" s="95"/>
      <c r="S884" s="93"/>
      <c r="T884" s="93"/>
    </row>
    <row r="885" spans="1:20" x14ac:dyDescent="0.25">
      <c r="A885" s="34" t="s">
        <v>647</v>
      </c>
      <c r="B885" s="34" t="str">
        <f t="shared" si="82"/>
        <v>UDR Cusco</v>
      </c>
      <c r="C885" s="35" t="s">
        <v>314</v>
      </c>
      <c r="D885" s="36" t="str">
        <f t="shared" si="81"/>
        <v>Acciones de Afiliación.</v>
      </c>
      <c r="E885" s="36" t="s">
        <v>214</v>
      </c>
      <c r="F885" s="36" t="str">
        <f t="shared" si="83"/>
        <v>Supervisión y asistencia técnica en materia de afiliaciones</v>
      </c>
      <c r="G885" s="36" t="s">
        <v>614</v>
      </c>
      <c r="H885" s="83" t="s">
        <v>608</v>
      </c>
      <c r="I885" s="82">
        <v>2</v>
      </c>
      <c r="J885" s="38">
        <v>0</v>
      </c>
      <c r="K885" s="38"/>
      <c r="L885" s="38">
        <v>0</v>
      </c>
      <c r="M885" s="38">
        <f t="shared" si="84"/>
        <v>0</v>
      </c>
      <c r="N885" s="39">
        <v>8</v>
      </c>
      <c r="O885" s="41" t="str">
        <f>IFERROR(VLOOKUP(N885,bbb!B517:Ordenmes,2,0),"")</f>
        <v>Agosto</v>
      </c>
      <c r="P885" s="112">
        <v>12</v>
      </c>
      <c r="Q885" s="111" t="s">
        <v>166</v>
      </c>
      <c r="R885" s="95"/>
      <c r="S885" s="93"/>
      <c r="T885" s="93"/>
    </row>
    <row r="886" spans="1:20" x14ac:dyDescent="0.25">
      <c r="A886" s="34" t="s">
        <v>647</v>
      </c>
      <c r="B886" s="34" t="str">
        <f t="shared" si="82"/>
        <v>UDR Cusco</v>
      </c>
      <c r="C886" s="35" t="s">
        <v>314</v>
      </c>
      <c r="D886" s="36" t="str">
        <f t="shared" si="81"/>
        <v>Acciones de Afiliación.</v>
      </c>
      <c r="E886" s="36" t="s">
        <v>214</v>
      </c>
      <c r="F886" s="36" t="str">
        <f t="shared" si="83"/>
        <v>Supervisión y asistencia técnica en materia de afiliaciones</v>
      </c>
      <c r="G886" s="36" t="s">
        <v>615</v>
      </c>
      <c r="H886" s="83" t="s">
        <v>608</v>
      </c>
      <c r="I886" s="82">
        <v>2</v>
      </c>
      <c r="J886" s="38">
        <v>0</v>
      </c>
      <c r="K886" s="38"/>
      <c r="L886" s="38">
        <v>0</v>
      </c>
      <c r="M886" s="38">
        <f t="shared" si="84"/>
        <v>0</v>
      </c>
      <c r="N886" s="39">
        <v>8</v>
      </c>
      <c r="O886" s="41" t="str">
        <f>IFERROR(VLOOKUP(N886,bbb!B518:Ordenmes,2,0),"")</f>
        <v>Agosto</v>
      </c>
      <c r="P886" s="112">
        <v>1</v>
      </c>
      <c r="Q886" s="111" t="s">
        <v>257</v>
      </c>
      <c r="R886" s="95"/>
      <c r="S886" s="93"/>
      <c r="T886" s="93"/>
    </row>
    <row r="887" spans="1:20" x14ac:dyDescent="0.25">
      <c r="A887" s="34" t="s">
        <v>647</v>
      </c>
      <c r="B887" s="34" t="str">
        <f t="shared" si="82"/>
        <v>UDR Cusco</v>
      </c>
      <c r="C887" s="35" t="s">
        <v>279</v>
      </c>
      <c r="D887" s="36" t="str">
        <f t="shared" si="81"/>
        <v>Ejecución de Control Técnico a las Prestaciones.</v>
      </c>
      <c r="E887" s="36" t="s">
        <v>288</v>
      </c>
      <c r="F887" s="36" t="str">
        <f t="shared" si="83"/>
        <v>Ejecutar acciones correspondientes al Proceso de Control Presencial Posterior</v>
      </c>
      <c r="G887" s="36" t="s">
        <v>635</v>
      </c>
      <c r="H887" s="83" t="s">
        <v>625</v>
      </c>
      <c r="I887" s="82">
        <v>1</v>
      </c>
      <c r="J887" s="38">
        <v>0</v>
      </c>
      <c r="K887" s="38"/>
      <c r="L887" s="38">
        <v>0</v>
      </c>
      <c r="M887" s="38">
        <f t="shared" si="84"/>
        <v>0</v>
      </c>
      <c r="N887" s="39">
        <v>8</v>
      </c>
      <c r="O887" s="41" t="str">
        <f>IFERROR(VLOOKUP(N887,bbb!B519:Ordenmes,2,0),"")</f>
        <v>Agosto</v>
      </c>
      <c r="P887" s="112">
        <v>2</v>
      </c>
      <c r="Q887" s="111" t="s">
        <v>126</v>
      </c>
      <c r="R887" s="95"/>
      <c r="S887" s="93"/>
      <c r="T887" s="93"/>
    </row>
    <row r="888" spans="1:20" x14ac:dyDescent="0.25">
      <c r="A888" s="34" t="s">
        <v>647</v>
      </c>
      <c r="B888" s="34" t="str">
        <f t="shared" si="82"/>
        <v>UDR Cusco</v>
      </c>
      <c r="C888" s="35" t="s">
        <v>279</v>
      </c>
      <c r="D888" s="36" t="str">
        <f t="shared" si="81"/>
        <v>Ejecución de Control Técnico a las Prestaciones.</v>
      </c>
      <c r="E888" s="36" t="s">
        <v>288</v>
      </c>
      <c r="F888" s="36" t="str">
        <f t="shared" si="83"/>
        <v>Ejecutar acciones correspondientes al Proceso de Control Presencial Posterior</v>
      </c>
      <c r="G888" s="36" t="s">
        <v>638</v>
      </c>
      <c r="H888" s="83" t="s">
        <v>625</v>
      </c>
      <c r="I888" s="82">
        <v>4</v>
      </c>
      <c r="J888" s="38">
        <v>200</v>
      </c>
      <c r="K888" s="38"/>
      <c r="L888" s="38">
        <v>1280</v>
      </c>
      <c r="M888" s="38">
        <f t="shared" si="84"/>
        <v>1480</v>
      </c>
      <c r="N888" s="39">
        <v>8</v>
      </c>
      <c r="O888" s="41" t="str">
        <f>IFERROR(VLOOKUP(N888,bbb!B520:Ordenmes,2,0),"")</f>
        <v>Agosto</v>
      </c>
      <c r="P888" s="112">
        <v>3</v>
      </c>
      <c r="Q888" s="111" t="s">
        <v>131</v>
      </c>
      <c r="R888" s="95"/>
      <c r="S888" s="93"/>
      <c r="T888" s="93"/>
    </row>
    <row r="889" spans="1:20" x14ac:dyDescent="0.25">
      <c r="A889" s="34" t="s">
        <v>647</v>
      </c>
      <c r="B889" s="34" t="str">
        <f t="shared" si="82"/>
        <v>UDR Cusco</v>
      </c>
      <c r="C889" s="35" t="s">
        <v>279</v>
      </c>
      <c r="D889" s="36" t="str">
        <f t="shared" si="81"/>
        <v>Ejecución de Control Técnico a las Prestaciones.</v>
      </c>
      <c r="E889" s="36" t="s">
        <v>288</v>
      </c>
      <c r="F889" s="36" t="str">
        <f t="shared" si="83"/>
        <v>Ejecutar acciones correspondientes al Proceso de Control Presencial Posterior</v>
      </c>
      <c r="G889" s="36" t="s">
        <v>641</v>
      </c>
      <c r="H889" s="83" t="s">
        <v>625</v>
      </c>
      <c r="I889" s="82">
        <v>1</v>
      </c>
      <c r="J889" s="38">
        <v>0</v>
      </c>
      <c r="K889" s="38"/>
      <c r="L889" s="38">
        <v>0</v>
      </c>
      <c r="M889" s="38">
        <f t="shared" si="84"/>
        <v>0</v>
      </c>
      <c r="N889" s="39">
        <v>8</v>
      </c>
      <c r="O889" s="41" t="str">
        <f>IFERROR(VLOOKUP(N889,bbb!B521:Ordenmes,2,0),"")</f>
        <v>Agosto</v>
      </c>
      <c r="P889" s="112">
        <v>5</v>
      </c>
      <c r="Q889" s="111" t="s">
        <v>158</v>
      </c>
      <c r="R889" s="95"/>
      <c r="S889" s="93"/>
      <c r="T889" s="93"/>
    </row>
    <row r="890" spans="1:20" x14ac:dyDescent="0.25">
      <c r="A890" s="34" t="s">
        <v>647</v>
      </c>
      <c r="B890" s="34" t="str">
        <f t="shared" si="82"/>
        <v>UDR Cusco</v>
      </c>
      <c r="C890" s="35" t="s">
        <v>279</v>
      </c>
      <c r="D890" s="36" t="str">
        <f t="shared" si="81"/>
        <v>Ejecución de Control Técnico a las Prestaciones.</v>
      </c>
      <c r="E890" s="36" t="s">
        <v>288</v>
      </c>
      <c r="F890" s="36" t="str">
        <f t="shared" si="83"/>
        <v>Ejecutar acciones correspondientes al Proceso de Control Presencial Posterior</v>
      </c>
      <c r="G890" s="36" t="s">
        <v>642</v>
      </c>
      <c r="H890" s="83" t="s">
        <v>625</v>
      </c>
      <c r="I890" s="82">
        <v>1</v>
      </c>
      <c r="J890" s="38">
        <v>0</v>
      </c>
      <c r="K890" s="38"/>
      <c r="L890" s="38">
        <v>0</v>
      </c>
      <c r="M890" s="38">
        <f t="shared" si="84"/>
        <v>0</v>
      </c>
      <c r="N890" s="39">
        <v>8</v>
      </c>
      <c r="O890" s="41" t="str">
        <f>IFERROR(VLOOKUP(N890,bbb!B522:Ordenmes,2,0),"")</f>
        <v>Agosto</v>
      </c>
      <c r="P890" s="112">
        <v>6</v>
      </c>
      <c r="Q890" s="111" t="s">
        <v>142</v>
      </c>
      <c r="R890" s="95"/>
      <c r="S890" s="93"/>
      <c r="T890" s="93"/>
    </row>
    <row r="891" spans="1:20" x14ac:dyDescent="0.25">
      <c r="A891" s="34" t="s">
        <v>647</v>
      </c>
      <c r="B891" s="34" t="str">
        <f t="shared" si="82"/>
        <v>UDR Cusco</v>
      </c>
      <c r="C891" s="35" t="s">
        <v>279</v>
      </c>
      <c r="D891" s="36" t="str">
        <f t="shared" si="81"/>
        <v>Ejecución de Control Técnico a las Prestaciones.</v>
      </c>
      <c r="E891" s="36" t="s">
        <v>288</v>
      </c>
      <c r="F891" s="36" t="str">
        <f t="shared" si="83"/>
        <v>Ejecutar acciones correspondientes al Proceso de Control Presencial Posterior</v>
      </c>
      <c r="G891" s="36" t="s">
        <v>643</v>
      </c>
      <c r="H891" s="83" t="s">
        <v>625</v>
      </c>
      <c r="I891" s="82">
        <v>1</v>
      </c>
      <c r="J891" s="38">
        <v>0</v>
      </c>
      <c r="K891" s="38"/>
      <c r="L891" s="38">
        <v>0</v>
      </c>
      <c r="M891" s="38">
        <f t="shared" si="84"/>
        <v>0</v>
      </c>
      <c r="N891" s="39">
        <v>8</v>
      </c>
      <c r="O891" s="41" t="str">
        <f>IFERROR(VLOOKUP(N891,bbb!B523:Ordenmes,2,0),"")</f>
        <v>Agosto</v>
      </c>
      <c r="P891" s="112">
        <v>7</v>
      </c>
      <c r="Q891" s="111" t="s">
        <v>156</v>
      </c>
      <c r="R891" s="95"/>
      <c r="S891" s="93"/>
      <c r="T891" s="93"/>
    </row>
    <row r="892" spans="1:20" x14ac:dyDescent="0.25">
      <c r="A892" s="34" t="s">
        <v>647</v>
      </c>
      <c r="B892" s="34" t="str">
        <f t="shared" si="82"/>
        <v>UDR Cusco</v>
      </c>
      <c r="C892" s="35" t="s">
        <v>307</v>
      </c>
      <c r="D892" s="36" t="str">
        <f t="shared" si="81"/>
        <v>Supervisión Financiera a Unidades Ejecutoras-UE.</v>
      </c>
      <c r="E892" s="36" t="s">
        <v>308</v>
      </c>
      <c r="F892" s="36" t="str">
        <f t="shared" si="83"/>
        <v>Supervisión Financiera Presencial a las Unidades Ejecutoras-UE</v>
      </c>
      <c r="G892" s="36" t="s">
        <v>597</v>
      </c>
      <c r="H892" s="36" t="s">
        <v>588</v>
      </c>
      <c r="I892" s="82">
        <v>7</v>
      </c>
      <c r="J892" s="38">
        <v>400</v>
      </c>
      <c r="K892" s="38"/>
      <c r="L892" s="38">
        <v>2240</v>
      </c>
      <c r="M892" s="38">
        <f t="shared" si="84"/>
        <v>2640</v>
      </c>
      <c r="N892" s="39">
        <v>9</v>
      </c>
      <c r="O892" s="41" t="str">
        <f>IFERROR(VLOOKUP(N892,bbb!B505:Ordenmes,2,0),"")</f>
        <v>Setiembre</v>
      </c>
      <c r="P892" s="112">
        <v>8</v>
      </c>
      <c r="Q892" s="111" t="s">
        <v>145</v>
      </c>
      <c r="R892" s="95"/>
      <c r="S892" s="93"/>
      <c r="T892" s="93"/>
    </row>
    <row r="893" spans="1:20" x14ac:dyDescent="0.25">
      <c r="A893" s="34" t="s">
        <v>647</v>
      </c>
      <c r="B893" s="34" t="str">
        <f t="shared" si="82"/>
        <v>UDR Cusco</v>
      </c>
      <c r="C893" s="35" t="s">
        <v>279</v>
      </c>
      <c r="D893" s="36" t="str">
        <f t="shared" si="81"/>
        <v>Ejecución de Control Técnico a las Prestaciones.</v>
      </c>
      <c r="E893" s="36" t="s">
        <v>280</v>
      </c>
      <c r="F893" s="36" t="str">
        <f t="shared" si="83"/>
        <v>Gestión con actores locales para fortalecer la contención preventiva</v>
      </c>
      <c r="G893" s="36" t="s">
        <v>604</v>
      </c>
      <c r="H893" s="83" t="s">
        <v>600</v>
      </c>
      <c r="I893" s="82">
        <v>6</v>
      </c>
      <c r="J893" s="38">
        <v>1000</v>
      </c>
      <c r="K893" s="38"/>
      <c r="L893" s="38">
        <v>1920</v>
      </c>
      <c r="M893" s="38">
        <f t="shared" si="84"/>
        <v>2920</v>
      </c>
      <c r="N893" s="39">
        <v>9</v>
      </c>
      <c r="O893" s="41" t="str">
        <f>IFERROR(VLOOKUP(N893,bbb!B506:Ordenmes,2,0),"")</f>
        <v>Setiembre</v>
      </c>
      <c r="P893" s="112">
        <v>10</v>
      </c>
      <c r="Q893" s="111" t="s">
        <v>150</v>
      </c>
      <c r="R893" s="95"/>
      <c r="S893" s="93"/>
      <c r="T893" s="93"/>
    </row>
    <row r="894" spans="1:20" x14ac:dyDescent="0.25">
      <c r="A894" s="34" t="s">
        <v>647</v>
      </c>
      <c r="B894" s="34" t="str">
        <f t="shared" si="82"/>
        <v>UDR Cusco</v>
      </c>
      <c r="C894" s="35" t="s">
        <v>314</v>
      </c>
      <c r="D894" s="36" t="str">
        <f t="shared" si="81"/>
        <v>Acciones de Afiliación.</v>
      </c>
      <c r="E894" s="36" t="s">
        <v>214</v>
      </c>
      <c r="F894" s="36" t="str">
        <f t="shared" si="83"/>
        <v>Supervisión y asistencia técnica en materia de afiliaciones</v>
      </c>
      <c r="G894" s="36" t="s">
        <v>616</v>
      </c>
      <c r="H894" s="83" t="s">
        <v>608</v>
      </c>
      <c r="I894" s="82">
        <v>7</v>
      </c>
      <c r="J894" s="38">
        <v>1000</v>
      </c>
      <c r="K894" s="38"/>
      <c r="L894" s="38">
        <v>2240</v>
      </c>
      <c r="M894" s="38">
        <f t="shared" si="84"/>
        <v>3240</v>
      </c>
      <c r="N894" s="39">
        <v>9</v>
      </c>
      <c r="O894" s="41" t="str">
        <f>IFERROR(VLOOKUP(N894,bbb!B507:Ordenmes,2,0),"")</f>
        <v>Setiembre</v>
      </c>
      <c r="P894" s="112">
        <v>11</v>
      </c>
      <c r="Q894" s="111" t="s">
        <v>169</v>
      </c>
      <c r="R894" s="95"/>
      <c r="S894" s="93"/>
      <c r="T894" s="93"/>
    </row>
    <row r="895" spans="1:20" x14ac:dyDescent="0.25">
      <c r="A895" s="34" t="s">
        <v>647</v>
      </c>
      <c r="B895" s="34" t="str">
        <f t="shared" si="82"/>
        <v>UDR Cusco</v>
      </c>
      <c r="C895" s="35" t="s">
        <v>314</v>
      </c>
      <c r="D895" s="36" t="str">
        <f t="shared" si="81"/>
        <v>Acciones de Afiliación.</v>
      </c>
      <c r="E895" s="36" t="s">
        <v>214</v>
      </c>
      <c r="F895" s="36" t="str">
        <f t="shared" si="83"/>
        <v>Supervisión y asistencia técnica en materia de afiliaciones</v>
      </c>
      <c r="G895" s="36" t="s">
        <v>617</v>
      </c>
      <c r="H895" s="83" t="s">
        <v>608</v>
      </c>
      <c r="I895" s="82">
        <v>2</v>
      </c>
      <c r="J895" s="38">
        <v>0</v>
      </c>
      <c r="K895" s="38"/>
      <c r="L895" s="38">
        <v>0</v>
      </c>
      <c r="M895" s="38">
        <f t="shared" si="84"/>
        <v>0</v>
      </c>
      <c r="N895" s="39">
        <v>9</v>
      </c>
      <c r="O895" s="41" t="str">
        <f>IFERROR(VLOOKUP(N895,bbb!B508:Ordenmes,2,0),"")</f>
        <v>Setiembre</v>
      </c>
      <c r="P895" s="112">
        <v>12</v>
      </c>
      <c r="Q895" s="111" t="s">
        <v>166</v>
      </c>
      <c r="R895" s="95"/>
      <c r="S895" s="93"/>
      <c r="T895" s="93"/>
    </row>
    <row r="896" spans="1:20" x14ac:dyDescent="0.25">
      <c r="A896" s="34" t="s">
        <v>647</v>
      </c>
      <c r="B896" s="34" t="str">
        <f t="shared" si="82"/>
        <v>UDR Cusco</v>
      </c>
      <c r="C896" s="35" t="s">
        <v>279</v>
      </c>
      <c r="D896" s="36" t="str">
        <f t="shared" si="81"/>
        <v>Ejecución de Control Técnico a las Prestaciones.</v>
      </c>
      <c r="E896" s="36" t="s">
        <v>288</v>
      </c>
      <c r="F896" s="36" t="str">
        <f t="shared" si="83"/>
        <v>Ejecutar acciones correspondientes al Proceso de Control Presencial Posterior</v>
      </c>
      <c r="G896" s="36" t="s">
        <v>626</v>
      </c>
      <c r="H896" s="83" t="s">
        <v>625</v>
      </c>
      <c r="I896" s="82">
        <v>1</v>
      </c>
      <c r="J896" s="38">
        <v>0</v>
      </c>
      <c r="K896" s="38"/>
      <c r="L896" s="38">
        <v>0</v>
      </c>
      <c r="M896" s="38">
        <f t="shared" si="84"/>
        <v>0</v>
      </c>
      <c r="N896" s="39">
        <v>9</v>
      </c>
      <c r="O896" s="41" t="str">
        <f>IFERROR(VLOOKUP(N896,bbb!B509:Ordenmes,2,0),"")</f>
        <v>Setiembre</v>
      </c>
      <c r="P896" s="112">
        <v>12</v>
      </c>
      <c r="Q896" s="111" t="s">
        <v>166</v>
      </c>
      <c r="R896" s="95"/>
      <c r="S896" s="93"/>
      <c r="T896" s="93"/>
    </row>
    <row r="897" spans="1:20" x14ac:dyDescent="0.25">
      <c r="A897" s="34" t="s">
        <v>647</v>
      </c>
      <c r="B897" s="34" t="str">
        <f t="shared" si="82"/>
        <v>UDR Cusco</v>
      </c>
      <c r="C897" s="35" t="s">
        <v>279</v>
      </c>
      <c r="D897" s="36" t="str">
        <f t="shared" si="81"/>
        <v>Ejecución de Control Técnico a las Prestaciones.</v>
      </c>
      <c r="E897" s="36" t="s">
        <v>288</v>
      </c>
      <c r="F897" s="36" t="str">
        <f t="shared" si="83"/>
        <v>Ejecutar acciones correspondientes al Proceso de Control Presencial Posterior</v>
      </c>
      <c r="G897" s="36" t="s">
        <v>636</v>
      </c>
      <c r="H897" s="83" t="s">
        <v>625</v>
      </c>
      <c r="I897" s="82">
        <v>1</v>
      </c>
      <c r="J897" s="38">
        <v>0</v>
      </c>
      <c r="K897" s="38"/>
      <c r="L897" s="38">
        <v>0</v>
      </c>
      <c r="M897" s="38">
        <f t="shared" si="84"/>
        <v>0</v>
      </c>
      <c r="N897" s="39">
        <v>9</v>
      </c>
      <c r="O897" s="41" t="str">
        <f>IFERROR(VLOOKUP(N897,bbb!B510:Ordenmes,2,0),"")</f>
        <v>Setiembre</v>
      </c>
      <c r="P897" s="112">
        <v>1</v>
      </c>
      <c r="Q897" s="111" t="s">
        <v>257</v>
      </c>
      <c r="R897" s="95"/>
      <c r="S897" s="93"/>
      <c r="T897" s="93"/>
    </row>
    <row r="898" spans="1:20" x14ac:dyDescent="0.25">
      <c r="A898" s="34" t="s">
        <v>647</v>
      </c>
      <c r="B898" s="34" t="str">
        <f t="shared" si="82"/>
        <v>UDR Cusco</v>
      </c>
      <c r="C898" s="35" t="s">
        <v>279</v>
      </c>
      <c r="D898" s="36" t="str">
        <f t="shared" si="81"/>
        <v>Ejecución de Control Técnico a las Prestaciones.</v>
      </c>
      <c r="E898" s="36" t="s">
        <v>288</v>
      </c>
      <c r="F898" s="36" t="str">
        <f t="shared" si="83"/>
        <v>Ejecutar acciones correspondientes al Proceso de Control Presencial Posterior</v>
      </c>
      <c r="G898" s="36" t="s">
        <v>583</v>
      </c>
      <c r="H898" s="83" t="s">
        <v>625</v>
      </c>
      <c r="I898" s="82">
        <v>1</v>
      </c>
      <c r="J898" s="38">
        <v>0</v>
      </c>
      <c r="K898" s="38"/>
      <c r="L898" s="38">
        <v>0</v>
      </c>
      <c r="M898" s="38">
        <f t="shared" si="84"/>
        <v>0</v>
      </c>
      <c r="N898" s="39">
        <v>9</v>
      </c>
      <c r="O898" s="41" t="str">
        <f>IFERROR(VLOOKUP(N898,bbb!B511:Ordenmes,2,0),"")</f>
        <v>Setiembre</v>
      </c>
      <c r="P898" s="112">
        <v>2</v>
      </c>
      <c r="Q898" s="111" t="s">
        <v>126</v>
      </c>
      <c r="R898" s="95"/>
      <c r="S898" s="93"/>
      <c r="T898" s="93"/>
    </row>
    <row r="899" spans="1:20" x14ac:dyDescent="0.25">
      <c r="A899" s="34" t="s">
        <v>647</v>
      </c>
      <c r="B899" s="34" t="str">
        <f t="shared" si="82"/>
        <v>UDR Cusco</v>
      </c>
      <c r="C899" s="35" t="s">
        <v>279</v>
      </c>
      <c r="D899" s="36" t="str">
        <f t="shared" si="81"/>
        <v>Ejecución de Control Técnico a las Prestaciones.</v>
      </c>
      <c r="E899" s="36" t="s">
        <v>288</v>
      </c>
      <c r="F899" s="36" t="str">
        <f t="shared" si="83"/>
        <v>Ejecutar acciones correspondientes al Proceso de Control Presencial Posterior</v>
      </c>
      <c r="G899" s="36" t="s">
        <v>641</v>
      </c>
      <c r="H899" s="83" t="s">
        <v>625</v>
      </c>
      <c r="I899" s="82">
        <v>1</v>
      </c>
      <c r="J899" s="38">
        <v>0</v>
      </c>
      <c r="K899" s="38"/>
      <c r="L899" s="38">
        <v>0</v>
      </c>
      <c r="M899" s="38">
        <f t="shared" si="84"/>
        <v>0</v>
      </c>
      <c r="N899" s="39">
        <v>9</v>
      </c>
      <c r="O899" s="41" t="str">
        <f>IFERROR(VLOOKUP(N899,bbb!B512:Ordenmes,2,0),"")</f>
        <v>Setiembre</v>
      </c>
      <c r="P899" s="112">
        <v>3</v>
      </c>
      <c r="Q899" s="111" t="s">
        <v>131</v>
      </c>
      <c r="R899" s="95"/>
      <c r="S899" s="93"/>
      <c r="T899" s="93"/>
    </row>
    <row r="900" spans="1:20" x14ac:dyDescent="0.25">
      <c r="A900" s="34" t="s">
        <v>647</v>
      </c>
      <c r="B900" s="34" t="str">
        <f t="shared" si="82"/>
        <v>UDR Cusco</v>
      </c>
      <c r="C900" s="35" t="s">
        <v>279</v>
      </c>
      <c r="D900" s="36" t="str">
        <f t="shared" si="81"/>
        <v>Ejecución de Control Técnico a las Prestaciones.</v>
      </c>
      <c r="E900" s="36" t="s">
        <v>288</v>
      </c>
      <c r="F900" s="36" t="str">
        <f t="shared" si="83"/>
        <v>Ejecutar acciones correspondientes al Proceso de Control Presencial Posterior</v>
      </c>
      <c r="G900" s="36" t="s">
        <v>654</v>
      </c>
      <c r="H900" s="83" t="s">
        <v>625</v>
      </c>
      <c r="I900" s="82">
        <v>7</v>
      </c>
      <c r="J900" s="38">
        <v>1000</v>
      </c>
      <c r="K900" s="38"/>
      <c r="L900" s="38">
        <v>2240</v>
      </c>
      <c r="M900" s="38">
        <f t="shared" si="84"/>
        <v>3240</v>
      </c>
      <c r="N900" s="39">
        <v>9</v>
      </c>
      <c r="O900" s="41" t="str">
        <f>IFERROR(VLOOKUP(N900,bbb!B513:Ordenmes,2,0),"")</f>
        <v>Setiembre</v>
      </c>
      <c r="P900" s="112">
        <v>4</v>
      </c>
      <c r="Q900" s="111" t="s">
        <v>137</v>
      </c>
      <c r="R900" s="95"/>
      <c r="S900" s="93"/>
      <c r="T900" s="93"/>
    </row>
    <row r="901" spans="1:20" x14ac:dyDescent="0.25">
      <c r="A901" s="34" t="s">
        <v>647</v>
      </c>
      <c r="B901" s="34" t="str">
        <f t="shared" si="82"/>
        <v>UDR Cusco</v>
      </c>
      <c r="C901" s="35" t="s">
        <v>307</v>
      </c>
      <c r="D901" s="36" t="str">
        <f t="shared" si="81"/>
        <v>Supervisión Financiera a Unidades Ejecutoras-UE.</v>
      </c>
      <c r="E901" s="36" t="s">
        <v>308</v>
      </c>
      <c r="F901" s="36" t="str">
        <f t="shared" si="83"/>
        <v>Supervisión Financiera Presencial a las Unidades Ejecutoras-UE</v>
      </c>
      <c r="G901" s="36" t="s">
        <v>596</v>
      </c>
      <c r="H901" s="36" t="s">
        <v>584</v>
      </c>
      <c r="I901" s="82">
        <v>5</v>
      </c>
      <c r="J901" s="38">
        <v>200</v>
      </c>
      <c r="K901" s="38"/>
      <c r="L901" s="38">
        <v>1600</v>
      </c>
      <c r="M901" s="38">
        <f t="shared" si="84"/>
        <v>1800</v>
      </c>
      <c r="N901" s="39">
        <v>6</v>
      </c>
      <c r="O901" s="41" t="str">
        <f>IFERROR(VLOOKUP(N901,bbb!B490:Ordenmes,2,0),"")</f>
        <v>Junio</v>
      </c>
      <c r="P901" s="112">
        <v>12</v>
      </c>
      <c r="Q901" s="111" t="s">
        <v>166</v>
      </c>
      <c r="R901" s="95"/>
      <c r="S901" s="93"/>
      <c r="T901" s="93"/>
    </row>
    <row r="902" spans="1:20" x14ac:dyDescent="0.25">
      <c r="A902" s="34" t="s">
        <v>647</v>
      </c>
      <c r="B902" s="34" t="str">
        <f t="shared" si="82"/>
        <v>UDR Cusco</v>
      </c>
      <c r="C902" s="35" t="s">
        <v>279</v>
      </c>
      <c r="D902" s="36" t="str">
        <f t="shared" si="81"/>
        <v>Ejecución de Control Técnico a las Prestaciones.</v>
      </c>
      <c r="E902" s="36" t="s">
        <v>280</v>
      </c>
      <c r="F902" s="36" t="str">
        <f t="shared" si="83"/>
        <v>Gestión con actores locales para fortalecer la contención preventiva</v>
      </c>
      <c r="G902" s="36" t="s">
        <v>605</v>
      </c>
      <c r="H902" s="83" t="s">
        <v>600</v>
      </c>
      <c r="I902" s="82">
        <v>3</v>
      </c>
      <c r="J902" s="38">
        <v>200</v>
      </c>
      <c r="K902" s="38"/>
      <c r="L902" s="38">
        <v>960</v>
      </c>
      <c r="M902" s="38">
        <f t="shared" si="84"/>
        <v>1160</v>
      </c>
      <c r="N902" s="39">
        <v>10</v>
      </c>
      <c r="O902" s="41" t="str">
        <f>IFERROR(VLOOKUP(N902,bbb!B491:Ordenmes,2,0),"")</f>
        <v>Octubre</v>
      </c>
      <c r="P902" s="112">
        <v>5</v>
      </c>
      <c r="Q902" s="111" t="s">
        <v>158</v>
      </c>
      <c r="R902" s="95"/>
      <c r="S902" s="93"/>
      <c r="T902" s="93"/>
    </row>
    <row r="903" spans="1:20" x14ac:dyDescent="0.25">
      <c r="A903" s="34" t="s">
        <v>647</v>
      </c>
      <c r="B903" s="34" t="str">
        <f t="shared" si="82"/>
        <v>UDR Cusco</v>
      </c>
      <c r="C903" s="35" t="s">
        <v>314</v>
      </c>
      <c r="D903" s="36" t="str">
        <f t="shared" si="81"/>
        <v>Acciones de Afiliación.</v>
      </c>
      <c r="E903" s="36" t="s">
        <v>214</v>
      </c>
      <c r="F903" s="36" t="str">
        <f t="shared" si="83"/>
        <v>Supervisión y asistencia técnica en materia de afiliaciones</v>
      </c>
      <c r="G903" s="36" t="s">
        <v>618</v>
      </c>
      <c r="H903" s="83" t="s">
        <v>608</v>
      </c>
      <c r="I903" s="82">
        <v>3</v>
      </c>
      <c r="J903" s="38">
        <v>300</v>
      </c>
      <c r="K903" s="38"/>
      <c r="L903" s="38">
        <v>960</v>
      </c>
      <c r="M903" s="38">
        <f t="shared" si="84"/>
        <v>1260</v>
      </c>
      <c r="N903" s="39">
        <v>10</v>
      </c>
      <c r="O903" s="41" t="str">
        <f>IFERROR(VLOOKUP(N903,bbb!B492:Ordenmes,2,0),"")</f>
        <v>Octubre</v>
      </c>
      <c r="P903" s="112">
        <v>6</v>
      </c>
      <c r="Q903" s="111" t="s">
        <v>142</v>
      </c>
      <c r="R903" s="95"/>
      <c r="S903" s="93"/>
      <c r="T903" s="93"/>
    </row>
    <row r="904" spans="1:20" x14ac:dyDescent="0.25">
      <c r="A904" s="34" t="s">
        <v>647</v>
      </c>
      <c r="B904" s="34" t="str">
        <f t="shared" si="82"/>
        <v>UDR Cusco</v>
      </c>
      <c r="C904" s="35" t="s">
        <v>279</v>
      </c>
      <c r="D904" s="36" t="str">
        <f t="shared" si="81"/>
        <v>Ejecución de Control Técnico a las Prestaciones.</v>
      </c>
      <c r="E904" s="36" t="s">
        <v>288</v>
      </c>
      <c r="F904" s="36" t="str">
        <f t="shared" si="83"/>
        <v>Ejecutar acciones correspondientes al Proceso de Control Presencial Posterior</v>
      </c>
      <c r="G904" s="36" t="s">
        <v>627</v>
      </c>
      <c r="H904" s="83" t="s">
        <v>625</v>
      </c>
      <c r="I904" s="82">
        <v>1</v>
      </c>
      <c r="J904" s="38">
        <v>0</v>
      </c>
      <c r="K904" s="38"/>
      <c r="L904" s="38">
        <v>0</v>
      </c>
      <c r="M904" s="38">
        <f t="shared" si="84"/>
        <v>0</v>
      </c>
      <c r="N904" s="39">
        <v>10</v>
      </c>
      <c r="O904" s="41" t="str">
        <f>IFERROR(VLOOKUP(N904,bbb!B493:Ordenmes,2,0),"")</f>
        <v>Octubre</v>
      </c>
      <c r="P904" s="112">
        <v>7</v>
      </c>
      <c r="Q904" s="111" t="s">
        <v>156</v>
      </c>
      <c r="R904" s="95"/>
      <c r="S904" s="93"/>
      <c r="T904" s="93"/>
    </row>
    <row r="905" spans="1:20" x14ac:dyDescent="0.25">
      <c r="A905" s="34" t="s">
        <v>647</v>
      </c>
      <c r="B905" s="34" t="str">
        <f t="shared" si="82"/>
        <v>UDR Cusco</v>
      </c>
      <c r="C905" s="35" t="s">
        <v>279</v>
      </c>
      <c r="D905" s="36" t="str">
        <f t="shared" si="81"/>
        <v>Ejecución de Control Técnico a las Prestaciones.</v>
      </c>
      <c r="E905" s="36" t="s">
        <v>288</v>
      </c>
      <c r="F905" s="36" t="str">
        <f t="shared" si="83"/>
        <v>Ejecutar acciones correspondientes al Proceso de Control Presencial Posterior</v>
      </c>
      <c r="G905" s="36" t="s">
        <v>631</v>
      </c>
      <c r="H905" s="83" t="s">
        <v>625</v>
      </c>
      <c r="I905" s="82">
        <v>5</v>
      </c>
      <c r="J905" s="38">
        <v>200</v>
      </c>
      <c r="K905" s="38"/>
      <c r="L905" s="38">
        <v>1600</v>
      </c>
      <c r="M905" s="38">
        <f t="shared" si="84"/>
        <v>1800</v>
      </c>
      <c r="N905" s="39">
        <v>10</v>
      </c>
      <c r="O905" s="41" t="str">
        <f>IFERROR(VLOOKUP(N905,bbb!B494:Ordenmes,2,0),"")</f>
        <v>Octubre</v>
      </c>
      <c r="P905" s="112">
        <v>8</v>
      </c>
      <c r="Q905" s="111" t="s">
        <v>145</v>
      </c>
      <c r="R905" s="95"/>
      <c r="S905" s="93"/>
      <c r="T905" s="93"/>
    </row>
    <row r="906" spans="1:20" ht="25.5" x14ac:dyDescent="0.25">
      <c r="A906" s="34" t="s">
        <v>647</v>
      </c>
      <c r="B906" s="34" t="str">
        <f t="shared" si="82"/>
        <v>UDR Cusco</v>
      </c>
      <c r="C906" s="35" t="s">
        <v>279</v>
      </c>
      <c r="D906" s="36" t="str">
        <f t="shared" si="81"/>
        <v>Ejecución de Control Técnico a las Prestaciones.</v>
      </c>
      <c r="E906" s="36" t="s">
        <v>288</v>
      </c>
      <c r="F906" s="36" t="str">
        <f t="shared" si="83"/>
        <v>Ejecutar acciones correspondientes al Proceso de Control Presencial Posterior</v>
      </c>
      <c r="G906" s="186" t="s">
        <v>632</v>
      </c>
      <c r="H906" s="83" t="s">
        <v>625</v>
      </c>
      <c r="I906" s="82">
        <v>4</v>
      </c>
      <c r="J906" s="38">
        <v>200</v>
      </c>
      <c r="K906" s="38"/>
      <c r="L906" s="38">
        <v>1280</v>
      </c>
      <c r="M906" s="38">
        <f t="shared" si="84"/>
        <v>1480</v>
      </c>
      <c r="N906" s="39">
        <v>8</v>
      </c>
      <c r="O906" s="41" t="str">
        <f>IFERROR(VLOOKUP(N906,bbb!B495:Ordenmes,2,0),"")</f>
        <v>Agosto</v>
      </c>
      <c r="P906" s="112">
        <v>9</v>
      </c>
      <c r="Q906" s="111" t="s">
        <v>161</v>
      </c>
      <c r="R906" s="95"/>
      <c r="S906" s="93"/>
      <c r="T906" s="93"/>
    </row>
    <row r="907" spans="1:20" x14ac:dyDescent="0.25">
      <c r="A907" s="34" t="s">
        <v>647</v>
      </c>
      <c r="B907" s="34" t="str">
        <f t="shared" si="82"/>
        <v>UDR Cusco</v>
      </c>
      <c r="C907" s="35" t="s">
        <v>279</v>
      </c>
      <c r="D907" s="36" t="str">
        <f t="shared" si="81"/>
        <v>Ejecución de Control Técnico a las Prestaciones.</v>
      </c>
      <c r="E907" s="36" t="s">
        <v>288</v>
      </c>
      <c r="F907" s="36" t="str">
        <f t="shared" si="83"/>
        <v>Ejecutar acciones correspondientes al Proceso de Control Presencial Posterior</v>
      </c>
      <c r="G907" s="36" t="s">
        <v>639</v>
      </c>
      <c r="H907" s="83" t="s">
        <v>625</v>
      </c>
      <c r="I907" s="82">
        <v>1</v>
      </c>
      <c r="J907" s="38">
        <v>0</v>
      </c>
      <c r="K907" s="38"/>
      <c r="L907" s="38">
        <v>0</v>
      </c>
      <c r="M907" s="38">
        <f t="shared" si="84"/>
        <v>0</v>
      </c>
      <c r="N907" s="39">
        <v>10</v>
      </c>
      <c r="O907" s="41" t="str">
        <f>IFERROR(VLOOKUP(N907,bbb!B496:Ordenmes,2,0),"")</f>
        <v>Octubre</v>
      </c>
      <c r="P907" s="112">
        <v>10</v>
      </c>
      <c r="Q907" s="111" t="s">
        <v>150</v>
      </c>
      <c r="R907" s="95"/>
      <c r="S907" s="93"/>
      <c r="T907" s="93"/>
    </row>
    <row r="908" spans="1:20" x14ac:dyDescent="0.25">
      <c r="A908" s="34" t="s">
        <v>647</v>
      </c>
      <c r="B908" s="34" t="str">
        <f t="shared" si="82"/>
        <v>UDR Cusco</v>
      </c>
      <c r="C908" s="35" t="s">
        <v>279</v>
      </c>
      <c r="D908" s="36" t="str">
        <f t="shared" si="81"/>
        <v>Ejecución de Control Técnico a las Prestaciones.</v>
      </c>
      <c r="E908" s="36" t="s">
        <v>288</v>
      </c>
      <c r="F908" s="36" t="str">
        <f t="shared" si="83"/>
        <v>Ejecutar acciones correspondientes al Proceso de Control Presencial Posterior</v>
      </c>
      <c r="G908" s="36" t="s">
        <v>643</v>
      </c>
      <c r="H908" s="83" t="s">
        <v>625</v>
      </c>
      <c r="I908" s="82">
        <v>1</v>
      </c>
      <c r="J908" s="38">
        <v>0</v>
      </c>
      <c r="K908" s="38"/>
      <c r="L908" s="38">
        <v>0</v>
      </c>
      <c r="M908" s="38">
        <f t="shared" si="84"/>
        <v>0</v>
      </c>
      <c r="N908" s="39">
        <v>10</v>
      </c>
      <c r="O908" s="41" t="str">
        <f>IFERROR(VLOOKUP(N908,bbb!B497:Ordenmes,2,0),"")</f>
        <v>Octubre</v>
      </c>
      <c r="P908" s="112">
        <v>11</v>
      </c>
      <c r="Q908" s="111" t="s">
        <v>169</v>
      </c>
      <c r="R908" s="95"/>
      <c r="S908" s="93"/>
      <c r="T908" s="93"/>
    </row>
    <row r="909" spans="1:20" x14ac:dyDescent="0.25">
      <c r="A909" s="34" t="s">
        <v>647</v>
      </c>
      <c r="B909" s="34" t="str">
        <f t="shared" si="82"/>
        <v>UDR Cusco</v>
      </c>
      <c r="C909" s="35" t="s">
        <v>279</v>
      </c>
      <c r="D909" s="36" t="str">
        <f t="shared" si="81"/>
        <v>Ejecución de Control Técnico a las Prestaciones.</v>
      </c>
      <c r="E909" s="36" t="s">
        <v>280</v>
      </c>
      <c r="F909" s="36" t="str">
        <f t="shared" si="83"/>
        <v>Gestión con actores locales para fortalecer la contención preventiva</v>
      </c>
      <c r="G909" s="36" t="s">
        <v>606</v>
      </c>
      <c r="H909" s="83" t="s">
        <v>600</v>
      </c>
      <c r="I909" s="82">
        <v>1</v>
      </c>
      <c r="J909" s="38">
        <v>0</v>
      </c>
      <c r="K909" s="38"/>
      <c r="L909" s="38">
        <v>0</v>
      </c>
      <c r="M909" s="38">
        <f t="shared" si="84"/>
        <v>0</v>
      </c>
      <c r="N909" s="39">
        <v>11</v>
      </c>
      <c r="O909" s="41" t="str">
        <f>IFERROR(VLOOKUP(N909,bbb!B478:Ordenmes,2,0),"")</f>
        <v>Noviembre</v>
      </c>
      <c r="P909" s="112">
        <v>12</v>
      </c>
      <c r="Q909" s="111" t="s">
        <v>166</v>
      </c>
      <c r="R909" s="95"/>
      <c r="S909" s="93"/>
      <c r="T909" s="93"/>
    </row>
    <row r="910" spans="1:20" x14ac:dyDescent="0.25">
      <c r="A910" s="34" t="s">
        <v>647</v>
      </c>
      <c r="B910" s="34" t="str">
        <f t="shared" si="82"/>
        <v>UDR Cusco</v>
      </c>
      <c r="C910" s="35" t="s">
        <v>314</v>
      </c>
      <c r="D910" s="36" t="str">
        <f t="shared" si="81"/>
        <v>Acciones de Afiliación.</v>
      </c>
      <c r="E910" s="36" t="s">
        <v>214</v>
      </c>
      <c r="F910" s="36" t="str">
        <f t="shared" si="83"/>
        <v>Supervisión y asistencia técnica en materia de afiliaciones</v>
      </c>
      <c r="G910" s="36" t="s">
        <v>619</v>
      </c>
      <c r="H910" s="83" t="s">
        <v>608</v>
      </c>
      <c r="I910" s="82">
        <v>1</v>
      </c>
      <c r="J910" s="38">
        <v>200</v>
      </c>
      <c r="K910" s="38"/>
      <c r="L910" s="38">
        <v>320</v>
      </c>
      <c r="M910" s="38">
        <f t="shared" si="84"/>
        <v>520</v>
      </c>
      <c r="N910" s="39">
        <v>11</v>
      </c>
      <c r="O910" s="41" t="str">
        <f>IFERROR(VLOOKUP(N910,bbb!B479:Ordenmes,2,0),"")</f>
        <v>Noviembre</v>
      </c>
      <c r="P910" s="112">
        <v>1</v>
      </c>
      <c r="Q910" s="111" t="s">
        <v>257</v>
      </c>
      <c r="R910" s="95"/>
      <c r="S910" s="93"/>
      <c r="T910" s="93"/>
    </row>
    <row r="911" spans="1:20" x14ac:dyDescent="0.25">
      <c r="A911" s="34" t="s">
        <v>647</v>
      </c>
      <c r="B911" s="34" t="str">
        <f t="shared" si="82"/>
        <v>UDR Cusco</v>
      </c>
      <c r="C911" s="35" t="s">
        <v>279</v>
      </c>
      <c r="D911" s="36" t="str">
        <f t="shared" si="81"/>
        <v>Ejecución de Control Técnico a las Prestaciones.</v>
      </c>
      <c r="E911" s="36" t="s">
        <v>288</v>
      </c>
      <c r="F911" s="36" t="str">
        <f t="shared" si="83"/>
        <v>Ejecutar acciones correspondientes al Proceso de Control Presencial Posterior</v>
      </c>
      <c r="G911" s="186" t="s">
        <v>3089</v>
      </c>
      <c r="H911" s="83" t="s">
        <v>625</v>
      </c>
      <c r="I911" s="82">
        <v>4</v>
      </c>
      <c r="J911" s="38">
        <v>300</v>
      </c>
      <c r="K911" s="38"/>
      <c r="L911" s="38">
        <v>1280</v>
      </c>
      <c r="M911" s="38">
        <f t="shared" si="84"/>
        <v>1580</v>
      </c>
      <c r="N911" s="39">
        <v>11</v>
      </c>
      <c r="O911" s="41" t="str">
        <f>IFERROR(VLOOKUP(N911,bbb!B480:Ordenmes,2,0),"")</f>
        <v>Noviembre</v>
      </c>
      <c r="P911" s="112">
        <v>2</v>
      </c>
      <c r="Q911" s="111" t="s">
        <v>126</v>
      </c>
      <c r="R911" s="95"/>
      <c r="S911" s="93"/>
      <c r="T911" s="93"/>
    </row>
    <row r="912" spans="1:20" x14ac:dyDescent="0.25">
      <c r="A912" s="34" t="s">
        <v>647</v>
      </c>
      <c r="B912" s="34" t="str">
        <f t="shared" si="82"/>
        <v>UDR Cusco</v>
      </c>
      <c r="C912" s="35" t="s">
        <v>279</v>
      </c>
      <c r="D912" s="36" t="str">
        <f t="shared" si="81"/>
        <v>Ejecución de Control Técnico a las Prestaciones.</v>
      </c>
      <c r="E912" s="36" t="s">
        <v>288</v>
      </c>
      <c r="F912" s="36" t="str">
        <f t="shared" si="83"/>
        <v>Ejecutar acciones correspondientes al Proceso de Control Presencial Posterior</v>
      </c>
      <c r="G912" s="36" t="s">
        <v>632</v>
      </c>
      <c r="H912" s="83" t="s">
        <v>625</v>
      </c>
      <c r="I912" s="82">
        <v>5</v>
      </c>
      <c r="J912" s="38">
        <v>200</v>
      </c>
      <c r="K912" s="38"/>
      <c r="L912" s="38">
        <v>1600</v>
      </c>
      <c r="M912" s="38">
        <f t="shared" si="84"/>
        <v>1800</v>
      </c>
      <c r="N912" s="39">
        <v>11</v>
      </c>
      <c r="O912" s="41" t="str">
        <f>IFERROR(VLOOKUP(N912,bbb!B481:Ordenmes,2,0),"")</f>
        <v>Noviembre</v>
      </c>
      <c r="P912" s="112">
        <v>3</v>
      </c>
      <c r="Q912" s="111" t="s">
        <v>131</v>
      </c>
      <c r="R912" s="95"/>
      <c r="S912" s="93"/>
      <c r="T912" s="93"/>
    </row>
    <row r="913" spans="1:20" x14ac:dyDescent="0.25">
      <c r="A913" s="34" t="s">
        <v>647</v>
      </c>
      <c r="B913" s="34" t="str">
        <f t="shared" si="82"/>
        <v>UDR Cusco</v>
      </c>
      <c r="C913" s="35" t="s">
        <v>279</v>
      </c>
      <c r="D913" s="36" t="str">
        <f t="shared" si="81"/>
        <v>Ejecución de Control Técnico a las Prestaciones.</v>
      </c>
      <c r="E913" s="36" t="s">
        <v>288</v>
      </c>
      <c r="F913" s="36" t="str">
        <f t="shared" si="83"/>
        <v>Ejecutar acciones correspondientes al Proceso de Control Presencial Posterior</v>
      </c>
      <c r="G913" s="36" t="s">
        <v>640</v>
      </c>
      <c r="H913" s="83" t="s">
        <v>625</v>
      </c>
      <c r="I913" s="82">
        <v>1</v>
      </c>
      <c r="J913" s="38">
        <v>0</v>
      </c>
      <c r="K913" s="38"/>
      <c r="L913" s="38">
        <v>0</v>
      </c>
      <c r="M913" s="38">
        <f t="shared" si="84"/>
        <v>0</v>
      </c>
      <c r="N913" s="39">
        <v>11</v>
      </c>
      <c r="O913" s="41" t="str">
        <f>IFERROR(VLOOKUP(N913,bbb!B482:Ordenmes,2,0),"")</f>
        <v>Noviembre</v>
      </c>
      <c r="P913" s="112">
        <v>4</v>
      </c>
      <c r="Q913" s="111" t="s">
        <v>137</v>
      </c>
      <c r="R913" s="95"/>
      <c r="S913" s="93"/>
      <c r="T913" s="93"/>
    </row>
    <row r="914" spans="1:20" x14ac:dyDescent="0.25">
      <c r="A914" s="34" t="s">
        <v>647</v>
      </c>
      <c r="B914" s="34" t="str">
        <f t="shared" si="82"/>
        <v>UDR Cusco</v>
      </c>
      <c r="C914" s="35" t="s">
        <v>279</v>
      </c>
      <c r="D914" s="36" t="str">
        <f t="shared" si="81"/>
        <v>Ejecución de Control Técnico a las Prestaciones.</v>
      </c>
      <c r="E914" s="36" t="s">
        <v>288</v>
      </c>
      <c r="F914" s="36" t="str">
        <f t="shared" si="83"/>
        <v>Ejecutar acciones correspondientes al Proceso de Control Presencial Posterior</v>
      </c>
      <c r="G914" s="36" t="s">
        <v>641</v>
      </c>
      <c r="H914" s="83" t="s">
        <v>625</v>
      </c>
      <c r="I914" s="82">
        <v>1</v>
      </c>
      <c r="J914" s="38">
        <v>0</v>
      </c>
      <c r="K914" s="38"/>
      <c r="L914" s="38">
        <v>0</v>
      </c>
      <c r="M914" s="38">
        <f t="shared" si="84"/>
        <v>0</v>
      </c>
      <c r="N914" s="39">
        <v>11</v>
      </c>
      <c r="O914" s="41" t="str">
        <f>IFERROR(VLOOKUP(N914,bbb!B483:Ordenmes,2,0),"")</f>
        <v>Noviembre</v>
      </c>
      <c r="P914" s="112">
        <v>5</v>
      </c>
      <c r="Q914" s="111" t="s">
        <v>158</v>
      </c>
      <c r="R914" s="95"/>
      <c r="S914" s="93"/>
      <c r="T914" s="93"/>
    </row>
    <row r="915" spans="1:20" x14ac:dyDescent="0.25">
      <c r="A915" s="34" t="s">
        <v>647</v>
      </c>
      <c r="B915" s="34" t="str">
        <f t="shared" si="82"/>
        <v>UDR Cusco</v>
      </c>
      <c r="C915" s="35" t="s">
        <v>279</v>
      </c>
      <c r="D915" s="36" t="str">
        <f t="shared" si="81"/>
        <v>Ejecución de Control Técnico a las Prestaciones.</v>
      </c>
      <c r="E915" s="36" t="s">
        <v>288</v>
      </c>
      <c r="F915" s="36" t="str">
        <f t="shared" si="83"/>
        <v>Ejecutar acciones correspondientes al Proceso de Control Presencial Posterior</v>
      </c>
      <c r="G915" s="36" t="s">
        <v>642</v>
      </c>
      <c r="H915" s="83" t="s">
        <v>625</v>
      </c>
      <c r="I915" s="82">
        <v>1</v>
      </c>
      <c r="J915" s="38">
        <v>0</v>
      </c>
      <c r="K915" s="38"/>
      <c r="L915" s="38">
        <v>0</v>
      </c>
      <c r="M915" s="38">
        <f t="shared" si="84"/>
        <v>0</v>
      </c>
      <c r="N915" s="39">
        <v>11</v>
      </c>
      <c r="O915" s="41" t="str">
        <f>IFERROR(VLOOKUP(N915,bbb!B484:Ordenmes,2,0),"")</f>
        <v>Noviembre</v>
      </c>
      <c r="P915" s="112">
        <v>7</v>
      </c>
      <c r="Q915" s="111" t="s">
        <v>156</v>
      </c>
      <c r="R915" s="95"/>
      <c r="S915" s="93"/>
      <c r="T915" s="93"/>
    </row>
    <row r="916" spans="1:20" x14ac:dyDescent="0.25">
      <c r="A916" s="34" t="s">
        <v>647</v>
      </c>
      <c r="B916" s="34" t="str">
        <f t="shared" si="82"/>
        <v>UDR Cusco</v>
      </c>
      <c r="C916" s="35" t="s">
        <v>252</v>
      </c>
      <c r="D916" s="36" t="str">
        <f t="shared" si="81"/>
        <v>Acciones de Soporte a la Gestión a nivel de UDR</v>
      </c>
      <c r="E916" s="36" t="s">
        <v>253</v>
      </c>
      <c r="F916" s="36" t="str">
        <f t="shared" si="83"/>
        <v>Supervisión y asistencia técnica en acciones de soporte a IPRESS</v>
      </c>
      <c r="G916" s="36" t="s">
        <v>512</v>
      </c>
      <c r="H916" s="83" t="s">
        <v>512</v>
      </c>
      <c r="I916" s="82">
        <v>5</v>
      </c>
      <c r="J916" s="38">
        <v>0</v>
      </c>
      <c r="K916" s="38"/>
      <c r="L916" s="38">
        <v>1660</v>
      </c>
      <c r="M916" s="38">
        <f t="shared" si="84"/>
        <v>1660</v>
      </c>
      <c r="N916" s="39">
        <v>12</v>
      </c>
      <c r="O916" s="41" t="str">
        <f>IFERROR(VLOOKUP(N916,bbb!B606:Ordenmes,2,0),"")</f>
        <v>Diciembre</v>
      </c>
      <c r="P916" s="112">
        <v>8</v>
      </c>
      <c r="Q916" s="111" t="s">
        <v>145</v>
      </c>
      <c r="R916" s="95"/>
      <c r="S916" s="93"/>
      <c r="T916" s="93"/>
    </row>
    <row r="917" spans="1:20" x14ac:dyDescent="0.25">
      <c r="A917" s="34" t="s">
        <v>647</v>
      </c>
      <c r="B917" s="34" t="str">
        <f t="shared" si="82"/>
        <v>UDR Cusco</v>
      </c>
      <c r="C917" s="35" t="s">
        <v>279</v>
      </c>
      <c r="D917" s="36" t="str">
        <f t="shared" si="81"/>
        <v>Ejecución de Control Técnico a las Prestaciones.</v>
      </c>
      <c r="E917" s="36" t="s">
        <v>288</v>
      </c>
      <c r="F917" s="36" t="str">
        <f t="shared" si="83"/>
        <v>Ejecutar acciones correspondientes al Proceso de Control Presencial Posterior</v>
      </c>
      <c r="G917" s="36" t="s">
        <v>641</v>
      </c>
      <c r="H917" s="83" t="s">
        <v>625</v>
      </c>
      <c r="I917" s="82">
        <v>1</v>
      </c>
      <c r="J917" s="38">
        <v>0</v>
      </c>
      <c r="K917" s="38"/>
      <c r="L917" s="38">
        <v>0</v>
      </c>
      <c r="M917" s="38">
        <f t="shared" si="84"/>
        <v>0</v>
      </c>
      <c r="N917" s="39">
        <v>12</v>
      </c>
      <c r="O917" s="41" t="str">
        <f>IFERROR(VLOOKUP(N917,bbb!B607:Ordenmes,2,0),"")</f>
        <v>Diciembre</v>
      </c>
      <c r="P917" s="112">
        <v>10</v>
      </c>
      <c r="Q917" s="111" t="s">
        <v>150</v>
      </c>
      <c r="R917" s="95"/>
      <c r="S917" s="93"/>
      <c r="T917" s="93"/>
    </row>
    <row r="918" spans="1:20" x14ac:dyDescent="0.25">
      <c r="A918" s="34" t="s">
        <v>647</v>
      </c>
      <c r="B918" s="34" t="str">
        <f t="shared" si="82"/>
        <v>UDR Cusco</v>
      </c>
      <c r="C918" s="35" t="s">
        <v>279</v>
      </c>
      <c r="D918" s="36" t="str">
        <f t="shared" si="81"/>
        <v>Ejecución de Control Técnico a las Prestaciones.</v>
      </c>
      <c r="E918" s="36" t="s">
        <v>288</v>
      </c>
      <c r="F918" s="36" t="str">
        <f t="shared" si="83"/>
        <v>Ejecutar acciones correspondientes al Proceso de Control Presencial Posterior</v>
      </c>
      <c r="G918" s="36" t="s">
        <v>642</v>
      </c>
      <c r="H918" s="83" t="s">
        <v>625</v>
      </c>
      <c r="I918" s="82">
        <v>1</v>
      </c>
      <c r="J918" s="38">
        <v>0</v>
      </c>
      <c r="K918" s="38"/>
      <c r="L918" s="38">
        <v>0</v>
      </c>
      <c r="M918" s="38">
        <f t="shared" si="84"/>
        <v>0</v>
      </c>
      <c r="N918" s="39">
        <v>12</v>
      </c>
      <c r="O918" s="41" t="str">
        <f>IFERROR(VLOOKUP(N918,bbb!B608:Ordenmes,2,0),"")</f>
        <v>Diciembre</v>
      </c>
      <c r="P918" s="112">
        <v>11</v>
      </c>
      <c r="Q918" s="111" t="s">
        <v>169</v>
      </c>
      <c r="R918" s="95"/>
      <c r="S918" s="93"/>
      <c r="T918" s="93"/>
    </row>
    <row r="919" spans="1:20" x14ac:dyDescent="0.25">
      <c r="A919" s="34" t="s">
        <v>647</v>
      </c>
      <c r="B919" s="34" t="str">
        <f t="shared" si="82"/>
        <v>UDR Cusco</v>
      </c>
      <c r="C919" s="35" t="s">
        <v>279</v>
      </c>
      <c r="D919" s="36" t="str">
        <f t="shared" si="81"/>
        <v>Ejecución de Control Técnico a las Prestaciones.</v>
      </c>
      <c r="E919" s="36" t="s">
        <v>288</v>
      </c>
      <c r="F919" s="36" t="str">
        <f t="shared" si="83"/>
        <v>Ejecutar acciones correspondientes al Proceso de Control Presencial Posterior</v>
      </c>
      <c r="G919" s="36" t="s">
        <v>643</v>
      </c>
      <c r="H919" s="83" t="s">
        <v>625</v>
      </c>
      <c r="I919" s="82">
        <v>1</v>
      </c>
      <c r="J919" s="38">
        <v>0</v>
      </c>
      <c r="K919" s="38"/>
      <c r="L919" s="38">
        <v>0</v>
      </c>
      <c r="M919" s="38">
        <f t="shared" si="84"/>
        <v>0</v>
      </c>
      <c r="N919" s="39">
        <v>12</v>
      </c>
      <c r="O919" s="41" t="str">
        <f>IFERROR(VLOOKUP(N919,bbb!B609:Ordenmes,2,0),"")</f>
        <v>Diciembre</v>
      </c>
      <c r="P919" s="112">
        <v>12</v>
      </c>
      <c r="Q919" s="111" t="s">
        <v>166</v>
      </c>
      <c r="R919" s="95"/>
      <c r="S919" s="93"/>
      <c r="T919" s="93"/>
    </row>
    <row r="920" spans="1:20" x14ac:dyDescent="0.25">
      <c r="A920" s="34" t="s">
        <v>647</v>
      </c>
      <c r="B920" s="34" t="str">
        <f t="shared" si="82"/>
        <v>UDR Cusco</v>
      </c>
      <c r="C920" s="35" t="s">
        <v>279</v>
      </c>
      <c r="D920" s="36" t="str">
        <f t="shared" si="81"/>
        <v>Ejecución de Control Técnico a las Prestaciones.</v>
      </c>
      <c r="E920" s="36" t="s">
        <v>288</v>
      </c>
      <c r="F920" s="36" t="str">
        <f t="shared" si="83"/>
        <v>Ejecutar acciones correspondientes al Proceso de Control Presencial Posterior</v>
      </c>
      <c r="G920" s="36" t="s">
        <v>655</v>
      </c>
      <c r="H920" s="83" t="s">
        <v>625</v>
      </c>
      <c r="I920" s="82">
        <v>1</v>
      </c>
      <c r="J920" s="38">
        <v>0</v>
      </c>
      <c r="K920" s="38"/>
      <c r="L920" s="38">
        <v>0</v>
      </c>
      <c r="M920" s="38">
        <f t="shared" si="84"/>
        <v>0</v>
      </c>
      <c r="N920" s="39">
        <v>12</v>
      </c>
      <c r="O920" s="41" t="str">
        <f>IFERROR(VLOOKUP(N920,bbb!B610:Ordenmes,2,0),"")</f>
        <v>Diciembre</v>
      </c>
      <c r="P920" s="112">
        <v>4</v>
      </c>
      <c r="Q920" s="111" t="s">
        <v>137</v>
      </c>
      <c r="R920" s="95"/>
      <c r="S920" s="93"/>
      <c r="T920" s="93"/>
    </row>
    <row r="921" spans="1:20" x14ac:dyDescent="0.25">
      <c r="A921" s="34" t="s">
        <v>647</v>
      </c>
      <c r="B921" s="34" t="str">
        <f t="shared" si="82"/>
        <v>UDR Cusco</v>
      </c>
      <c r="C921" s="35" t="s">
        <v>279</v>
      </c>
      <c r="D921" s="36" t="str">
        <f t="shared" si="81"/>
        <v>Ejecución de Control Técnico a las Prestaciones.</v>
      </c>
      <c r="E921" s="36" t="s">
        <v>288</v>
      </c>
      <c r="F921" s="36" t="str">
        <f t="shared" si="83"/>
        <v>Ejecutar acciones correspondientes al Proceso de Control Presencial Posterior</v>
      </c>
      <c r="G921" s="36" t="s">
        <v>656</v>
      </c>
      <c r="H921" s="83" t="s">
        <v>625</v>
      </c>
      <c r="I921" s="82">
        <v>1</v>
      </c>
      <c r="J921" s="38">
        <v>0</v>
      </c>
      <c r="K921" s="38"/>
      <c r="L921" s="38">
        <v>0</v>
      </c>
      <c r="M921" s="38">
        <f t="shared" si="84"/>
        <v>0</v>
      </c>
      <c r="N921" s="39">
        <v>12</v>
      </c>
      <c r="O921" s="41" t="str">
        <f>IFERROR(VLOOKUP(N921,bbb!B611:Ordenmes,2,0),"")</f>
        <v>Diciembre</v>
      </c>
      <c r="P921" s="112">
        <v>5</v>
      </c>
      <c r="Q921" s="111" t="s">
        <v>158</v>
      </c>
      <c r="R921" s="95"/>
      <c r="S921" s="93"/>
      <c r="T921" s="93"/>
    </row>
    <row r="922" spans="1:20" x14ac:dyDescent="0.25">
      <c r="A922" s="34" t="s">
        <v>2105</v>
      </c>
      <c r="B922" s="34" t="str">
        <f t="shared" si="82"/>
        <v>UDR Madre de Dios</v>
      </c>
      <c r="C922" s="35" t="s">
        <v>279</v>
      </c>
      <c r="D922" s="36" t="str">
        <f t="shared" ref="D922:D985" si="85">IFERROR(VLOOKUP(C922,IdAOE,2,0),"")</f>
        <v>Ejecución de Control Técnico a las Prestaciones.</v>
      </c>
      <c r="E922" s="36" t="s">
        <v>288</v>
      </c>
      <c r="F922" s="36" t="str">
        <f t="shared" si="83"/>
        <v>Ejecutar acciones correspondientes al Proceso de Control Presencial Posterior</v>
      </c>
      <c r="G922" s="36" t="s">
        <v>657</v>
      </c>
      <c r="H922" s="83" t="s">
        <v>658</v>
      </c>
      <c r="I922" s="82">
        <v>1</v>
      </c>
      <c r="J922" s="38">
        <v>100</v>
      </c>
      <c r="K922" s="38"/>
      <c r="L922" s="38">
        <v>320</v>
      </c>
      <c r="M922" s="38">
        <f t="shared" si="84"/>
        <v>420</v>
      </c>
      <c r="N922" s="39">
        <v>3</v>
      </c>
      <c r="O922" s="41" t="str">
        <f>IFERROR(VLOOKUP(N922,bbb!B500:Ordenmes,2,0),"")</f>
        <v>Marzo</v>
      </c>
      <c r="P922" s="112">
        <v>6</v>
      </c>
      <c r="Q922" s="111" t="s">
        <v>142</v>
      </c>
      <c r="R922" s="95"/>
      <c r="S922" s="93"/>
      <c r="T922" s="93"/>
    </row>
    <row r="923" spans="1:20" x14ac:dyDescent="0.25">
      <c r="A923" s="34" t="s">
        <v>2105</v>
      </c>
      <c r="B923" s="34" t="str">
        <f t="shared" si="82"/>
        <v>UDR Madre de Dios</v>
      </c>
      <c r="C923" s="35" t="s">
        <v>279</v>
      </c>
      <c r="D923" s="36" t="str">
        <f t="shared" si="85"/>
        <v>Ejecución de Control Técnico a las Prestaciones.</v>
      </c>
      <c r="E923" s="36" t="s">
        <v>288</v>
      </c>
      <c r="F923" s="36" t="str">
        <f t="shared" si="83"/>
        <v>Ejecutar acciones correspondientes al Proceso de Control Presencial Posterior</v>
      </c>
      <c r="G923" s="36" t="s">
        <v>659</v>
      </c>
      <c r="H923" s="83" t="s">
        <v>658</v>
      </c>
      <c r="I923" s="82">
        <v>1</v>
      </c>
      <c r="J923" s="38">
        <v>80</v>
      </c>
      <c r="K923" s="38"/>
      <c r="L923" s="38">
        <v>320</v>
      </c>
      <c r="M923" s="38">
        <f t="shared" si="84"/>
        <v>400</v>
      </c>
      <c r="N923" s="107">
        <v>4</v>
      </c>
      <c r="O923" s="41" t="str">
        <f>IFERROR(VLOOKUP(N923,bbb!B547:Ordenmes,2,0),"")</f>
        <v>Abril</v>
      </c>
      <c r="P923" s="112">
        <v>7</v>
      </c>
      <c r="Q923" s="111" t="s">
        <v>156</v>
      </c>
      <c r="R923" s="95"/>
      <c r="S923" s="93"/>
      <c r="T923" s="93"/>
    </row>
    <row r="924" spans="1:20" x14ac:dyDescent="0.25">
      <c r="A924" s="34" t="s">
        <v>2105</v>
      </c>
      <c r="B924" s="34" t="str">
        <f t="shared" si="82"/>
        <v>UDR Madre de Dios</v>
      </c>
      <c r="C924" s="35" t="s">
        <v>279</v>
      </c>
      <c r="D924" s="36" t="str">
        <f t="shared" si="85"/>
        <v>Ejecución de Control Técnico a las Prestaciones.</v>
      </c>
      <c r="E924" s="36" t="s">
        <v>288</v>
      </c>
      <c r="F924" s="36" t="str">
        <f t="shared" si="83"/>
        <v>Ejecutar acciones correspondientes al Proceso de Control Presencial Posterior</v>
      </c>
      <c r="G924" s="36" t="s">
        <v>660</v>
      </c>
      <c r="H924" s="83" t="s">
        <v>658</v>
      </c>
      <c r="I924" s="82">
        <v>1</v>
      </c>
      <c r="J924" s="38">
        <v>80</v>
      </c>
      <c r="K924" s="38"/>
      <c r="L924" s="38">
        <v>320</v>
      </c>
      <c r="M924" s="38">
        <f t="shared" si="84"/>
        <v>400</v>
      </c>
      <c r="N924" s="39">
        <v>6</v>
      </c>
      <c r="O924" s="41" t="str">
        <f>IFERROR(VLOOKUP(N924,bbb!B524:Ordenmes,2,0),"")</f>
        <v>Junio</v>
      </c>
      <c r="P924" s="112">
        <v>8</v>
      </c>
      <c r="Q924" s="111" t="s">
        <v>145</v>
      </c>
      <c r="R924" s="95"/>
      <c r="S924" s="93"/>
      <c r="T924" s="93"/>
    </row>
    <row r="925" spans="1:20" x14ac:dyDescent="0.25">
      <c r="A925" s="34" t="s">
        <v>2105</v>
      </c>
      <c r="B925" s="34" t="str">
        <f t="shared" si="82"/>
        <v>UDR Madre de Dios</v>
      </c>
      <c r="C925" s="35" t="s">
        <v>314</v>
      </c>
      <c r="D925" s="36" t="str">
        <f t="shared" si="85"/>
        <v>Acciones de Afiliación.</v>
      </c>
      <c r="E925" s="36" t="s">
        <v>214</v>
      </c>
      <c r="F925" s="36" t="str">
        <f t="shared" si="83"/>
        <v>Supervisión y asistencia técnica en materia de afiliaciones</v>
      </c>
      <c r="G925" s="36" t="s">
        <v>669</v>
      </c>
      <c r="H925" s="83" t="s">
        <v>670</v>
      </c>
      <c r="I925" s="82">
        <v>2</v>
      </c>
      <c r="J925" s="38">
        <v>280</v>
      </c>
      <c r="K925" s="38"/>
      <c r="L925" s="38">
        <v>640</v>
      </c>
      <c r="M925" s="38">
        <f t="shared" si="84"/>
        <v>920</v>
      </c>
      <c r="N925" s="39">
        <v>6</v>
      </c>
      <c r="O925" s="41" t="str">
        <f>IFERROR(VLOOKUP(N925,bbb!B525:Ordenmes,2,0),"")</f>
        <v>Junio</v>
      </c>
      <c r="P925" s="112">
        <v>9</v>
      </c>
      <c r="Q925" s="111" t="s">
        <v>161</v>
      </c>
      <c r="R925" s="95"/>
      <c r="S925" s="93"/>
      <c r="T925" s="93"/>
    </row>
    <row r="926" spans="1:20" x14ac:dyDescent="0.25">
      <c r="A926" s="34" t="s">
        <v>2105</v>
      </c>
      <c r="B926" s="34" t="str">
        <f t="shared" si="82"/>
        <v>UDR Madre de Dios</v>
      </c>
      <c r="C926" s="35" t="s">
        <v>279</v>
      </c>
      <c r="D926" s="36" t="str">
        <f t="shared" si="85"/>
        <v>Ejecución de Control Técnico a las Prestaciones.</v>
      </c>
      <c r="E926" s="36" t="s">
        <v>288</v>
      </c>
      <c r="F926" s="36" t="str">
        <f t="shared" si="83"/>
        <v>Ejecutar acciones correspondientes al Proceso de Control Presencial Posterior</v>
      </c>
      <c r="G926" s="36" t="s">
        <v>661</v>
      </c>
      <c r="H926" s="83" t="s">
        <v>658</v>
      </c>
      <c r="I926" s="82">
        <v>1</v>
      </c>
      <c r="J926" s="38">
        <v>80</v>
      </c>
      <c r="K926" s="38"/>
      <c r="L926" s="38">
        <v>320</v>
      </c>
      <c r="M926" s="38">
        <f t="shared" si="84"/>
        <v>400</v>
      </c>
      <c r="N926" s="39">
        <v>7</v>
      </c>
      <c r="O926" s="41" t="str">
        <f>IFERROR(VLOOKUP(N926,bbb!B539:Ordenmes,2,0),"")</f>
        <v>Julio</v>
      </c>
      <c r="P926" s="112">
        <v>10</v>
      </c>
      <c r="Q926" s="111" t="s">
        <v>150</v>
      </c>
      <c r="R926" s="95"/>
      <c r="S926" s="93"/>
      <c r="T926" s="93"/>
    </row>
    <row r="927" spans="1:20" x14ac:dyDescent="0.25">
      <c r="A927" s="34" t="s">
        <v>2105</v>
      </c>
      <c r="B927" s="34" t="str">
        <f t="shared" ref="B927:B990" si="86">IFERROR(VLOOKUP(A927,IdCC,2,0),"")</f>
        <v>UDR Madre de Dios</v>
      </c>
      <c r="C927" s="35" t="s">
        <v>279</v>
      </c>
      <c r="D927" s="36" t="str">
        <f t="shared" si="85"/>
        <v>Ejecución de Control Técnico a las Prestaciones.</v>
      </c>
      <c r="E927" s="36" t="s">
        <v>288</v>
      </c>
      <c r="F927" s="36" t="str">
        <f t="shared" ref="F927:F990" si="87">IFERROR(VLOOKUP(E927,IdTarea,2,0),"")</f>
        <v>Ejecutar acciones correspondientes al Proceso de Control Presencial Posterior</v>
      </c>
      <c r="G927" s="36" t="s">
        <v>662</v>
      </c>
      <c r="H927" s="83" t="s">
        <v>658</v>
      </c>
      <c r="I927" s="82">
        <v>1</v>
      </c>
      <c r="J927" s="38">
        <v>100</v>
      </c>
      <c r="K927" s="38"/>
      <c r="L927" s="38">
        <v>320</v>
      </c>
      <c r="M927" s="38">
        <f t="shared" si="84"/>
        <v>420</v>
      </c>
      <c r="N927" s="39">
        <v>8</v>
      </c>
      <c r="O927" s="41" t="str">
        <f>IFERROR(VLOOKUP(N927,bbb!B524:Ordenmes,2,0),"")</f>
        <v>Agosto</v>
      </c>
      <c r="P927" s="112">
        <v>1</v>
      </c>
      <c r="Q927" s="111" t="s">
        <v>257</v>
      </c>
      <c r="R927" s="95"/>
      <c r="S927" s="93"/>
      <c r="T927" s="93"/>
    </row>
    <row r="928" spans="1:20" x14ac:dyDescent="0.25">
      <c r="A928" s="34" t="s">
        <v>2105</v>
      </c>
      <c r="B928" s="34" t="str">
        <f t="shared" si="86"/>
        <v>UDR Madre de Dios</v>
      </c>
      <c r="C928" s="35" t="s">
        <v>279</v>
      </c>
      <c r="D928" s="36" t="str">
        <f t="shared" si="85"/>
        <v>Ejecución de Control Técnico a las Prestaciones.</v>
      </c>
      <c r="E928" s="36" t="s">
        <v>288</v>
      </c>
      <c r="F928" s="36" t="str">
        <f t="shared" si="87"/>
        <v>Ejecutar acciones correspondientes al Proceso de Control Presencial Posterior</v>
      </c>
      <c r="G928" s="36" t="s">
        <v>663</v>
      </c>
      <c r="H928" s="83" t="s">
        <v>658</v>
      </c>
      <c r="I928" s="82">
        <v>1</v>
      </c>
      <c r="J928" s="38">
        <v>100</v>
      </c>
      <c r="K928" s="38"/>
      <c r="L928" s="38">
        <v>320</v>
      </c>
      <c r="M928" s="38">
        <f t="shared" si="84"/>
        <v>420</v>
      </c>
      <c r="N928" s="39">
        <v>9</v>
      </c>
      <c r="O928" s="41" t="str">
        <f>IFERROR(VLOOKUP(N928,bbb!B514:Ordenmes,2,0),"")</f>
        <v>Setiembre</v>
      </c>
      <c r="P928" s="112">
        <v>2</v>
      </c>
      <c r="Q928" s="111" t="s">
        <v>126</v>
      </c>
      <c r="R928" s="95"/>
      <c r="S928" s="93"/>
      <c r="T928" s="93"/>
    </row>
    <row r="929" spans="1:20" x14ac:dyDescent="0.25">
      <c r="A929" s="34" t="s">
        <v>2105</v>
      </c>
      <c r="B929" s="34" t="str">
        <f t="shared" si="86"/>
        <v>UDR Madre de Dios</v>
      </c>
      <c r="C929" s="35" t="s">
        <v>279</v>
      </c>
      <c r="D929" s="36" t="str">
        <f t="shared" si="85"/>
        <v>Ejecución de Control Técnico a las Prestaciones.</v>
      </c>
      <c r="E929" s="36" t="s">
        <v>288</v>
      </c>
      <c r="F929" s="36" t="str">
        <f t="shared" si="87"/>
        <v>Ejecutar acciones correspondientes al Proceso de Control Presencial Posterior</v>
      </c>
      <c r="G929" s="36" t="s">
        <v>665</v>
      </c>
      <c r="H929" s="83" t="s">
        <v>658</v>
      </c>
      <c r="I929" s="82">
        <v>1</v>
      </c>
      <c r="J929" s="38">
        <v>60</v>
      </c>
      <c r="K929" s="38"/>
      <c r="L929" s="38">
        <v>320</v>
      </c>
      <c r="M929" s="38">
        <f t="shared" si="84"/>
        <v>380</v>
      </c>
      <c r="N929" s="39">
        <v>10</v>
      </c>
      <c r="O929" s="41" t="str">
        <f>IFERROR(VLOOKUP(N929,bbb!B498:Ordenmes,2,0),"")</f>
        <v>Octubre</v>
      </c>
      <c r="P929" s="112">
        <v>3</v>
      </c>
      <c r="Q929" s="111" t="s">
        <v>131</v>
      </c>
      <c r="R929" s="95"/>
      <c r="S929" s="93"/>
      <c r="T929" s="93"/>
    </row>
    <row r="930" spans="1:20" x14ac:dyDescent="0.25">
      <c r="A930" s="34" t="s">
        <v>2105</v>
      </c>
      <c r="B930" s="34" t="str">
        <f t="shared" si="86"/>
        <v>UDR Madre de Dios</v>
      </c>
      <c r="C930" s="35" t="s">
        <v>279</v>
      </c>
      <c r="D930" s="36" t="str">
        <f t="shared" si="85"/>
        <v>Ejecución de Control Técnico a las Prestaciones.</v>
      </c>
      <c r="E930" s="36" t="s">
        <v>288</v>
      </c>
      <c r="F930" s="36" t="str">
        <f t="shared" si="87"/>
        <v>Ejecutar acciones correspondientes al Proceso de Control Presencial Posterior</v>
      </c>
      <c r="G930" s="36" t="s">
        <v>667</v>
      </c>
      <c r="H930" s="83" t="s">
        <v>658</v>
      </c>
      <c r="I930" s="82">
        <v>1</v>
      </c>
      <c r="J930" s="38">
        <v>68</v>
      </c>
      <c r="K930" s="38"/>
      <c r="L930" s="38">
        <v>320</v>
      </c>
      <c r="M930" s="38">
        <f t="shared" si="84"/>
        <v>388</v>
      </c>
      <c r="N930" s="39">
        <v>11</v>
      </c>
      <c r="O930" s="41" t="str">
        <f>IFERROR(VLOOKUP(N930,bbb!B485:Ordenmes,2,0),"")</f>
        <v>Noviembre</v>
      </c>
      <c r="P930" s="112">
        <v>4</v>
      </c>
      <c r="Q930" s="111" t="s">
        <v>137</v>
      </c>
      <c r="R930" s="95"/>
      <c r="S930" s="93"/>
      <c r="T930" s="93"/>
    </row>
    <row r="931" spans="1:20" x14ac:dyDescent="0.25">
      <c r="A931" s="34" t="s">
        <v>2107</v>
      </c>
      <c r="B931" s="34" t="str">
        <f t="shared" si="86"/>
        <v>UDR Moquegua</v>
      </c>
      <c r="C931" s="35" t="s">
        <v>307</v>
      </c>
      <c r="D931" s="36" t="str">
        <f t="shared" si="85"/>
        <v>Supervisión Financiera a Unidades Ejecutoras-UE.</v>
      </c>
      <c r="E931" s="36" t="s">
        <v>308</v>
      </c>
      <c r="F931" s="36" t="str">
        <f t="shared" si="87"/>
        <v>Supervisión Financiera Presencial a las Unidades Ejecutoras-UE</v>
      </c>
      <c r="G931" s="36" t="s">
        <v>671</v>
      </c>
      <c r="H931" s="83" t="s">
        <v>672</v>
      </c>
      <c r="I931" s="82">
        <v>2</v>
      </c>
      <c r="J931" s="38">
        <v>0</v>
      </c>
      <c r="K931" s="38"/>
      <c r="L931" s="38">
        <v>0</v>
      </c>
      <c r="M931" s="38">
        <f t="shared" si="84"/>
        <v>0</v>
      </c>
      <c r="N931" s="39">
        <v>1</v>
      </c>
      <c r="O931" s="41" t="str">
        <f>IFERROR(VLOOKUP(N931,bbb!B3696:Ordenmes,2,0),"")</f>
        <v>Enero</v>
      </c>
      <c r="P931" s="112">
        <v>5</v>
      </c>
      <c r="Q931" s="111" t="s">
        <v>158</v>
      </c>
      <c r="R931" s="95"/>
      <c r="S931" s="93"/>
      <c r="T931" s="93"/>
    </row>
    <row r="932" spans="1:20" x14ac:dyDescent="0.25">
      <c r="A932" s="34" t="s">
        <v>2107</v>
      </c>
      <c r="B932" s="34" t="str">
        <f t="shared" si="86"/>
        <v>UDR Moquegua</v>
      </c>
      <c r="C932" s="35" t="s">
        <v>252</v>
      </c>
      <c r="D932" s="36" t="str">
        <f t="shared" si="85"/>
        <v>Acciones de Soporte a la Gestión a nivel de UDR</v>
      </c>
      <c r="E932" s="36" t="s">
        <v>253</v>
      </c>
      <c r="F932" s="36" t="str">
        <f t="shared" si="87"/>
        <v>Supervisión y asistencia técnica en acciones de soporte a IPRESS</v>
      </c>
      <c r="G932" s="36" t="s">
        <v>693</v>
      </c>
      <c r="H932" s="83" t="s">
        <v>694</v>
      </c>
      <c r="I932" s="82">
        <v>1</v>
      </c>
      <c r="J932" s="38">
        <v>0</v>
      </c>
      <c r="K932" s="38"/>
      <c r="L932" s="38">
        <v>0</v>
      </c>
      <c r="M932" s="38">
        <f t="shared" si="84"/>
        <v>0</v>
      </c>
      <c r="N932" s="39">
        <v>1</v>
      </c>
      <c r="O932" s="41" t="str">
        <f>IFERROR(VLOOKUP(N932,bbb!B3697:Ordenmes,2,0),"")</f>
        <v>Enero</v>
      </c>
      <c r="P932" s="112">
        <v>6</v>
      </c>
      <c r="Q932" s="111" t="s">
        <v>142</v>
      </c>
      <c r="R932" s="95"/>
      <c r="S932" s="93"/>
      <c r="T932" s="93"/>
    </row>
    <row r="933" spans="1:20" x14ac:dyDescent="0.25">
      <c r="A933" s="34" t="s">
        <v>2107</v>
      </c>
      <c r="B933" s="34" t="str">
        <f t="shared" si="86"/>
        <v>UDR Moquegua</v>
      </c>
      <c r="C933" s="35" t="s">
        <v>279</v>
      </c>
      <c r="D933" s="36" t="str">
        <f t="shared" si="85"/>
        <v>Ejecución de Control Técnico a las Prestaciones.</v>
      </c>
      <c r="E933" s="36" t="s">
        <v>288</v>
      </c>
      <c r="F933" s="36" t="str">
        <f t="shared" si="87"/>
        <v>Ejecutar acciones correspondientes al Proceso de Control Presencial Posterior</v>
      </c>
      <c r="G933" s="36" t="s">
        <v>699</v>
      </c>
      <c r="H933" s="83" t="s">
        <v>700</v>
      </c>
      <c r="I933" s="82">
        <v>1</v>
      </c>
      <c r="J933" s="38">
        <v>0</v>
      </c>
      <c r="K933" s="38"/>
      <c r="L933" s="38">
        <v>0</v>
      </c>
      <c r="M933" s="38">
        <f t="shared" si="84"/>
        <v>0</v>
      </c>
      <c r="N933" s="39">
        <v>1</v>
      </c>
      <c r="O933" s="41" t="str">
        <f>IFERROR(VLOOKUP(N933,bbb!B3698:Ordenmes,2,0),"")</f>
        <v>Enero</v>
      </c>
      <c r="P933" s="112">
        <v>7</v>
      </c>
      <c r="Q933" s="111" t="s">
        <v>156</v>
      </c>
      <c r="R933" s="95"/>
      <c r="S933" s="93"/>
      <c r="T933" s="93"/>
    </row>
    <row r="934" spans="1:20" x14ac:dyDescent="0.25">
      <c r="A934" s="34" t="s">
        <v>2107</v>
      </c>
      <c r="B934" s="34" t="str">
        <f t="shared" si="86"/>
        <v>UDR Moquegua</v>
      </c>
      <c r="C934" s="35" t="s">
        <v>279</v>
      </c>
      <c r="D934" s="36" t="str">
        <f t="shared" si="85"/>
        <v>Ejecución de Control Técnico a las Prestaciones.</v>
      </c>
      <c r="E934" s="36" t="s">
        <v>288</v>
      </c>
      <c r="F934" s="36" t="str">
        <f t="shared" si="87"/>
        <v>Ejecutar acciones correspondientes al Proceso de Control Presencial Posterior</v>
      </c>
      <c r="G934" s="36" t="s">
        <v>701</v>
      </c>
      <c r="H934" s="83" t="s">
        <v>702</v>
      </c>
      <c r="I934" s="82">
        <v>1</v>
      </c>
      <c r="J934" s="38">
        <v>0</v>
      </c>
      <c r="K934" s="38"/>
      <c r="L934" s="38">
        <v>0</v>
      </c>
      <c r="M934" s="38">
        <f t="shared" si="84"/>
        <v>0</v>
      </c>
      <c r="N934" s="39">
        <v>1</v>
      </c>
      <c r="O934" s="41" t="str">
        <f>IFERROR(VLOOKUP(N934,bbb!B3699:Ordenmes,2,0),"")</f>
        <v>Enero</v>
      </c>
      <c r="P934" s="112">
        <v>8</v>
      </c>
      <c r="Q934" s="111" t="s">
        <v>145</v>
      </c>
      <c r="R934" s="95"/>
      <c r="S934" s="93"/>
      <c r="T934" s="93"/>
    </row>
    <row r="935" spans="1:20" x14ac:dyDescent="0.25">
      <c r="A935" s="34" t="s">
        <v>2107</v>
      </c>
      <c r="B935" s="34" t="str">
        <f t="shared" si="86"/>
        <v>UDR Moquegua</v>
      </c>
      <c r="C935" s="35" t="s">
        <v>279</v>
      </c>
      <c r="D935" s="36" t="str">
        <f t="shared" si="85"/>
        <v>Ejecución de Control Técnico a las Prestaciones.</v>
      </c>
      <c r="E935" s="36" t="s">
        <v>288</v>
      </c>
      <c r="F935" s="36" t="str">
        <f t="shared" si="87"/>
        <v>Ejecutar acciones correspondientes al Proceso de Control Presencial Posterior</v>
      </c>
      <c r="G935" s="36" t="s">
        <v>703</v>
      </c>
      <c r="H935" s="83" t="s">
        <v>700</v>
      </c>
      <c r="I935" s="82">
        <v>1</v>
      </c>
      <c r="J935" s="38">
        <v>0</v>
      </c>
      <c r="K935" s="38"/>
      <c r="L935" s="38">
        <v>0</v>
      </c>
      <c r="M935" s="38">
        <f t="shared" si="84"/>
        <v>0</v>
      </c>
      <c r="N935" s="39">
        <v>1</v>
      </c>
      <c r="O935" s="41" t="str">
        <f>IFERROR(VLOOKUP(N935,bbb!B3700:Ordenmes,2,0),"")</f>
        <v>Enero</v>
      </c>
      <c r="P935" s="112">
        <v>9</v>
      </c>
      <c r="Q935" s="111" t="s">
        <v>161</v>
      </c>
      <c r="R935" s="95"/>
      <c r="S935" s="93"/>
      <c r="T935" s="93"/>
    </row>
    <row r="936" spans="1:20" x14ac:dyDescent="0.25">
      <c r="A936" s="34" t="s">
        <v>2107</v>
      </c>
      <c r="B936" s="34" t="str">
        <f t="shared" si="86"/>
        <v>UDR Moquegua</v>
      </c>
      <c r="C936" s="35" t="s">
        <v>279</v>
      </c>
      <c r="D936" s="36" t="str">
        <f t="shared" si="85"/>
        <v>Ejecución de Control Técnico a las Prestaciones.</v>
      </c>
      <c r="E936" s="36" t="s">
        <v>288</v>
      </c>
      <c r="F936" s="36" t="str">
        <f t="shared" si="87"/>
        <v>Ejecutar acciones correspondientes al Proceso de Control Presencial Posterior</v>
      </c>
      <c r="G936" s="36" t="s">
        <v>704</v>
      </c>
      <c r="H936" s="83" t="s">
        <v>700</v>
      </c>
      <c r="I936" s="82">
        <v>1</v>
      </c>
      <c r="J936" s="38">
        <v>0</v>
      </c>
      <c r="K936" s="38"/>
      <c r="L936" s="38">
        <v>0</v>
      </c>
      <c r="M936" s="38">
        <f t="shared" si="84"/>
        <v>0</v>
      </c>
      <c r="N936" s="39">
        <v>1</v>
      </c>
      <c r="O936" s="41" t="str">
        <f>IFERROR(VLOOKUP(N936,bbb!B3701:Ordenmes,2,0),"")</f>
        <v>Enero</v>
      </c>
      <c r="P936" s="112">
        <v>10</v>
      </c>
      <c r="Q936" s="111" t="s">
        <v>150</v>
      </c>
      <c r="R936" s="95"/>
      <c r="S936" s="93"/>
      <c r="T936" s="93"/>
    </row>
    <row r="937" spans="1:20" x14ac:dyDescent="0.25">
      <c r="A937" s="34" t="s">
        <v>2107</v>
      </c>
      <c r="B937" s="34" t="str">
        <f t="shared" si="86"/>
        <v>UDR Moquegua</v>
      </c>
      <c r="C937" s="35" t="s">
        <v>279</v>
      </c>
      <c r="D937" s="36" t="str">
        <f t="shared" si="85"/>
        <v>Ejecución de Control Técnico a las Prestaciones.</v>
      </c>
      <c r="E937" s="36" t="s">
        <v>288</v>
      </c>
      <c r="F937" s="36" t="str">
        <f t="shared" si="87"/>
        <v>Ejecutar acciones correspondientes al Proceso de Control Presencial Posterior</v>
      </c>
      <c r="G937" s="36" t="s">
        <v>705</v>
      </c>
      <c r="H937" s="83" t="s">
        <v>702</v>
      </c>
      <c r="I937" s="82">
        <v>1</v>
      </c>
      <c r="J937" s="38">
        <v>0</v>
      </c>
      <c r="K937" s="38"/>
      <c r="L937" s="38">
        <v>0</v>
      </c>
      <c r="M937" s="38">
        <f t="shared" si="84"/>
        <v>0</v>
      </c>
      <c r="N937" s="39">
        <v>1</v>
      </c>
      <c r="O937" s="41" t="str">
        <f>IFERROR(VLOOKUP(N937,bbb!B3702:Ordenmes,2,0),"")</f>
        <v>Enero</v>
      </c>
      <c r="P937" s="112">
        <v>11</v>
      </c>
      <c r="Q937" s="111" t="s">
        <v>169</v>
      </c>
      <c r="R937" s="95"/>
      <c r="S937" s="93"/>
      <c r="T937" s="93"/>
    </row>
    <row r="938" spans="1:20" x14ac:dyDescent="0.25">
      <c r="A938" s="34" t="s">
        <v>2107</v>
      </c>
      <c r="B938" s="34" t="str">
        <f t="shared" si="86"/>
        <v>UDR Moquegua</v>
      </c>
      <c r="C938" s="35" t="s">
        <v>279</v>
      </c>
      <c r="D938" s="36" t="str">
        <f t="shared" si="85"/>
        <v>Ejecución de Control Técnico a las Prestaciones.</v>
      </c>
      <c r="E938" s="36" t="s">
        <v>280</v>
      </c>
      <c r="F938" s="36" t="str">
        <f t="shared" si="87"/>
        <v>Gestión con actores locales para fortalecer la contención preventiva</v>
      </c>
      <c r="G938" s="36" t="s">
        <v>701</v>
      </c>
      <c r="H938" s="83" t="s">
        <v>730</v>
      </c>
      <c r="I938" s="82">
        <v>1</v>
      </c>
      <c r="J938" s="38">
        <v>0</v>
      </c>
      <c r="K938" s="38"/>
      <c r="L938" s="38">
        <v>0</v>
      </c>
      <c r="M938" s="38">
        <f t="shared" si="84"/>
        <v>0</v>
      </c>
      <c r="N938" s="39">
        <v>1</v>
      </c>
      <c r="O938" s="41" t="str">
        <f>IFERROR(VLOOKUP(N938,bbb!B3703:Ordenmes,2,0),"")</f>
        <v>Enero</v>
      </c>
      <c r="P938" s="112">
        <v>12</v>
      </c>
      <c r="Q938" s="111" t="s">
        <v>166</v>
      </c>
      <c r="R938" s="95"/>
      <c r="S938" s="93"/>
      <c r="T938" s="93"/>
    </row>
    <row r="939" spans="1:20" x14ac:dyDescent="0.25">
      <c r="A939" s="34" t="s">
        <v>2107</v>
      </c>
      <c r="B939" s="34" t="str">
        <f t="shared" si="86"/>
        <v>UDR Moquegua</v>
      </c>
      <c r="C939" s="35" t="s">
        <v>307</v>
      </c>
      <c r="D939" s="36" t="str">
        <f t="shared" si="85"/>
        <v>Supervisión Financiera a Unidades Ejecutoras-UE.</v>
      </c>
      <c r="E939" s="36" t="s">
        <v>308</v>
      </c>
      <c r="F939" s="36" t="str">
        <f t="shared" si="87"/>
        <v>Supervisión Financiera Presencial a las Unidades Ejecutoras-UE</v>
      </c>
      <c r="G939" s="36" t="s">
        <v>673</v>
      </c>
      <c r="H939" s="83" t="s">
        <v>674</v>
      </c>
      <c r="I939" s="82">
        <v>5</v>
      </c>
      <c r="J939" s="38">
        <v>40</v>
      </c>
      <c r="K939" s="38"/>
      <c r="L939" s="38">
        <v>1600</v>
      </c>
      <c r="M939" s="38">
        <f t="shared" si="84"/>
        <v>1640</v>
      </c>
      <c r="N939" s="39">
        <v>2</v>
      </c>
      <c r="O939" s="41" t="str">
        <f>IFERROR(VLOOKUP(N939,bbb!B506:Ordenmes,2,0),"")</f>
        <v>Febrero</v>
      </c>
      <c r="P939" s="112">
        <v>1</v>
      </c>
      <c r="Q939" s="111" t="s">
        <v>257</v>
      </c>
      <c r="R939" s="95"/>
      <c r="S939" s="93" t="s">
        <v>2970</v>
      </c>
      <c r="T939" s="93"/>
    </row>
    <row r="940" spans="1:20" x14ac:dyDescent="0.25">
      <c r="A940" s="34" t="s">
        <v>2107</v>
      </c>
      <c r="B940" s="34" t="str">
        <f t="shared" si="86"/>
        <v>UDR Moquegua</v>
      </c>
      <c r="C940" s="35" t="s">
        <v>252</v>
      </c>
      <c r="D940" s="36" t="str">
        <f t="shared" si="85"/>
        <v>Acciones de Soporte a la Gestión a nivel de UDR</v>
      </c>
      <c r="E940" s="36" t="s">
        <v>253</v>
      </c>
      <c r="F940" s="36" t="str">
        <f t="shared" si="87"/>
        <v>Supervisión y asistencia técnica en acciones de soporte a IPRESS</v>
      </c>
      <c r="G940" s="36" t="s">
        <v>695</v>
      </c>
      <c r="H940" s="83" t="s">
        <v>694</v>
      </c>
      <c r="I940" s="82">
        <v>1</v>
      </c>
      <c r="J940" s="38">
        <v>0</v>
      </c>
      <c r="K940" s="38"/>
      <c r="L940" s="38">
        <v>0</v>
      </c>
      <c r="M940" s="38">
        <f t="shared" si="84"/>
        <v>0</v>
      </c>
      <c r="N940" s="39">
        <v>2</v>
      </c>
      <c r="O940" s="41" t="str">
        <f>IFERROR(VLOOKUP(N940,bbb!B507:Ordenmes,2,0),"")</f>
        <v>Febrero</v>
      </c>
      <c r="P940" s="112">
        <v>1</v>
      </c>
      <c r="Q940" s="111" t="s">
        <v>257</v>
      </c>
      <c r="R940" s="95"/>
      <c r="S940" s="93"/>
      <c r="T940" s="93"/>
    </row>
    <row r="941" spans="1:20" x14ac:dyDescent="0.25">
      <c r="A941" s="34" t="s">
        <v>2107</v>
      </c>
      <c r="B941" s="34" t="str">
        <f t="shared" si="86"/>
        <v>UDR Moquegua</v>
      </c>
      <c r="C941" s="35" t="s">
        <v>279</v>
      </c>
      <c r="D941" s="36" t="str">
        <f t="shared" si="85"/>
        <v>Ejecución de Control Técnico a las Prestaciones.</v>
      </c>
      <c r="E941" s="36" t="s">
        <v>288</v>
      </c>
      <c r="F941" s="36" t="str">
        <f t="shared" si="87"/>
        <v>Ejecutar acciones correspondientes al Proceso de Control Presencial Posterior</v>
      </c>
      <c r="G941" s="36" t="s">
        <v>706</v>
      </c>
      <c r="H941" s="83" t="s">
        <v>700</v>
      </c>
      <c r="I941" s="82">
        <v>1</v>
      </c>
      <c r="J941" s="38">
        <v>0</v>
      </c>
      <c r="K941" s="38"/>
      <c r="L941" s="38">
        <v>0</v>
      </c>
      <c r="M941" s="38">
        <f t="shared" si="84"/>
        <v>0</v>
      </c>
      <c r="N941" s="39">
        <v>2</v>
      </c>
      <c r="O941" s="41" t="str">
        <f>IFERROR(VLOOKUP(N941,bbb!B508:Ordenmes,2,0),"")</f>
        <v>Febrero</v>
      </c>
      <c r="P941" s="112">
        <v>1</v>
      </c>
      <c r="Q941" s="111" t="s">
        <v>257</v>
      </c>
      <c r="R941" s="95"/>
      <c r="S941" s="93"/>
      <c r="T941" s="93"/>
    </row>
    <row r="942" spans="1:20" x14ac:dyDescent="0.25">
      <c r="A942" s="34" t="s">
        <v>2107</v>
      </c>
      <c r="B942" s="34" t="str">
        <f t="shared" si="86"/>
        <v>UDR Moquegua</v>
      </c>
      <c r="C942" s="35" t="s">
        <v>279</v>
      </c>
      <c r="D942" s="36" t="str">
        <f t="shared" si="85"/>
        <v>Ejecución de Control Técnico a las Prestaciones.</v>
      </c>
      <c r="E942" s="36" t="s">
        <v>288</v>
      </c>
      <c r="F942" s="36" t="str">
        <f t="shared" si="87"/>
        <v>Ejecutar acciones correspondientes al Proceso de Control Presencial Posterior</v>
      </c>
      <c r="G942" s="36" t="s">
        <v>707</v>
      </c>
      <c r="H942" s="83" t="s">
        <v>702</v>
      </c>
      <c r="I942" s="82">
        <v>1</v>
      </c>
      <c r="J942" s="38">
        <v>0</v>
      </c>
      <c r="K942" s="38"/>
      <c r="L942" s="38">
        <v>0</v>
      </c>
      <c r="M942" s="38">
        <f t="shared" ref="M942:M1005" si="88">SUM(J942:L942)</f>
        <v>0</v>
      </c>
      <c r="N942" s="39">
        <v>2</v>
      </c>
      <c r="O942" s="41" t="str">
        <f>IFERROR(VLOOKUP(N942,bbb!B509:Ordenmes,2,0),"")</f>
        <v>Febrero</v>
      </c>
      <c r="P942" s="112">
        <v>1</v>
      </c>
      <c r="Q942" s="111" t="s">
        <v>257</v>
      </c>
      <c r="R942" s="95"/>
      <c r="S942" s="93"/>
      <c r="T942" s="93"/>
    </row>
    <row r="943" spans="1:20" x14ac:dyDescent="0.25">
      <c r="A943" s="34" t="s">
        <v>2107</v>
      </c>
      <c r="B943" s="34" t="str">
        <f t="shared" si="86"/>
        <v>UDR Moquegua</v>
      </c>
      <c r="C943" s="35" t="s">
        <v>279</v>
      </c>
      <c r="D943" s="36" t="str">
        <f t="shared" si="85"/>
        <v>Ejecución de Control Técnico a las Prestaciones.</v>
      </c>
      <c r="E943" s="36" t="s">
        <v>288</v>
      </c>
      <c r="F943" s="36" t="str">
        <f t="shared" si="87"/>
        <v>Ejecutar acciones correspondientes al Proceso de Control Presencial Posterior</v>
      </c>
      <c r="G943" s="36" t="s">
        <v>708</v>
      </c>
      <c r="H943" s="83" t="s">
        <v>700</v>
      </c>
      <c r="I943" s="82">
        <v>1</v>
      </c>
      <c r="J943" s="38">
        <v>0</v>
      </c>
      <c r="K943" s="38"/>
      <c r="L943" s="38">
        <v>0</v>
      </c>
      <c r="M943" s="38">
        <f t="shared" si="88"/>
        <v>0</v>
      </c>
      <c r="N943" s="39">
        <v>2</v>
      </c>
      <c r="O943" s="41" t="str">
        <f>IFERROR(VLOOKUP(N943,bbb!B510:Ordenmes,2,0),"")</f>
        <v>Febrero</v>
      </c>
      <c r="P943" s="112">
        <v>1</v>
      </c>
      <c r="Q943" s="111" t="s">
        <v>257</v>
      </c>
      <c r="R943" s="95"/>
      <c r="S943" s="93"/>
      <c r="T943" s="93"/>
    </row>
    <row r="944" spans="1:20" x14ac:dyDescent="0.25">
      <c r="A944" s="34" t="s">
        <v>2107</v>
      </c>
      <c r="B944" s="34" t="str">
        <f t="shared" si="86"/>
        <v>UDR Moquegua</v>
      </c>
      <c r="C944" s="35" t="s">
        <v>279</v>
      </c>
      <c r="D944" s="36" t="str">
        <f t="shared" si="85"/>
        <v>Ejecución de Control Técnico a las Prestaciones.</v>
      </c>
      <c r="E944" s="36" t="s">
        <v>288</v>
      </c>
      <c r="F944" s="36" t="str">
        <f t="shared" si="87"/>
        <v>Ejecutar acciones correspondientes al Proceso de Control Presencial Posterior</v>
      </c>
      <c r="G944" s="36" t="s">
        <v>709</v>
      </c>
      <c r="H944" s="83" t="s">
        <v>702</v>
      </c>
      <c r="I944" s="82">
        <v>1</v>
      </c>
      <c r="J944" s="38">
        <v>0</v>
      </c>
      <c r="K944" s="38"/>
      <c r="L944" s="38">
        <v>0</v>
      </c>
      <c r="M944" s="38">
        <f t="shared" si="88"/>
        <v>0</v>
      </c>
      <c r="N944" s="39">
        <v>2</v>
      </c>
      <c r="O944" s="41" t="str">
        <f>IFERROR(VLOOKUP(N944,bbb!B511:Ordenmes,2,0),"")</f>
        <v>Febrero</v>
      </c>
      <c r="P944" s="112">
        <v>2</v>
      </c>
      <c r="Q944" s="111" t="s">
        <v>126</v>
      </c>
      <c r="R944" s="95"/>
      <c r="S944" s="93"/>
      <c r="T944" s="93"/>
    </row>
    <row r="945" spans="1:20" x14ac:dyDescent="0.25">
      <c r="A945" s="34" t="s">
        <v>2107</v>
      </c>
      <c r="B945" s="34" t="str">
        <f t="shared" si="86"/>
        <v>UDR Moquegua</v>
      </c>
      <c r="C945" s="35" t="s">
        <v>279</v>
      </c>
      <c r="D945" s="36" t="str">
        <f t="shared" si="85"/>
        <v>Ejecución de Control Técnico a las Prestaciones.</v>
      </c>
      <c r="E945" s="36" t="s">
        <v>288</v>
      </c>
      <c r="F945" s="36" t="str">
        <f t="shared" si="87"/>
        <v>Ejecutar acciones correspondientes al Proceso de Control Presencial Posterior</v>
      </c>
      <c r="G945" s="36" t="s">
        <v>710</v>
      </c>
      <c r="H945" s="83" t="s">
        <v>700</v>
      </c>
      <c r="I945" s="82">
        <v>1</v>
      </c>
      <c r="J945" s="38">
        <v>0</v>
      </c>
      <c r="K945" s="38"/>
      <c r="L945" s="38">
        <v>0</v>
      </c>
      <c r="M945" s="38">
        <f t="shared" si="88"/>
        <v>0</v>
      </c>
      <c r="N945" s="39">
        <v>2</v>
      </c>
      <c r="O945" s="41" t="str">
        <f>IFERROR(VLOOKUP(N945,bbb!B512:Ordenmes,2,0),"")</f>
        <v>Febrero</v>
      </c>
      <c r="P945" s="112">
        <v>2</v>
      </c>
      <c r="Q945" s="111" t="s">
        <v>126</v>
      </c>
      <c r="R945" s="95"/>
      <c r="S945" s="93"/>
      <c r="T945" s="93"/>
    </row>
    <row r="946" spans="1:20" x14ac:dyDescent="0.25">
      <c r="A946" s="34" t="s">
        <v>2107</v>
      </c>
      <c r="B946" s="34" t="str">
        <f t="shared" si="86"/>
        <v>UDR Moquegua</v>
      </c>
      <c r="C946" s="35" t="s">
        <v>279</v>
      </c>
      <c r="D946" s="36" t="str">
        <f t="shared" si="85"/>
        <v>Ejecución de Control Técnico a las Prestaciones.</v>
      </c>
      <c r="E946" s="36" t="s">
        <v>280</v>
      </c>
      <c r="F946" s="36" t="str">
        <f t="shared" si="87"/>
        <v>Gestión con actores locales para fortalecer la contención preventiva</v>
      </c>
      <c r="G946" s="36" t="s">
        <v>708</v>
      </c>
      <c r="H946" s="83" t="s">
        <v>730</v>
      </c>
      <c r="I946" s="82">
        <v>1</v>
      </c>
      <c r="J946" s="38">
        <v>0</v>
      </c>
      <c r="K946" s="38"/>
      <c r="L946" s="38">
        <v>0</v>
      </c>
      <c r="M946" s="38">
        <f t="shared" si="88"/>
        <v>0</v>
      </c>
      <c r="N946" s="39">
        <v>2</v>
      </c>
      <c r="O946" s="41" t="str">
        <f>IFERROR(VLOOKUP(N946,bbb!B513:Ordenmes,2,0),"")</f>
        <v>Febrero</v>
      </c>
      <c r="P946" s="112">
        <v>2</v>
      </c>
      <c r="Q946" s="111" t="s">
        <v>126</v>
      </c>
      <c r="R946" s="95"/>
      <c r="S946" s="93"/>
      <c r="T946" s="93"/>
    </row>
    <row r="947" spans="1:20" x14ac:dyDescent="0.25">
      <c r="A947" s="34" t="s">
        <v>2107</v>
      </c>
      <c r="B947" s="34" t="str">
        <f t="shared" si="86"/>
        <v>UDR Moquegua</v>
      </c>
      <c r="C947" s="35" t="s">
        <v>307</v>
      </c>
      <c r="D947" s="36" t="str">
        <f t="shared" si="85"/>
        <v>Supervisión Financiera a Unidades Ejecutoras-UE.</v>
      </c>
      <c r="E947" s="36" t="s">
        <v>308</v>
      </c>
      <c r="F947" s="36" t="str">
        <f t="shared" si="87"/>
        <v>Supervisión Financiera Presencial a las Unidades Ejecutoras-UE</v>
      </c>
      <c r="G947" s="36" t="s">
        <v>675</v>
      </c>
      <c r="H947" s="83" t="s">
        <v>676</v>
      </c>
      <c r="I947" s="82">
        <v>2</v>
      </c>
      <c r="J947" s="38">
        <v>0</v>
      </c>
      <c r="K947" s="38"/>
      <c r="L947" s="38">
        <v>0</v>
      </c>
      <c r="M947" s="38">
        <f t="shared" si="88"/>
        <v>0</v>
      </c>
      <c r="N947" s="39">
        <v>3</v>
      </c>
      <c r="O947" s="41" t="str">
        <f>IFERROR(VLOOKUP(N947,bbb!B501:Ordenmes,2,0),"")</f>
        <v>Marzo</v>
      </c>
      <c r="P947" s="112">
        <v>2</v>
      </c>
      <c r="Q947" s="111" t="s">
        <v>126</v>
      </c>
      <c r="R947" s="95"/>
      <c r="S947" s="93"/>
      <c r="T947" s="93"/>
    </row>
    <row r="948" spans="1:20" x14ac:dyDescent="0.25">
      <c r="A948" s="34" t="s">
        <v>2107</v>
      </c>
      <c r="B948" s="34" t="str">
        <f t="shared" si="86"/>
        <v>UDR Moquegua</v>
      </c>
      <c r="C948" s="35" t="s">
        <v>314</v>
      </c>
      <c r="D948" s="36" t="str">
        <f t="shared" si="85"/>
        <v>Acciones de Afiliación.</v>
      </c>
      <c r="E948" s="36" t="s">
        <v>315</v>
      </c>
      <c r="F948" s="36" t="str">
        <f t="shared" si="87"/>
        <v>Supervisión y asistencia técnica en materia de afiliaciones</v>
      </c>
      <c r="G948" s="36" t="s">
        <v>678</v>
      </c>
      <c r="H948" s="83" t="s">
        <v>679</v>
      </c>
      <c r="I948" s="82">
        <v>1</v>
      </c>
      <c r="J948" s="38">
        <v>0</v>
      </c>
      <c r="K948" s="38"/>
      <c r="L948" s="38">
        <v>0</v>
      </c>
      <c r="M948" s="38">
        <f t="shared" si="88"/>
        <v>0</v>
      </c>
      <c r="N948" s="39">
        <v>3</v>
      </c>
      <c r="O948" s="41" t="str">
        <f>IFERROR(VLOOKUP(N948,bbb!B502:Ordenmes,2,0),"")</f>
        <v>Marzo</v>
      </c>
      <c r="P948" s="112">
        <v>2</v>
      </c>
      <c r="Q948" s="111" t="s">
        <v>126</v>
      </c>
      <c r="R948" s="95"/>
      <c r="S948" s="93"/>
      <c r="T948" s="93"/>
    </row>
    <row r="949" spans="1:20" x14ac:dyDescent="0.25">
      <c r="A949" s="34" t="s">
        <v>2107</v>
      </c>
      <c r="B949" s="34" t="str">
        <f t="shared" si="86"/>
        <v>UDR Moquegua</v>
      </c>
      <c r="C949" s="35" t="s">
        <v>252</v>
      </c>
      <c r="D949" s="36" t="str">
        <f t="shared" si="85"/>
        <v>Acciones de Soporte a la Gestión a nivel de UDR</v>
      </c>
      <c r="E949" s="36" t="s">
        <v>253</v>
      </c>
      <c r="F949" s="36" t="str">
        <f t="shared" si="87"/>
        <v>Supervisión y asistencia técnica en acciones de soporte a IPRESS</v>
      </c>
      <c r="G949" s="36" t="s">
        <v>696</v>
      </c>
      <c r="H949" s="83" t="s">
        <v>694</v>
      </c>
      <c r="I949" s="82">
        <v>1</v>
      </c>
      <c r="J949" s="38">
        <v>0</v>
      </c>
      <c r="K949" s="38"/>
      <c r="L949" s="38">
        <v>0</v>
      </c>
      <c r="M949" s="38">
        <f t="shared" si="88"/>
        <v>0</v>
      </c>
      <c r="N949" s="39">
        <v>3</v>
      </c>
      <c r="O949" s="41" t="str">
        <f>IFERROR(VLOOKUP(N949,bbb!B503:Ordenmes,2,0),"")</f>
        <v>Marzo</v>
      </c>
      <c r="P949" s="112">
        <v>3</v>
      </c>
      <c r="Q949" s="111" t="s">
        <v>131</v>
      </c>
      <c r="R949" s="95"/>
      <c r="S949" s="93"/>
      <c r="T949" s="93"/>
    </row>
    <row r="950" spans="1:20" x14ac:dyDescent="0.25">
      <c r="A950" s="34" t="s">
        <v>2107</v>
      </c>
      <c r="B950" s="34" t="str">
        <f t="shared" si="86"/>
        <v>UDR Moquegua</v>
      </c>
      <c r="C950" s="35" t="s">
        <v>279</v>
      </c>
      <c r="D950" s="36" t="str">
        <f t="shared" si="85"/>
        <v>Ejecución de Control Técnico a las Prestaciones.</v>
      </c>
      <c r="E950" s="36" t="s">
        <v>288</v>
      </c>
      <c r="F950" s="36" t="str">
        <f t="shared" si="87"/>
        <v>Ejecutar acciones correspondientes al Proceso de Control Presencial Posterior</v>
      </c>
      <c r="G950" s="36" t="s">
        <v>711</v>
      </c>
      <c r="H950" s="83" t="s">
        <v>700</v>
      </c>
      <c r="I950" s="82" t="s">
        <v>681</v>
      </c>
      <c r="J950" s="38">
        <v>40</v>
      </c>
      <c r="K950" s="38"/>
      <c r="L950" s="38">
        <v>120</v>
      </c>
      <c r="M950" s="38">
        <f t="shared" si="88"/>
        <v>160</v>
      </c>
      <c r="N950" s="39">
        <v>3</v>
      </c>
      <c r="O950" s="41" t="str">
        <f>IFERROR(VLOOKUP(N950,bbb!B504:Ordenmes,2,0),"")</f>
        <v>Marzo</v>
      </c>
      <c r="P950" s="112">
        <v>3</v>
      </c>
      <c r="Q950" s="111" t="s">
        <v>131</v>
      </c>
      <c r="R950" s="95"/>
      <c r="S950" s="93" t="s">
        <v>2970</v>
      </c>
      <c r="T950" s="93"/>
    </row>
    <row r="951" spans="1:20" x14ac:dyDescent="0.25">
      <c r="A951" s="34" t="s">
        <v>2107</v>
      </c>
      <c r="B951" s="34" t="str">
        <f t="shared" si="86"/>
        <v>UDR Moquegua</v>
      </c>
      <c r="C951" s="35" t="s">
        <v>279</v>
      </c>
      <c r="D951" s="36" t="str">
        <f t="shared" si="85"/>
        <v>Ejecución de Control Técnico a las Prestaciones.</v>
      </c>
      <c r="E951" s="36" t="s">
        <v>288</v>
      </c>
      <c r="F951" s="36" t="str">
        <f t="shared" si="87"/>
        <v>Ejecutar acciones correspondientes al Proceso de Control Presencial Posterior</v>
      </c>
      <c r="G951" s="36" t="s">
        <v>705</v>
      </c>
      <c r="H951" s="83" t="s">
        <v>702</v>
      </c>
      <c r="I951" s="82">
        <v>1</v>
      </c>
      <c r="J951" s="38">
        <v>0</v>
      </c>
      <c r="K951" s="38"/>
      <c r="L951" s="38">
        <v>0</v>
      </c>
      <c r="M951" s="38">
        <f t="shared" si="88"/>
        <v>0</v>
      </c>
      <c r="N951" s="39">
        <v>3</v>
      </c>
      <c r="O951" s="41" t="str">
        <f>IFERROR(VLOOKUP(N951,bbb!B505:Ordenmes,2,0),"")</f>
        <v>Marzo</v>
      </c>
      <c r="P951" s="112">
        <v>3</v>
      </c>
      <c r="Q951" s="111" t="s">
        <v>131</v>
      </c>
      <c r="R951" s="95"/>
      <c r="S951" s="93"/>
      <c r="T951" s="93"/>
    </row>
    <row r="952" spans="1:20" x14ac:dyDescent="0.25">
      <c r="A952" s="34" t="s">
        <v>2107</v>
      </c>
      <c r="B952" s="34" t="str">
        <f t="shared" si="86"/>
        <v>UDR Moquegua</v>
      </c>
      <c r="C952" s="35" t="s">
        <v>279</v>
      </c>
      <c r="D952" s="36" t="str">
        <f t="shared" si="85"/>
        <v>Ejecución de Control Técnico a las Prestaciones.</v>
      </c>
      <c r="E952" s="36" t="s">
        <v>288</v>
      </c>
      <c r="F952" s="36" t="str">
        <f t="shared" si="87"/>
        <v>Ejecutar acciones correspondientes al Proceso de Control Presencial Posterior</v>
      </c>
      <c r="G952" s="36" t="s">
        <v>704</v>
      </c>
      <c r="H952" s="83" t="s">
        <v>700</v>
      </c>
      <c r="I952" s="82">
        <v>1</v>
      </c>
      <c r="J952" s="38">
        <v>0</v>
      </c>
      <c r="K952" s="38"/>
      <c r="L952" s="38">
        <v>0</v>
      </c>
      <c r="M952" s="38">
        <f t="shared" si="88"/>
        <v>0</v>
      </c>
      <c r="N952" s="39">
        <v>3</v>
      </c>
      <c r="O952" s="41" t="str">
        <f>IFERROR(VLOOKUP(N952,bbb!B506:Ordenmes,2,0),"")</f>
        <v>Marzo</v>
      </c>
      <c r="P952" s="112">
        <v>3</v>
      </c>
      <c r="Q952" s="111" t="s">
        <v>131</v>
      </c>
      <c r="R952" s="95"/>
      <c r="S952" s="93"/>
      <c r="T952" s="93"/>
    </row>
    <row r="953" spans="1:20" x14ac:dyDescent="0.25">
      <c r="A953" s="34" t="s">
        <v>2107</v>
      </c>
      <c r="B953" s="34" t="str">
        <f t="shared" si="86"/>
        <v>UDR Moquegua</v>
      </c>
      <c r="C953" s="35" t="s">
        <v>279</v>
      </c>
      <c r="D953" s="36" t="str">
        <f t="shared" si="85"/>
        <v>Ejecución de Control Técnico a las Prestaciones.</v>
      </c>
      <c r="E953" s="36" t="s">
        <v>288</v>
      </c>
      <c r="F953" s="36" t="str">
        <f t="shared" si="87"/>
        <v>Ejecutar acciones correspondientes al Proceso de Control Presencial Posterior</v>
      </c>
      <c r="G953" s="36" t="s">
        <v>712</v>
      </c>
      <c r="H953" s="83" t="s">
        <v>702</v>
      </c>
      <c r="I953" s="82" t="s">
        <v>681</v>
      </c>
      <c r="J953" s="38">
        <v>40</v>
      </c>
      <c r="K953" s="38"/>
      <c r="L953" s="38">
        <v>120</v>
      </c>
      <c r="M953" s="38">
        <f t="shared" si="88"/>
        <v>160</v>
      </c>
      <c r="N953" s="39">
        <v>3</v>
      </c>
      <c r="O953" s="41" t="str">
        <f>IFERROR(VLOOKUP(N953,bbb!B507:Ordenmes,2,0),"")</f>
        <v>Marzo</v>
      </c>
      <c r="P953" s="112">
        <v>3</v>
      </c>
      <c r="Q953" s="111" t="s">
        <v>131</v>
      </c>
      <c r="R953" s="95"/>
      <c r="S953" s="93" t="s">
        <v>2970</v>
      </c>
      <c r="T953" s="93"/>
    </row>
    <row r="954" spans="1:20" x14ac:dyDescent="0.25">
      <c r="A954" s="34" t="s">
        <v>2107</v>
      </c>
      <c r="B954" s="34" t="str">
        <f t="shared" si="86"/>
        <v>UDR Moquegua</v>
      </c>
      <c r="C954" s="35" t="s">
        <v>279</v>
      </c>
      <c r="D954" s="36" t="str">
        <f t="shared" si="85"/>
        <v>Ejecución de Control Técnico a las Prestaciones.</v>
      </c>
      <c r="E954" s="36" t="s">
        <v>288</v>
      </c>
      <c r="F954" s="36" t="str">
        <f t="shared" si="87"/>
        <v>Ejecutar acciones correspondientes al Proceso de Control Presencial Posterior</v>
      </c>
      <c r="G954" s="36" t="s">
        <v>713</v>
      </c>
      <c r="H954" s="83" t="s">
        <v>700</v>
      </c>
      <c r="I954" s="82">
        <v>1</v>
      </c>
      <c r="J954" s="38">
        <v>0</v>
      </c>
      <c r="K954" s="38"/>
      <c r="L954" s="38">
        <v>0</v>
      </c>
      <c r="M954" s="38">
        <f t="shared" si="88"/>
        <v>0</v>
      </c>
      <c r="N954" s="39">
        <v>3</v>
      </c>
      <c r="O954" s="41" t="str">
        <f>IFERROR(VLOOKUP(N954,bbb!B508:Ordenmes,2,0),"")</f>
        <v>Marzo</v>
      </c>
      <c r="P954" s="112">
        <v>4</v>
      </c>
      <c r="Q954" s="111" t="s">
        <v>137</v>
      </c>
      <c r="R954" s="95"/>
      <c r="S954" s="93"/>
      <c r="T954" s="93"/>
    </row>
    <row r="955" spans="1:20" x14ac:dyDescent="0.25">
      <c r="A955" s="34" t="s">
        <v>2107</v>
      </c>
      <c r="B955" s="34" t="str">
        <f t="shared" si="86"/>
        <v>UDR Moquegua</v>
      </c>
      <c r="C955" s="35" t="s">
        <v>279</v>
      </c>
      <c r="D955" s="36" t="str">
        <f t="shared" si="85"/>
        <v>Ejecución de Control Técnico a las Prestaciones.</v>
      </c>
      <c r="E955" s="36" t="s">
        <v>280</v>
      </c>
      <c r="F955" s="36" t="str">
        <f t="shared" si="87"/>
        <v>Gestión con actores locales para fortalecer la contención preventiva</v>
      </c>
      <c r="G955" s="36" t="s">
        <v>2729</v>
      </c>
      <c r="H955" s="83" t="s">
        <v>730</v>
      </c>
      <c r="I955" s="82">
        <v>1</v>
      </c>
      <c r="J955" s="38">
        <v>0</v>
      </c>
      <c r="K955" s="38"/>
      <c r="L955" s="38">
        <v>0</v>
      </c>
      <c r="M955" s="38">
        <f t="shared" si="88"/>
        <v>0</v>
      </c>
      <c r="N955" s="39">
        <v>3</v>
      </c>
      <c r="O955" s="41" t="str">
        <f>IFERROR(VLOOKUP(N955,bbb!B509:Ordenmes,2,0),"")</f>
        <v>Marzo</v>
      </c>
      <c r="P955" s="142">
        <v>6</v>
      </c>
      <c r="Q955" s="111" t="s">
        <v>142</v>
      </c>
      <c r="R955" s="95"/>
      <c r="S955" s="93"/>
      <c r="T955" s="93"/>
    </row>
    <row r="956" spans="1:20" x14ac:dyDescent="0.25">
      <c r="A956" s="34" t="s">
        <v>2107</v>
      </c>
      <c r="B956" s="34" t="str">
        <f t="shared" si="86"/>
        <v>UDR Moquegua</v>
      </c>
      <c r="C956" s="35" t="s">
        <v>307</v>
      </c>
      <c r="D956" s="36" t="str">
        <f t="shared" si="85"/>
        <v>Supervisión Financiera a Unidades Ejecutoras-UE.</v>
      </c>
      <c r="E956" s="36" t="s">
        <v>308</v>
      </c>
      <c r="F956" s="36" t="str">
        <f t="shared" si="87"/>
        <v>Supervisión Financiera Presencial a las Unidades Ejecutoras-UE</v>
      </c>
      <c r="G956" s="36" t="s">
        <v>671</v>
      </c>
      <c r="H956" s="83" t="s">
        <v>674</v>
      </c>
      <c r="I956" s="82">
        <v>2</v>
      </c>
      <c r="J956" s="38">
        <v>0</v>
      </c>
      <c r="K956" s="38"/>
      <c r="L956" s="38">
        <v>0</v>
      </c>
      <c r="M956" s="38">
        <f t="shared" si="88"/>
        <v>0</v>
      </c>
      <c r="N956" s="107">
        <v>4</v>
      </c>
      <c r="O956" s="41" t="str">
        <f>IFERROR(VLOOKUP(N956,bbb!B548:Ordenmes,2,0),"")</f>
        <v>Abril</v>
      </c>
      <c r="P956" s="112">
        <v>4</v>
      </c>
      <c r="Q956" s="111" t="s">
        <v>137</v>
      </c>
      <c r="R956" s="95"/>
      <c r="S956" s="93"/>
      <c r="T956" s="93"/>
    </row>
    <row r="957" spans="1:20" x14ac:dyDescent="0.25">
      <c r="A957" s="34" t="s">
        <v>2107</v>
      </c>
      <c r="B957" s="34" t="str">
        <f t="shared" si="86"/>
        <v>UDR Moquegua</v>
      </c>
      <c r="C957" s="35" t="s">
        <v>314</v>
      </c>
      <c r="D957" s="36" t="str">
        <f t="shared" si="85"/>
        <v>Acciones de Afiliación.</v>
      </c>
      <c r="E957" s="36" t="s">
        <v>315</v>
      </c>
      <c r="F957" s="36" t="str">
        <f t="shared" si="87"/>
        <v>Supervisión y asistencia técnica en materia de afiliaciones</v>
      </c>
      <c r="G957" s="36" t="s">
        <v>680</v>
      </c>
      <c r="H957" s="83" t="s">
        <v>679</v>
      </c>
      <c r="I957" s="82" t="s">
        <v>681</v>
      </c>
      <c r="J957" s="38">
        <v>40</v>
      </c>
      <c r="K957" s="38"/>
      <c r="L957" s="38">
        <v>120</v>
      </c>
      <c r="M957" s="38">
        <f t="shared" si="88"/>
        <v>160</v>
      </c>
      <c r="N957" s="107">
        <v>4</v>
      </c>
      <c r="O957" s="41" t="str">
        <f>IFERROR(VLOOKUP(N957,bbb!B549:Ordenmes,2,0),"")</f>
        <v>Abril</v>
      </c>
      <c r="P957" s="112">
        <v>4</v>
      </c>
      <c r="Q957" s="111" t="s">
        <v>137</v>
      </c>
      <c r="R957" s="95"/>
      <c r="S957" s="93"/>
      <c r="T957" s="93"/>
    </row>
    <row r="958" spans="1:20" x14ac:dyDescent="0.25">
      <c r="A958" s="34" t="s">
        <v>2107</v>
      </c>
      <c r="B958" s="34" t="str">
        <f t="shared" si="86"/>
        <v>UDR Moquegua</v>
      </c>
      <c r="C958" s="35" t="s">
        <v>252</v>
      </c>
      <c r="D958" s="36" t="str">
        <f t="shared" si="85"/>
        <v>Acciones de Soporte a la Gestión a nivel de UDR</v>
      </c>
      <c r="E958" s="36" t="s">
        <v>253</v>
      </c>
      <c r="F958" s="36" t="str">
        <f t="shared" si="87"/>
        <v>Supervisión y asistencia técnica en acciones de soporte a IPRESS</v>
      </c>
      <c r="G958" s="36" t="s">
        <v>697</v>
      </c>
      <c r="H958" s="83" t="s">
        <v>694</v>
      </c>
      <c r="I958" s="82">
        <v>1</v>
      </c>
      <c r="J958" s="38">
        <v>0</v>
      </c>
      <c r="K958" s="38"/>
      <c r="L958" s="38">
        <v>0</v>
      </c>
      <c r="M958" s="38">
        <f t="shared" si="88"/>
        <v>0</v>
      </c>
      <c r="N958" s="107">
        <v>4</v>
      </c>
      <c r="O958" s="41" t="str">
        <f>IFERROR(VLOOKUP(N958,bbb!B550:Ordenmes,2,0),"")</f>
        <v>Abril</v>
      </c>
      <c r="P958" s="112">
        <v>4</v>
      </c>
      <c r="Q958" s="111" t="s">
        <v>137</v>
      </c>
      <c r="R958" s="95"/>
      <c r="S958" s="93"/>
      <c r="T958" s="93"/>
    </row>
    <row r="959" spans="1:20" x14ac:dyDescent="0.25">
      <c r="A959" s="34" t="s">
        <v>2107</v>
      </c>
      <c r="B959" s="34" t="str">
        <f t="shared" si="86"/>
        <v>UDR Moquegua</v>
      </c>
      <c r="C959" s="35" t="s">
        <v>279</v>
      </c>
      <c r="D959" s="36" t="str">
        <f t="shared" si="85"/>
        <v>Ejecución de Control Técnico a las Prestaciones.</v>
      </c>
      <c r="E959" s="36" t="s">
        <v>288</v>
      </c>
      <c r="F959" s="36" t="str">
        <f t="shared" si="87"/>
        <v>Ejecutar acciones correspondientes al Proceso de Control Presencial Posterior</v>
      </c>
      <c r="G959" s="36" t="s">
        <v>714</v>
      </c>
      <c r="H959" s="83" t="s">
        <v>700</v>
      </c>
      <c r="I959" s="82">
        <v>1</v>
      </c>
      <c r="J959" s="38">
        <v>0</v>
      </c>
      <c r="K959" s="38"/>
      <c r="L959" s="38">
        <v>0</v>
      </c>
      <c r="M959" s="38">
        <f t="shared" si="88"/>
        <v>0</v>
      </c>
      <c r="N959" s="107">
        <v>4</v>
      </c>
      <c r="O959" s="41" t="str">
        <f>IFERROR(VLOOKUP(N959,bbb!B551:Ordenmes,2,0),"")</f>
        <v>Abril</v>
      </c>
      <c r="P959" s="112">
        <v>5</v>
      </c>
      <c r="Q959" s="111" t="s">
        <v>158</v>
      </c>
      <c r="R959" s="95"/>
      <c r="S959" s="93"/>
      <c r="T959" s="93"/>
    </row>
    <row r="960" spans="1:20" x14ac:dyDescent="0.25">
      <c r="A960" s="34" t="s">
        <v>2107</v>
      </c>
      <c r="B960" s="34" t="str">
        <f t="shared" si="86"/>
        <v>UDR Moquegua</v>
      </c>
      <c r="C960" s="35" t="s">
        <v>279</v>
      </c>
      <c r="D960" s="36" t="str">
        <f t="shared" si="85"/>
        <v>Ejecución de Control Técnico a las Prestaciones.</v>
      </c>
      <c r="E960" s="36" t="s">
        <v>288</v>
      </c>
      <c r="F960" s="36" t="str">
        <f t="shared" si="87"/>
        <v>Ejecutar acciones correspondientes al Proceso de Control Presencial Posterior</v>
      </c>
      <c r="G960" s="36" t="s">
        <v>699</v>
      </c>
      <c r="H960" s="83" t="s">
        <v>702</v>
      </c>
      <c r="I960" s="82">
        <v>1</v>
      </c>
      <c r="J960" s="38">
        <v>0</v>
      </c>
      <c r="K960" s="38"/>
      <c r="L960" s="38">
        <v>0</v>
      </c>
      <c r="M960" s="38">
        <f t="shared" si="88"/>
        <v>0</v>
      </c>
      <c r="N960" s="107">
        <v>4</v>
      </c>
      <c r="O960" s="41" t="str">
        <f>IFERROR(VLOOKUP(N960,bbb!B552:Ordenmes,2,0),"")</f>
        <v>Abril</v>
      </c>
      <c r="P960" s="112">
        <v>5</v>
      </c>
      <c r="Q960" s="111" t="s">
        <v>158</v>
      </c>
      <c r="R960" s="95"/>
      <c r="S960" s="93"/>
      <c r="T960" s="93"/>
    </row>
    <row r="961" spans="1:20" x14ac:dyDescent="0.25">
      <c r="A961" s="34" t="s">
        <v>2107</v>
      </c>
      <c r="B961" s="34" t="str">
        <f t="shared" si="86"/>
        <v>UDR Moquegua</v>
      </c>
      <c r="C961" s="35" t="s">
        <v>279</v>
      </c>
      <c r="D961" s="36" t="str">
        <f t="shared" si="85"/>
        <v>Ejecución de Control Técnico a las Prestaciones.</v>
      </c>
      <c r="E961" s="36" t="s">
        <v>288</v>
      </c>
      <c r="F961" s="36" t="str">
        <f t="shared" si="87"/>
        <v>Ejecutar acciones correspondientes al Proceso de Control Presencial Posterior</v>
      </c>
      <c r="G961" s="36" t="s">
        <v>715</v>
      </c>
      <c r="H961" s="83" t="s">
        <v>700</v>
      </c>
      <c r="I961" s="82">
        <v>1</v>
      </c>
      <c r="J961" s="38">
        <v>100</v>
      </c>
      <c r="K961" s="38"/>
      <c r="L961" s="38">
        <v>320</v>
      </c>
      <c r="M961" s="38">
        <f t="shared" si="88"/>
        <v>420</v>
      </c>
      <c r="N961" s="107">
        <v>4</v>
      </c>
      <c r="O961" s="41" t="str">
        <f>IFERROR(VLOOKUP(N961,bbb!B553:Ordenmes,2,0),"")</f>
        <v>Abril</v>
      </c>
      <c r="P961" s="112">
        <v>5</v>
      </c>
      <c r="Q961" s="111" t="s">
        <v>158</v>
      </c>
      <c r="R961" s="95"/>
      <c r="S961" s="93"/>
      <c r="T961" s="93"/>
    </row>
    <row r="962" spans="1:20" x14ac:dyDescent="0.25">
      <c r="A962" s="34" t="s">
        <v>2107</v>
      </c>
      <c r="B962" s="34" t="str">
        <f t="shared" si="86"/>
        <v>UDR Moquegua</v>
      </c>
      <c r="C962" s="35" t="s">
        <v>279</v>
      </c>
      <c r="D962" s="36" t="str">
        <f t="shared" si="85"/>
        <v>Ejecución de Control Técnico a las Prestaciones.</v>
      </c>
      <c r="E962" s="36" t="s">
        <v>288</v>
      </c>
      <c r="F962" s="36" t="str">
        <f t="shared" si="87"/>
        <v>Ejecutar acciones correspondientes al Proceso de Control Presencial Posterior</v>
      </c>
      <c r="G962" s="36" t="s">
        <v>716</v>
      </c>
      <c r="H962" s="83" t="s">
        <v>700</v>
      </c>
      <c r="I962" s="82">
        <v>1</v>
      </c>
      <c r="J962" s="38">
        <v>0</v>
      </c>
      <c r="K962" s="38"/>
      <c r="L962" s="38">
        <v>320</v>
      </c>
      <c r="M962" s="38">
        <f t="shared" si="88"/>
        <v>320</v>
      </c>
      <c r="N962" s="107">
        <v>4</v>
      </c>
      <c r="O962" s="41" t="str">
        <f>IFERROR(VLOOKUP(N962,bbb!B554:Ordenmes,2,0),"")</f>
        <v>Abril</v>
      </c>
      <c r="P962" s="112">
        <v>5</v>
      </c>
      <c r="Q962" s="111" t="s">
        <v>158</v>
      </c>
      <c r="R962" s="95"/>
      <c r="S962" s="93"/>
      <c r="T962" s="93"/>
    </row>
    <row r="963" spans="1:20" x14ac:dyDescent="0.25">
      <c r="A963" s="34" t="s">
        <v>2107</v>
      </c>
      <c r="B963" s="34" t="str">
        <f t="shared" si="86"/>
        <v>UDR Moquegua</v>
      </c>
      <c r="C963" s="35" t="s">
        <v>279</v>
      </c>
      <c r="D963" s="36" t="str">
        <f t="shared" si="85"/>
        <v>Ejecución de Control Técnico a las Prestaciones.</v>
      </c>
      <c r="E963" s="36" t="s">
        <v>288</v>
      </c>
      <c r="F963" s="36" t="str">
        <f t="shared" si="87"/>
        <v>Ejecutar acciones correspondientes al Proceso de Control Presencial Posterior</v>
      </c>
      <c r="G963" s="36" t="s">
        <v>717</v>
      </c>
      <c r="H963" s="83" t="s">
        <v>700</v>
      </c>
      <c r="I963" s="82">
        <v>1</v>
      </c>
      <c r="J963" s="38">
        <v>0</v>
      </c>
      <c r="K963" s="38"/>
      <c r="L963" s="38">
        <v>320</v>
      </c>
      <c r="M963" s="38">
        <f t="shared" si="88"/>
        <v>320</v>
      </c>
      <c r="N963" s="107">
        <v>4</v>
      </c>
      <c r="O963" s="41" t="str">
        <f>IFERROR(VLOOKUP(N963,bbb!B555:Ordenmes,2,0),"")</f>
        <v>Abril</v>
      </c>
      <c r="P963" s="112">
        <v>5</v>
      </c>
      <c r="Q963" s="111" t="s">
        <v>158</v>
      </c>
      <c r="R963" s="95"/>
      <c r="S963" s="93"/>
      <c r="T963" s="93"/>
    </row>
    <row r="964" spans="1:20" x14ac:dyDescent="0.25">
      <c r="A964" s="34" t="s">
        <v>2107</v>
      </c>
      <c r="B964" s="34" t="str">
        <f t="shared" si="86"/>
        <v>UDR Moquegua</v>
      </c>
      <c r="C964" s="35" t="s">
        <v>279</v>
      </c>
      <c r="D964" s="36" t="str">
        <f t="shared" si="85"/>
        <v>Ejecución de Control Técnico a las Prestaciones.</v>
      </c>
      <c r="E964" s="36" t="s">
        <v>280</v>
      </c>
      <c r="F964" s="36" t="str">
        <f t="shared" si="87"/>
        <v>Gestión con actores locales para fortalecer la contención preventiva</v>
      </c>
      <c r="G964" s="36" t="s">
        <v>732</v>
      </c>
      <c r="H964" s="83" t="s">
        <v>730</v>
      </c>
      <c r="I964" s="82">
        <v>1</v>
      </c>
      <c r="J964" s="38">
        <v>100</v>
      </c>
      <c r="K964" s="38"/>
      <c r="L964" s="38">
        <v>320</v>
      </c>
      <c r="M964" s="38">
        <f t="shared" si="88"/>
        <v>420</v>
      </c>
      <c r="N964" s="107">
        <v>4</v>
      </c>
      <c r="O964" s="41" t="str">
        <f>IFERROR(VLOOKUP(N964,bbb!B556:Ordenmes,2,0),"")</f>
        <v>Abril</v>
      </c>
      <c r="P964" s="112">
        <v>8</v>
      </c>
      <c r="Q964" s="111" t="s">
        <v>145</v>
      </c>
      <c r="R964" s="95"/>
      <c r="S964" s="93"/>
      <c r="T964" s="93"/>
    </row>
    <row r="965" spans="1:20" x14ac:dyDescent="0.25">
      <c r="A965" s="34" t="s">
        <v>2107</v>
      </c>
      <c r="B965" s="34" t="str">
        <f t="shared" si="86"/>
        <v>UDR Moquegua</v>
      </c>
      <c r="C965" s="35" t="s">
        <v>307</v>
      </c>
      <c r="D965" s="36" t="str">
        <f t="shared" si="85"/>
        <v>Supervisión Financiera a Unidades Ejecutoras-UE.</v>
      </c>
      <c r="E965" s="36" t="s">
        <v>308</v>
      </c>
      <c r="F965" s="36" t="str">
        <f t="shared" si="87"/>
        <v>Supervisión Financiera Presencial a las Unidades Ejecutoras-UE</v>
      </c>
      <c r="G965" s="36" t="s">
        <v>677</v>
      </c>
      <c r="H965" s="83" t="s">
        <v>676</v>
      </c>
      <c r="I965" s="82">
        <v>5</v>
      </c>
      <c r="J965" s="38">
        <v>0</v>
      </c>
      <c r="K965" s="38"/>
      <c r="L965" s="38">
        <v>0</v>
      </c>
      <c r="M965" s="38">
        <f t="shared" si="88"/>
        <v>0</v>
      </c>
      <c r="N965" s="39">
        <v>5</v>
      </c>
      <c r="O965" s="41" t="str">
        <f>IFERROR(VLOOKUP(N965,bbb!B531:Ordenmes,2,0),"")</f>
        <v>Mayo</v>
      </c>
      <c r="P965" s="112">
        <v>6</v>
      </c>
      <c r="Q965" s="111" t="s">
        <v>142</v>
      </c>
      <c r="R965" s="95"/>
      <c r="S965" s="93"/>
      <c r="T965" s="93"/>
    </row>
    <row r="966" spans="1:20" x14ac:dyDescent="0.25">
      <c r="A966" s="34" t="s">
        <v>2107</v>
      </c>
      <c r="B966" s="34" t="str">
        <f t="shared" si="86"/>
        <v>UDR Moquegua</v>
      </c>
      <c r="C966" s="35" t="s">
        <v>314</v>
      </c>
      <c r="D966" s="36" t="str">
        <f t="shared" si="85"/>
        <v>Acciones de Afiliación.</v>
      </c>
      <c r="E966" s="36" t="s">
        <v>315</v>
      </c>
      <c r="F966" s="36" t="str">
        <f t="shared" si="87"/>
        <v>Supervisión y asistencia técnica en materia de afiliaciones</v>
      </c>
      <c r="G966" s="36" t="s">
        <v>682</v>
      </c>
      <c r="H966" s="83" t="s">
        <v>679</v>
      </c>
      <c r="I966" s="82">
        <v>2</v>
      </c>
      <c r="J966" s="38">
        <v>100</v>
      </c>
      <c r="K966" s="38"/>
      <c r="L966" s="38">
        <v>640</v>
      </c>
      <c r="M966" s="38">
        <f t="shared" si="88"/>
        <v>740</v>
      </c>
      <c r="N966" s="39">
        <v>5</v>
      </c>
      <c r="O966" s="41" t="str">
        <f>IFERROR(VLOOKUP(N966,bbb!B532:Ordenmes,2,0),"")</f>
        <v>Mayo</v>
      </c>
      <c r="P966" s="112">
        <v>6</v>
      </c>
      <c r="Q966" s="111" t="s">
        <v>142</v>
      </c>
      <c r="R966" s="95"/>
      <c r="S966" s="93"/>
      <c r="T966" s="93"/>
    </row>
    <row r="967" spans="1:20" x14ac:dyDescent="0.25">
      <c r="A967" s="34" t="s">
        <v>2107</v>
      </c>
      <c r="B967" s="34" t="str">
        <f t="shared" si="86"/>
        <v>UDR Moquegua</v>
      </c>
      <c r="C967" s="35" t="s">
        <v>314</v>
      </c>
      <c r="D967" s="36" t="str">
        <f t="shared" si="85"/>
        <v>Acciones de Afiliación.</v>
      </c>
      <c r="E967" s="36" t="s">
        <v>315</v>
      </c>
      <c r="F967" s="36" t="str">
        <f t="shared" si="87"/>
        <v>Supervisión y asistencia técnica en materia de afiliaciones</v>
      </c>
      <c r="G967" s="36" t="s">
        <v>683</v>
      </c>
      <c r="H967" s="83" t="s">
        <v>679</v>
      </c>
      <c r="I967" s="82">
        <v>1</v>
      </c>
      <c r="J967" s="38">
        <v>0</v>
      </c>
      <c r="K967" s="38"/>
      <c r="L967" s="38">
        <v>320</v>
      </c>
      <c r="M967" s="38">
        <f t="shared" si="88"/>
        <v>320</v>
      </c>
      <c r="N967" s="39">
        <v>5</v>
      </c>
      <c r="O967" s="41" t="str">
        <f>IFERROR(VLOOKUP(N967,bbb!B533:Ordenmes,2,0),"")</f>
        <v>Mayo</v>
      </c>
      <c r="P967" s="112">
        <v>6</v>
      </c>
      <c r="Q967" s="111" t="s">
        <v>142</v>
      </c>
      <c r="R967" s="95"/>
      <c r="S967" s="93"/>
      <c r="T967" s="93"/>
    </row>
    <row r="968" spans="1:20" x14ac:dyDescent="0.25">
      <c r="A968" s="34" t="s">
        <v>2107</v>
      </c>
      <c r="B968" s="34" t="str">
        <f t="shared" si="86"/>
        <v>UDR Moquegua</v>
      </c>
      <c r="C968" s="35" t="s">
        <v>314</v>
      </c>
      <c r="D968" s="36" t="str">
        <f t="shared" si="85"/>
        <v>Acciones de Afiliación.</v>
      </c>
      <c r="E968" s="36" t="s">
        <v>315</v>
      </c>
      <c r="F968" s="36" t="str">
        <f t="shared" si="87"/>
        <v>Supervisión y asistencia técnica en materia de afiliaciones</v>
      </c>
      <c r="G968" s="36" t="s">
        <v>684</v>
      </c>
      <c r="H968" s="83" t="s">
        <v>679</v>
      </c>
      <c r="I968" s="82">
        <v>1</v>
      </c>
      <c r="J968" s="38">
        <v>0</v>
      </c>
      <c r="K968" s="38"/>
      <c r="L968" s="38">
        <v>320</v>
      </c>
      <c r="M968" s="38">
        <f t="shared" si="88"/>
        <v>320</v>
      </c>
      <c r="N968" s="39">
        <v>5</v>
      </c>
      <c r="O968" s="41" t="str">
        <f>IFERROR(VLOOKUP(N968,bbb!B534:Ordenmes,2,0),"")</f>
        <v>Mayo</v>
      </c>
      <c r="P968" s="112">
        <v>6</v>
      </c>
      <c r="Q968" s="111" t="s">
        <v>142</v>
      </c>
      <c r="R968" s="95"/>
      <c r="S968" s="93"/>
      <c r="T968" s="93"/>
    </row>
    <row r="969" spans="1:20" x14ac:dyDescent="0.25">
      <c r="A969" s="34" t="s">
        <v>2107</v>
      </c>
      <c r="B969" s="34" t="str">
        <f t="shared" si="86"/>
        <v>UDR Moquegua</v>
      </c>
      <c r="C969" s="35" t="s">
        <v>252</v>
      </c>
      <c r="D969" s="36" t="str">
        <f t="shared" si="85"/>
        <v>Acciones de Soporte a la Gestión a nivel de UDR</v>
      </c>
      <c r="E969" s="36" t="s">
        <v>253</v>
      </c>
      <c r="F969" s="36" t="str">
        <f t="shared" si="87"/>
        <v>Supervisión y asistencia técnica en acciones de soporte a IPRESS</v>
      </c>
      <c r="G969" s="36" t="s">
        <v>693</v>
      </c>
      <c r="H969" s="83" t="s">
        <v>694</v>
      </c>
      <c r="I969" s="82">
        <v>1</v>
      </c>
      <c r="J969" s="38">
        <v>0</v>
      </c>
      <c r="K969" s="38"/>
      <c r="L969" s="38">
        <v>0</v>
      </c>
      <c r="M969" s="38">
        <f t="shared" si="88"/>
        <v>0</v>
      </c>
      <c r="N969" s="39">
        <v>5</v>
      </c>
      <c r="O969" s="41" t="str">
        <f>IFERROR(VLOOKUP(N969,bbb!B535:Ordenmes,2,0),"")</f>
        <v>Mayo</v>
      </c>
      <c r="P969" s="112">
        <v>6</v>
      </c>
      <c r="Q969" s="111" t="s">
        <v>142</v>
      </c>
      <c r="R969" s="95"/>
      <c r="S969" s="93"/>
      <c r="T969" s="93"/>
    </row>
    <row r="970" spans="1:20" x14ac:dyDescent="0.25">
      <c r="A970" s="34" t="s">
        <v>2107</v>
      </c>
      <c r="B970" s="34" t="str">
        <f t="shared" si="86"/>
        <v>UDR Moquegua</v>
      </c>
      <c r="C970" s="35" t="s">
        <v>279</v>
      </c>
      <c r="D970" s="36" t="str">
        <f t="shared" si="85"/>
        <v>Ejecución de Control Técnico a las Prestaciones.</v>
      </c>
      <c r="E970" s="36" t="s">
        <v>288</v>
      </c>
      <c r="F970" s="36" t="str">
        <f t="shared" si="87"/>
        <v>Ejecutar acciones correspondientes al Proceso de Control Presencial Posterior</v>
      </c>
      <c r="G970" s="36" t="s">
        <v>704</v>
      </c>
      <c r="H970" s="83" t="s">
        <v>700</v>
      </c>
      <c r="I970" s="82">
        <v>1</v>
      </c>
      <c r="J970" s="38">
        <v>0</v>
      </c>
      <c r="K970" s="38"/>
      <c r="L970" s="38">
        <v>0</v>
      </c>
      <c r="M970" s="38">
        <f t="shared" si="88"/>
        <v>0</v>
      </c>
      <c r="N970" s="39">
        <v>5</v>
      </c>
      <c r="O970" s="41" t="str">
        <f>IFERROR(VLOOKUP(N970,bbb!B536:Ordenmes,2,0),"")</f>
        <v>Mayo</v>
      </c>
      <c r="P970" s="112">
        <v>7</v>
      </c>
      <c r="Q970" s="111" t="s">
        <v>156</v>
      </c>
      <c r="R970" s="95"/>
      <c r="S970" s="93"/>
      <c r="T970" s="93"/>
    </row>
    <row r="971" spans="1:20" x14ac:dyDescent="0.25">
      <c r="A971" s="34" t="s">
        <v>2107</v>
      </c>
      <c r="B971" s="34" t="str">
        <f t="shared" si="86"/>
        <v>UDR Moquegua</v>
      </c>
      <c r="C971" s="35" t="s">
        <v>279</v>
      </c>
      <c r="D971" s="36" t="str">
        <f t="shared" si="85"/>
        <v>Ejecución de Control Técnico a las Prestaciones.</v>
      </c>
      <c r="E971" s="36" t="s">
        <v>288</v>
      </c>
      <c r="F971" s="36" t="str">
        <f t="shared" si="87"/>
        <v>Ejecutar acciones correspondientes al Proceso de Control Presencial Posterior</v>
      </c>
      <c r="G971" s="36" t="s">
        <v>701</v>
      </c>
      <c r="H971" s="83" t="s">
        <v>700</v>
      </c>
      <c r="I971" s="82">
        <v>1</v>
      </c>
      <c r="J971" s="38">
        <v>0</v>
      </c>
      <c r="K971" s="38"/>
      <c r="L971" s="38">
        <v>0</v>
      </c>
      <c r="M971" s="38">
        <f t="shared" si="88"/>
        <v>0</v>
      </c>
      <c r="N971" s="39">
        <v>5</v>
      </c>
      <c r="O971" s="41" t="str">
        <f>IFERROR(VLOOKUP(N971,bbb!B537:Ordenmes,2,0),"")</f>
        <v>Mayo</v>
      </c>
      <c r="P971" s="112">
        <v>7</v>
      </c>
      <c r="Q971" s="111" t="s">
        <v>156</v>
      </c>
      <c r="R971" s="95"/>
      <c r="S971" s="93"/>
      <c r="T971" s="93"/>
    </row>
    <row r="972" spans="1:20" x14ac:dyDescent="0.25">
      <c r="A972" s="34" t="s">
        <v>2107</v>
      </c>
      <c r="B972" s="34" t="str">
        <f t="shared" si="86"/>
        <v>UDR Moquegua</v>
      </c>
      <c r="C972" s="35" t="s">
        <v>279</v>
      </c>
      <c r="D972" s="36" t="str">
        <f t="shared" si="85"/>
        <v>Ejecución de Control Técnico a las Prestaciones.</v>
      </c>
      <c r="E972" s="36" t="s">
        <v>288</v>
      </c>
      <c r="F972" s="36" t="str">
        <f t="shared" si="87"/>
        <v>Ejecutar acciones correspondientes al Proceso de Control Presencial Posterior</v>
      </c>
      <c r="G972" s="36" t="s">
        <v>705</v>
      </c>
      <c r="H972" s="83" t="s">
        <v>702</v>
      </c>
      <c r="I972" s="82">
        <v>1</v>
      </c>
      <c r="J972" s="38">
        <v>0</v>
      </c>
      <c r="K972" s="38"/>
      <c r="L972" s="38">
        <v>0</v>
      </c>
      <c r="M972" s="38">
        <f t="shared" si="88"/>
        <v>0</v>
      </c>
      <c r="N972" s="39">
        <v>5</v>
      </c>
      <c r="O972" s="41" t="str">
        <f>IFERROR(VLOOKUP(N972,bbb!B538:Ordenmes,2,0),"")</f>
        <v>Mayo</v>
      </c>
      <c r="P972" s="112">
        <v>7</v>
      </c>
      <c r="Q972" s="111" t="s">
        <v>156</v>
      </c>
      <c r="R972" s="95"/>
      <c r="S972" s="93"/>
      <c r="T972" s="93"/>
    </row>
    <row r="973" spans="1:20" x14ac:dyDescent="0.25">
      <c r="A973" s="34" t="s">
        <v>2107</v>
      </c>
      <c r="B973" s="34" t="str">
        <f t="shared" si="86"/>
        <v>UDR Moquegua</v>
      </c>
      <c r="C973" s="35" t="s">
        <v>279</v>
      </c>
      <c r="D973" s="36" t="str">
        <f t="shared" si="85"/>
        <v>Ejecución de Control Técnico a las Prestaciones.</v>
      </c>
      <c r="E973" s="36" t="s">
        <v>288</v>
      </c>
      <c r="F973" s="36" t="str">
        <f t="shared" si="87"/>
        <v>Ejecutar acciones correspondientes al Proceso de Control Presencial Posterior</v>
      </c>
      <c r="G973" s="36" t="s">
        <v>706</v>
      </c>
      <c r="H973" s="83" t="s">
        <v>702</v>
      </c>
      <c r="I973" s="82">
        <v>1</v>
      </c>
      <c r="J973" s="38">
        <v>0</v>
      </c>
      <c r="K973" s="38"/>
      <c r="L973" s="38">
        <v>0</v>
      </c>
      <c r="M973" s="38">
        <f t="shared" si="88"/>
        <v>0</v>
      </c>
      <c r="N973" s="39">
        <v>5</v>
      </c>
      <c r="O973" s="41" t="str">
        <f>IFERROR(VLOOKUP(N973,bbb!B539:Ordenmes,2,0),"")</f>
        <v>Mayo</v>
      </c>
      <c r="P973" s="112">
        <v>7</v>
      </c>
      <c r="Q973" s="111" t="s">
        <v>156</v>
      </c>
      <c r="R973" s="95"/>
      <c r="S973" s="93"/>
      <c r="T973" s="93"/>
    </row>
    <row r="974" spans="1:20" x14ac:dyDescent="0.25">
      <c r="A974" s="34" t="s">
        <v>2107</v>
      </c>
      <c r="B974" s="34" t="str">
        <f t="shared" si="86"/>
        <v>UDR Moquegua</v>
      </c>
      <c r="C974" s="35" t="s">
        <v>279</v>
      </c>
      <c r="D974" s="36" t="str">
        <f t="shared" si="85"/>
        <v>Ejecución de Control Técnico a las Prestaciones.</v>
      </c>
      <c r="E974" s="36" t="s">
        <v>288</v>
      </c>
      <c r="F974" s="36" t="str">
        <f t="shared" si="87"/>
        <v>Ejecutar acciones correspondientes al Proceso de Control Presencial Posterior</v>
      </c>
      <c r="G974" s="36" t="s">
        <v>711</v>
      </c>
      <c r="H974" s="83" t="s">
        <v>700</v>
      </c>
      <c r="I974" s="82" t="s">
        <v>681</v>
      </c>
      <c r="J974" s="38">
        <v>40</v>
      </c>
      <c r="K974" s="38"/>
      <c r="L974" s="38">
        <v>120</v>
      </c>
      <c r="M974" s="38">
        <f t="shared" si="88"/>
        <v>160</v>
      </c>
      <c r="N974" s="39">
        <v>5</v>
      </c>
      <c r="O974" s="41" t="str">
        <f>IFERROR(VLOOKUP(N974,bbb!B540:Ordenmes,2,0),"")</f>
        <v>Mayo</v>
      </c>
      <c r="P974" s="112">
        <v>7</v>
      </c>
      <c r="Q974" s="111" t="s">
        <v>156</v>
      </c>
      <c r="R974" s="95"/>
      <c r="S974" s="93"/>
      <c r="T974" s="93"/>
    </row>
    <row r="975" spans="1:20" x14ac:dyDescent="0.25">
      <c r="A975" s="34" t="s">
        <v>2107</v>
      </c>
      <c r="B975" s="34" t="str">
        <f t="shared" si="86"/>
        <v>UDR Moquegua</v>
      </c>
      <c r="C975" s="35" t="s">
        <v>307</v>
      </c>
      <c r="D975" s="36" t="str">
        <f t="shared" si="85"/>
        <v>Supervisión Financiera a Unidades Ejecutoras-UE.</v>
      </c>
      <c r="E975" s="36" t="s">
        <v>308</v>
      </c>
      <c r="F975" s="36" t="str">
        <f t="shared" si="87"/>
        <v>Supervisión Financiera Presencial a las Unidades Ejecutoras-UE</v>
      </c>
      <c r="G975" s="36" t="s">
        <v>671</v>
      </c>
      <c r="H975" s="83" t="s">
        <v>676</v>
      </c>
      <c r="I975" s="82">
        <v>2</v>
      </c>
      <c r="J975" s="38">
        <v>0</v>
      </c>
      <c r="K975" s="38"/>
      <c r="L975" s="38">
        <v>0</v>
      </c>
      <c r="M975" s="38">
        <f t="shared" si="88"/>
        <v>0</v>
      </c>
      <c r="N975" s="39">
        <v>6</v>
      </c>
      <c r="O975" s="41" t="str">
        <f>IFERROR(VLOOKUP(N975,bbb!B526:Ordenmes,2,0),"")</f>
        <v>Junio</v>
      </c>
      <c r="P975" s="112">
        <v>8</v>
      </c>
      <c r="Q975" s="111" t="s">
        <v>145</v>
      </c>
      <c r="R975" s="95"/>
      <c r="S975" s="93"/>
      <c r="T975" s="93"/>
    </row>
    <row r="976" spans="1:20" x14ac:dyDescent="0.25">
      <c r="A976" s="34" t="s">
        <v>2107</v>
      </c>
      <c r="B976" s="34" t="str">
        <f t="shared" si="86"/>
        <v>UDR Moquegua</v>
      </c>
      <c r="C976" s="35" t="s">
        <v>314</v>
      </c>
      <c r="D976" s="36" t="str">
        <f t="shared" si="85"/>
        <v>Acciones de Afiliación.</v>
      </c>
      <c r="E976" s="36" t="s">
        <v>315</v>
      </c>
      <c r="F976" s="36" t="str">
        <f t="shared" si="87"/>
        <v>Supervisión y asistencia técnica en materia de afiliaciones</v>
      </c>
      <c r="G976" s="36" t="s">
        <v>685</v>
      </c>
      <c r="H976" s="83" t="s">
        <v>679</v>
      </c>
      <c r="I976" s="82" t="s">
        <v>681</v>
      </c>
      <c r="J976" s="38">
        <v>40</v>
      </c>
      <c r="K976" s="38"/>
      <c r="L976" s="38">
        <v>120</v>
      </c>
      <c r="M976" s="38">
        <f t="shared" si="88"/>
        <v>160</v>
      </c>
      <c r="N976" s="39">
        <v>6</v>
      </c>
      <c r="O976" s="41" t="str">
        <f>IFERROR(VLOOKUP(N976,bbb!B527:Ordenmes,2,0),"")</f>
        <v>Junio</v>
      </c>
      <c r="P976" s="112">
        <v>8</v>
      </c>
      <c r="Q976" s="111" t="s">
        <v>145</v>
      </c>
      <c r="R976" s="95"/>
      <c r="S976" s="93"/>
      <c r="T976" s="93"/>
    </row>
    <row r="977" spans="1:20" x14ac:dyDescent="0.25">
      <c r="A977" s="34" t="s">
        <v>2107</v>
      </c>
      <c r="B977" s="34" t="str">
        <f t="shared" si="86"/>
        <v>UDR Moquegua</v>
      </c>
      <c r="C977" s="35" t="s">
        <v>252</v>
      </c>
      <c r="D977" s="36" t="str">
        <f t="shared" si="85"/>
        <v>Acciones de Soporte a la Gestión a nivel de UDR</v>
      </c>
      <c r="E977" s="36" t="s">
        <v>253</v>
      </c>
      <c r="F977" s="36" t="str">
        <f t="shared" si="87"/>
        <v>Supervisión y asistencia técnica en acciones de soporte a IPRESS</v>
      </c>
      <c r="G977" s="36" t="s">
        <v>698</v>
      </c>
      <c r="H977" s="83" t="s">
        <v>694</v>
      </c>
      <c r="I977" s="82">
        <v>1</v>
      </c>
      <c r="J977" s="38">
        <v>0</v>
      </c>
      <c r="K977" s="38"/>
      <c r="L977" s="38">
        <v>0</v>
      </c>
      <c r="M977" s="38">
        <f t="shared" si="88"/>
        <v>0</v>
      </c>
      <c r="N977" s="39">
        <v>6</v>
      </c>
      <c r="O977" s="41" t="str">
        <f>IFERROR(VLOOKUP(N977,bbb!B528:Ordenmes,2,0),"")</f>
        <v>Junio</v>
      </c>
      <c r="P977" s="112">
        <v>8</v>
      </c>
      <c r="Q977" s="111" t="s">
        <v>145</v>
      </c>
      <c r="R977" s="95"/>
      <c r="S977" s="93"/>
      <c r="T977" s="93"/>
    </row>
    <row r="978" spans="1:20" x14ac:dyDescent="0.25">
      <c r="A978" s="34" t="s">
        <v>2107</v>
      </c>
      <c r="B978" s="34" t="str">
        <f t="shared" si="86"/>
        <v>UDR Moquegua</v>
      </c>
      <c r="C978" s="35" t="s">
        <v>279</v>
      </c>
      <c r="D978" s="36" t="str">
        <f t="shared" si="85"/>
        <v>Ejecución de Control Técnico a las Prestaciones.</v>
      </c>
      <c r="E978" s="36" t="s">
        <v>288</v>
      </c>
      <c r="F978" s="36" t="str">
        <f t="shared" si="87"/>
        <v>Ejecutar acciones correspondientes al Proceso de Control Presencial Posterior</v>
      </c>
      <c r="G978" s="36" t="s">
        <v>707</v>
      </c>
      <c r="H978" s="83" t="s">
        <v>700</v>
      </c>
      <c r="I978" s="82">
        <v>1</v>
      </c>
      <c r="J978" s="38">
        <v>0</v>
      </c>
      <c r="K978" s="38"/>
      <c r="L978" s="38">
        <v>0</v>
      </c>
      <c r="M978" s="38">
        <f t="shared" si="88"/>
        <v>0</v>
      </c>
      <c r="N978" s="39">
        <v>6</v>
      </c>
      <c r="O978" s="41" t="str">
        <f>IFERROR(VLOOKUP(N978,bbb!B529:Ordenmes,2,0),"")</f>
        <v>Junio</v>
      </c>
      <c r="P978" s="112">
        <v>8</v>
      </c>
      <c r="Q978" s="111" t="s">
        <v>145</v>
      </c>
      <c r="R978" s="95"/>
      <c r="S978" s="93"/>
      <c r="T978" s="93"/>
    </row>
    <row r="979" spans="1:20" x14ac:dyDescent="0.25">
      <c r="A979" s="34" t="s">
        <v>2107</v>
      </c>
      <c r="B979" s="34" t="str">
        <f t="shared" si="86"/>
        <v>UDR Moquegua</v>
      </c>
      <c r="C979" s="35" t="s">
        <v>279</v>
      </c>
      <c r="D979" s="36" t="str">
        <f t="shared" si="85"/>
        <v>Ejecución de Control Técnico a las Prestaciones.</v>
      </c>
      <c r="E979" s="36" t="s">
        <v>288</v>
      </c>
      <c r="F979" s="36" t="str">
        <f t="shared" si="87"/>
        <v>Ejecutar acciones correspondientes al Proceso de Control Presencial Posterior</v>
      </c>
      <c r="G979" s="36" t="s">
        <v>708</v>
      </c>
      <c r="H979" s="83" t="s">
        <v>700</v>
      </c>
      <c r="I979" s="82">
        <v>1</v>
      </c>
      <c r="J979" s="38">
        <v>0</v>
      </c>
      <c r="K979" s="38"/>
      <c r="L979" s="38">
        <v>0</v>
      </c>
      <c r="M979" s="38">
        <f t="shared" si="88"/>
        <v>0</v>
      </c>
      <c r="N979" s="39">
        <v>6</v>
      </c>
      <c r="O979" s="41" t="str">
        <f>IFERROR(VLOOKUP(N979,bbb!B530:Ordenmes,2,0),"")</f>
        <v>Junio</v>
      </c>
      <c r="P979" s="112">
        <v>9</v>
      </c>
      <c r="Q979" s="111" t="s">
        <v>161</v>
      </c>
      <c r="R979" s="95"/>
      <c r="S979" s="93"/>
      <c r="T979" s="93"/>
    </row>
    <row r="980" spans="1:20" x14ac:dyDescent="0.25">
      <c r="A980" s="34" t="s">
        <v>2107</v>
      </c>
      <c r="B980" s="34" t="str">
        <f t="shared" si="86"/>
        <v>UDR Moquegua</v>
      </c>
      <c r="C980" s="35" t="s">
        <v>279</v>
      </c>
      <c r="D980" s="36" t="str">
        <f t="shared" si="85"/>
        <v>Ejecución de Control Técnico a las Prestaciones.</v>
      </c>
      <c r="E980" s="36" t="s">
        <v>288</v>
      </c>
      <c r="F980" s="36" t="str">
        <f t="shared" si="87"/>
        <v>Ejecutar acciones correspondientes al Proceso de Control Presencial Posterior</v>
      </c>
      <c r="G980" s="36" t="s">
        <v>710</v>
      </c>
      <c r="H980" s="83" t="s">
        <v>702</v>
      </c>
      <c r="I980" s="82">
        <v>1</v>
      </c>
      <c r="J980" s="38">
        <v>0</v>
      </c>
      <c r="K980" s="38"/>
      <c r="L980" s="38">
        <v>0</v>
      </c>
      <c r="M980" s="38">
        <f t="shared" si="88"/>
        <v>0</v>
      </c>
      <c r="N980" s="39">
        <v>6</v>
      </c>
      <c r="O980" s="41" t="str">
        <f>IFERROR(VLOOKUP(N980,bbb!B531:Ordenmes,2,0),"")</f>
        <v>Junio</v>
      </c>
      <c r="P980" s="112">
        <v>9</v>
      </c>
      <c r="Q980" s="111" t="s">
        <v>161</v>
      </c>
      <c r="R980" s="95"/>
      <c r="S980" s="93"/>
      <c r="T980" s="93"/>
    </row>
    <row r="981" spans="1:20" x14ac:dyDescent="0.25">
      <c r="A981" s="34" t="s">
        <v>2107</v>
      </c>
      <c r="B981" s="34" t="str">
        <f t="shared" si="86"/>
        <v>UDR Moquegua</v>
      </c>
      <c r="C981" s="35" t="s">
        <v>279</v>
      </c>
      <c r="D981" s="36" t="str">
        <f t="shared" si="85"/>
        <v>Ejecución de Control Técnico a las Prestaciones.</v>
      </c>
      <c r="E981" s="36" t="s">
        <v>288</v>
      </c>
      <c r="F981" s="36" t="str">
        <f t="shared" si="87"/>
        <v>Ejecutar acciones correspondientes al Proceso de Control Presencial Posterior</v>
      </c>
      <c r="G981" s="36" t="s">
        <v>718</v>
      </c>
      <c r="H981" s="83" t="s">
        <v>700</v>
      </c>
      <c r="I981" s="82" t="s">
        <v>681</v>
      </c>
      <c r="J981" s="38">
        <v>40</v>
      </c>
      <c r="K981" s="38"/>
      <c r="L981" s="38">
        <v>120</v>
      </c>
      <c r="M981" s="38">
        <f t="shared" si="88"/>
        <v>160</v>
      </c>
      <c r="N981" s="39">
        <v>6</v>
      </c>
      <c r="O981" s="41" t="str">
        <f>IFERROR(VLOOKUP(N981,bbb!B532:Ordenmes,2,0),"")</f>
        <v>Junio</v>
      </c>
      <c r="P981" s="112">
        <v>9</v>
      </c>
      <c r="Q981" s="111" t="s">
        <v>161</v>
      </c>
      <c r="R981" s="95"/>
      <c r="S981" s="93"/>
      <c r="T981" s="93"/>
    </row>
    <row r="982" spans="1:20" x14ac:dyDescent="0.25">
      <c r="A982" s="34" t="s">
        <v>2107</v>
      </c>
      <c r="B982" s="34" t="str">
        <f t="shared" si="86"/>
        <v>UDR Moquegua</v>
      </c>
      <c r="C982" s="35" t="s">
        <v>279</v>
      </c>
      <c r="D982" s="36" t="str">
        <f t="shared" si="85"/>
        <v>Ejecución de Control Técnico a las Prestaciones.</v>
      </c>
      <c r="E982" s="36" t="s">
        <v>288</v>
      </c>
      <c r="F982" s="36" t="str">
        <f t="shared" si="87"/>
        <v>Ejecutar acciones correspondientes al Proceso de Control Presencial Posterior</v>
      </c>
      <c r="G982" s="36" t="s">
        <v>719</v>
      </c>
      <c r="H982" s="83" t="s">
        <v>702</v>
      </c>
      <c r="I982" s="82" t="s">
        <v>681</v>
      </c>
      <c r="J982" s="38">
        <v>40</v>
      </c>
      <c r="K982" s="38"/>
      <c r="L982" s="38">
        <v>120</v>
      </c>
      <c r="M982" s="38">
        <f t="shared" si="88"/>
        <v>160</v>
      </c>
      <c r="N982" s="39">
        <v>6</v>
      </c>
      <c r="O982" s="41" t="str">
        <f>IFERROR(VLOOKUP(N982,bbb!B533:Ordenmes,2,0),"")</f>
        <v>Junio</v>
      </c>
      <c r="P982" s="112">
        <v>9</v>
      </c>
      <c r="Q982" s="111" t="s">
        <v>161</v>
      </c>
      <c r="R982" s="95"/>
      <c r="S982" s="93"/>
      <c r="T982" s="93"/>
    </row>
    <row r="983" spans="1:20" x14ac:dyDescent="0.25">
      <c r="A983" s="34" t="s">
        <v>2107</v>
      </c>
      <c r="B983" s="34" t="str">
        <f t="shared" si="86"/>
        <v>UDR Moquegua</v>
      </c>
      <c r="C983" s="35" t="s">
        <v>279</v>
      </c>
      <c r="D983" s="36" t="str">
        <f t="shared" si="85"/>
        <v>Ejecución de Control Técnico a las Prestaciones.</v>
      </c>
      <c r="E983" s="36" t="s">
        <v>280</v>
      </c>
      <c r="F983" s="36" t="str">
        <f t="shared" si="87"/>
        <v>Gestión con actores locales para fortalecer la contención preventiva</v>
      </c>
      <c r="G983" s="36" t="s">
        <v>733</v>
      </c>
      <c r="H983" s="83" t="s">
        <v>730</v>
      </c>
      <c r="I983" s="82">
        <v>1</v>
      </c>
      <c r="J983" s="38">
        <v>140</v>
      </c>
      <c r="K983" s="38"/>
      <c r="L983" s="38">
        <v>320</v>
      </c>
      <c r="M983" s="38">
        <f t="shared" si="88"/>
        <v>460</v>
      </c>
      <c r="N983" s="39">
        <v>6</v>
      </c>
      <c r="O983" s="41" t="str">
        <f>IFERROR(VLOOKUP(N983,bbb!B534:Ordenmes,2,0),"")</f>
        <v>Junio</v>
      </c>
      <c r="P983" s="112">
        <v>9</v>
      </c>
      <c r="Q983" s="111" t="s">
        <v>161</v>
      </c>
      <c r="R983" s="95"/>
      <c r="S983" s="93"/>
      <c r="T983" s="93"/>
    </row>
    <row r="984" spans="1:20" x14ac:dyDescent="0.25">
      <c r="A984" s="34" t="s">
        <v>2107</v>
      </c>
      <c r="B984" s="34" t="str">
        <f t="shared" si="86"/>
        <v>UDR Moquegua</v>
      </c>
      <c r="C984" s="35" t="s">
        <v>307</v>
      </c>
      <c r="D984" s="36" t="str">
        <f t="shared" si="85"/>
        <v>Supervisión Financiera a Unidades Ejecutoras-UE.</v>
      </c>
      <c r="E984" s="36" t="s">
        <v>308</v>
      </c>
      <c r="F984" s="36" t="str">
        <f t="shared" si="87"/>
        <v>Supervisión Financiera Presencial a las Unidades Ejecutoras-UE</v>
      </c>
      <c r="G984" s="36" t="s">
        <v>671</v>
      </c>
      <c r="H984" s="83" t="s">
        <v>672</v>
      </c>
      <c r="I984" s="82">
        <v>2</v>
      </c>
      <c r="J984" s="38">
        <v>0</v>
      </c>
      <c r="K984" s="38"/>
      <c r="L984" s="38">
        <v>0</v>
      </c>
      <c r="M984" s="38">
        <f t="shared" si="88"/>
        <v>0</v>
      </c>
      <c r="N984" s="39">
        <v>7</v>
      </c>
      <c r="O984" s="41" t="str">
        <f>IFERROR(VLOOKUP(N984,bbb!B540:Ordenmes,2,0),"")</f>
        <v>Julio</v>
      </c>
      <c r="P984" s="112">
        <v>10</v>
      </c>
      <c r="Q984" s="111" t="s">
        <v>150</v>
      </c>
      <c r="R984" s="95"/>
      <c r="S984" s="93"/>
      <c r="T984" s="93"/>
    </row>
    <row r="985" spans="1:20" x14ac:dyDescent="0.25">
      <c r="A985" s="34" t="s">
        <v>2107</v>
      </c>
      <c r="B985" s="34" t="str">
        <f t="shared" si="86"/>
        <v>UDR Moquegua</v>
      </c>
      <c r="C985" s="35" t="s">
        <v>314</v>
      </c>
      <c r="D985" s="36" t="str">
        <f t="shared" si="85"/>
        <v>Acciones de Afiliación.</v>
      </c>
      <c r="E985" s="36" t="s">
        <v>315</v>
      </c>
      <c r="F985" s="36" t="str">
        <f t="shared" si="87"/>
        <v>Supervisión y asistencia técnica en materia de afiliaciones</v>
      </c>
      <c r="G985" s="36" t="s">
        <v>686</v>
      </c>
      <c r="H985" s="83" t="s">
        <v>679</v>
      </c>
      <c r="I985" s="82" t="s">
        <v>681</v>
      </c>
      <c r="J985" s="38">
        <v>70</v>
      </c>
      <c r="K985" s="38"/>
      <c r="L985" s="38">
        <v>120</v>
      </c>
      <c r="M985" s="38">
        <f t="shared" si="88"/>
        <v>190</v>
      </c>
      <c r="N985" s="39">
        <v>7</v>
      </c>
      <c r="O985" s="41" t="str">
        <f>IFERROR(VLOOKUP(N985,bbb!B541:Ordenmes,2,0),"")</f>
        <v>Julio</v>
      </c>
      <c r="P985" s="112">
        <v>10</v>
      </c>
      <c r="Q985" s="111" t="s">
        <v>150</v>
      </c>
      <c r="R985" s="95"/>
      <c r="S985" s="93"/>
      <c r="T985" s="93"/>
    </row>
    <row r="986" spans="1:20" x14ac:dyDescent="0.25">
      <c r="A986" s="34" t="s">
        <v>2107</v>
      </c>
      <c r="B986" s="34" t="str">
        <f t="shared" si="86"/>
        <v>UDR Moquegua</v>
      </c>
      <c r="C986" s="35" t="s">
        <v>252</v>
      </c>
      <c r="D986" s="36" t="str">
        <f t="shared" ref="D986:D1049" si="89">IFERROR(VLOOKUP(C986,IdAOE,2,0),"")</f>
        <v>Acciones de Soporte a la Gestión a nivel de UDR</v>
      </c>
      <c r="E986" s="36" t="s">
        <v>253</v>
      </c>
      <c r="F986" s="36" t="str">
        <f t="shared" si="87"/>
        <v>Supervisión y asistencia técnica en acciones de soporte a IPRESS</v>
      </c>
      <c r="G986" s="36" t="s">
        <v>697</v>
      </c>
      <c r="H986" s="83" t="s">
        <v>694</v>
      </c>
      <c r="I986" s="82">
        <v>1</v>
      </c>
      <c r="J986" s="38">
        <v>0</v>
      </c>
      <c r="K986" s="38"/>
      <c r="L986" s="38">
        <v>0</v>
      </c>
      <c r="M986" s="38">
        <f t="shared" si="88"/>
        <v>0</v>
      </c>
      <c r="N986" s="39">
        <v>7</v>
      </c>
      <c r="O986" s="41" t="str">
        <f>IFERROR(VLOOKUP(N986,bbb!B542:Ordenmes,2,0),"")</f>
        <v>Julio</v>
      </c>
      <c r="P986" s="112">
        <v>10</v>
      </c>
      <c r="Q986" s="111" t="s">
        <v>150</v>
      </c>
      <c r="R986" s="95"/>
      <c r="S986" s="93"/>
      <c r="T986" s="93"/>
    </row>
    <row r="987" spans="1:20" x14ac:dyDescent="0.25">
      <c r="A987" s="34" t="s">
        <v>2107</v>
      </c>
      <c r="B987" s="34" t="str">
        <f t="shared" si="86"/>
        <v>UDR Moquegua</v>
      </c>
      <c r="C987" s="35" t="s">
        <v>279</v>
      </c>
      <c r="D987" s="36" t="str">
        <f t="shared" si="89"/>
        <v>Ejecución de Control Técnico a las Prestaciones.</v>
      </c>
      <c r="E987" s="36" t="s">
        <v>288</v>
      </c>
      <c r="F987" s="36" t="str">
        <f t="shared" si="87"/>
        <v>Ejecutar acciones correspondientes al Proceso de Control Presencial Posterior</v>
      </c>
      <c r="G987" s="36" t="s">
        <v>709</v>
      </c>
      <c r="H987" s="83" t="s">
        <v>700</v>
      </c>
      <c r="I987" s="82">
        <v>1</v>
      </c>
      <c r="J987" s="38">
        <v>0</v>
      </c>
      <c r="K987" s="38"/>
      <c r="L987" s="38">
        <v>0</v>
      </c>
      <c r="M987" s="38">
        <f t="shared" si="88"/>
        <v>0</v>
      </c>
      <c r="N987" s="39">
        <v>7</v>
      </c>
      <c r="O987" s="41" t="str">
        <f>IFERROR(VLOOKUP(N987,bbb!B543:Ordenmes,2,0),"")</f>
        <v>Julio</v>
      </c>
      <c r="P987" s="112">
        <v>10</v>
      </c>
      <c r="Q987" s="111" t="s">
        <v>150</v>
      </c>
      <c r="R987" s="95"/>
      <c r="S987" s="93"/>
      <c r="T987" s="93"/>
    </row>
    <row r="988" spans="1:20" x14ac:dyDescent="0.25">
      <c r="A988" s="34" t="s">
        <v>2107</v>
      </c>
      <c r="B988" s="34" t="str">
        <f t="shared" si="86"/>
        <v>UDR Moquegua</v>
      </c>
      <c r="C988" s="35" t="s">
        <v>279</v>
      </c>
      <c r="D988" s="36" t="str">
        <f t="shared" si="89"/>
        <v>Ejecución de Control Técnico a las Prestaciones.</v>
      </c>
      <c r="E988" s="36" t="s">
        <v>288</v>
      </c>
      <c r="F988" s="36" t="str">
        <f t="shared" si="87"/>
        <v>Ejecutar acciones correspondientes al Proceso de Control Presencial Posterior</v>
      </c>
      <c r="G988" s="36" t="s">
        <v>705</v>
      </c>
      <c r="H988" s="83" t="s">
        <v>702</v>
      </c>
      <c r="I988" s="82">
        <v>1</v>
      </c>
      <c r="J988" s="38">
        <v>0</v>
      </c>
      <c r="K988" s="38"/>
      <c r="L988" s="38">
        <v>0</v>
      </c>
      <c r="M988" s="38">
        <f t="shared" si="88"/>
        <v>0</v>
      </c>
      <c r="N988" s="39">
        <v>7</v>
      </c>
      <c r="O988" s="41" t="str">
        <f>IFERROR(VLOOKUP(N988,bbb!B544:Ordenmes,2,0),"")</f>
        <v>Julio</v>
      </c>
      <c r="P988" s="112">
        <v>10</v>
      </c>
      <c r="Q988" s="111" t="s">
        <v>150</v>
      </c>
      <c r="R988" s="95"/>
      <c r="S988" s="93"/>
      <c r="T988" s="93"/>
    </row>
    <row r="989" spans="1:20" x14ac:dyDescent="0.25">
      <c r="A989" s="34" t="s">
        <v>2107</v>
      </c>
      <c r="B989" s="34" t="str">
        <f t="shared" si="86"/>
        <v>UDR Moquegua</v>
      </c>
      <c r="C989" s="35" t="s">
        <v>279</v>
      </c>
      <c r="D989" s="36" t="str">
        <f t="shared" si="89"/>
        <v>Ejecución de Control Técnico a las Prestaciones.</v>
      </c>
      <c r="E989" s="36" t="s">
        <v>288</v>
      </c>
      <c r="F989" s="36" t="str">
        <f t="shared" si="87"/>
        <v>Ejecutar acciones correspondientes al Proceso de Control Presencial Posterior</v>
      </c>
      <c r="G989" s="36" t="s">
        <v>720</v>
      </c>
      <c r="H989" s="83" t="s">
        <v>700</v>
      </c>
      <c r="I989" s="82" t="s">
        <v>681</v>
      </c>
      <c r="J989" s="38">
        <v>40</v>
      </c>
      <c r="K989" s="38"/>
      <c r="L989" s="38">
        <v>120</v>
      </c>
      <c r="M989" s="38">
        <f t="shared" si="88"/>
        <v>160</v>
      </c>
      <c r="N989" s="39">
        <v>7</v>
      </c>
      <c r="O989" s="41" t="str">
        <f>IFERROR(VLOOKUP(N989,bbb!B545:Ordenmes,2,0),"")</f>
        <v>Julio</v>
      </c>
      <c r="P989" s="112">
        <v>10</v>
      </c>
      <c r="Q989" s="111" t="s">
        <v>150</v>
      </c>
      <c r="R989" s="95"/>
      <c r="S989" s="93"/>
      <c r="T989" s="93"/>
    </row>
    <row r="990" spans="1:20" x14ac:dyDescent="0.25">
      <c r="A990" s="34" t="s">
        <v>2107</v>
      </c>
      <c r="B990" s="34" t="str">
        <f t="shared" si="86"/>
        <v>UDR Moquegua</v>
      </c>
      <c r="C990" s="35" t="s">
        <v>279</v>
      </c>
      <c r="D990" s="36" t="str">
        <f t="shared" si="89"/>
        <v>Ejecución de Control Técnico a las Prestaciones.</v>
      </c>
      <c r="E990" s="36" t="s">
        <v>288</v>
      </c>
      <c r="F990" s="36" t="str">
        <f t="shared" si="87"/>
        <v>Ejecutar acciones correspondientes al Proceso de Control Presencial Posterior</v>
      </c>
      <c r="G990" s="36" t="s">
        <v>721</v>
      </c>
      <c r="H990" s="83" t="s">
        <v>702</v>
      </c>
      <c r="I990" s="82" t="s">
        <v>681</v>
      </c>
      <c r="J990" s="38">
        <v>40</v>
      </c>
      <c r="K990" s="38"/>
      <c r="L990" s="38">
        <v>120</v>
      </c>
      <c r="M990" s="38">
        <f t="shared" si="88"/>
        <v>160</v>
      </c>
      <c r="N990" s="39">
        <v>7</v>
      </c>
      <c r="O990" s="41" t="str">
        <f>IFERROR(VLOOKUP(N990,bbb!B546:Ordenmes,2,0),"")</f>
        <v>Julio</v>
      </c>
      <c r="P990" s="112">
        <v>11</v>
      </c>
      <c r="Q990" s="111" t="s">
        <v>169</v>
      </c>
      <c r="R990" s="95"/>
      <c r="S990" s="93"/>
      <c r="T990" s="93"/>
    </row>
    <row r="991" spans="1:20" x14ac:dyDescent="0.25">
      <c r="A991" s="34" t="s">
        <v>2107</v>
      </c>
      <c r="B991" s="34" t="str">
        <f t="shared" ref="B991:B1054" si="90">IFERROR(VLOOKUP(A991,IdCC,2,0),"")</f>
        <v>UDR Moquegua</v>
      </c>
      <c r="C991" s="35" t="s">
        <v>279</v>
      </c>
      <c r="D991" s="36" t="str">
        <f t="shared" si="89"/>
        <v>Ejecución de Control Técnico a las Prestaciones.</v>
      </c>
      <c r="E991" s="36" t="s">
        <v>288</v>
      </c>
      <c r="F991" s="36" t="str">
        <f t="shared" ref="F991:F1054" si="91">IFERROR(VLOOKUP(E991,IdTarea,2,0),"")</f>
        <v>Ejecutar acciones correspondientes al Proceso de Control Presencial Posterior</v>
      </c>
      <c r="G991" s="36" t="s">
        <v>722</v>
      </c>
      <c r="H991" s="83" t="s">
        <v>700</v>
      </c>
      <c r="I991" s="82">
        <v>1</v>
      </c>
      <c r="J991" s="38">
        <v>0</v>
      </c>
      <c r="K991" s="38"/>
      <c r="L991" s="38">
        <v>0</v>
      </c>
      <c r="M991" s="38">
        <f t="shared" si="88"/>
        <v>0</v>
      </c>
      <c r="N991" s="39">
        <v>7</v>
      </c>
      <c r="O991" s="41" t="str">
        <f>IFERROR(VLOOKUP(N991,bbb!B547:Ordenmes,2,0),"")</f>
        <v>Julio</v>
      </c>
      <c r="P991" s="112">
        <v>11</v>
      </c>
      <c r="Q991" s="111" t="s">
        <v>169</v>
      </c>
      <c r="R991" s="95"/>
      <c r="S991" s="93"/>
      <c r="T991" s="93"/>
    </row>
    <row r="992" spans="1:20" x14ac:dyDescent="0.25">
      <c r="A992" s="34" t="s">
        <v>2107</v>
      </c>
      <c r="B992" s="34" t="str">
        <f t="shared" si="90"/>
        <v>UDR Moquegua</v>
      </c>
      <c r="C992" s="35" t="s">
        <v>279</v>
      </c>
      <c r="D992" s="36" t="str">
        <f t="shared" si="89"/>
        <v>Ejecución de Control Técnico a las Prestaciones.</v>
      </c>
      <c r="E992" s="36" t="s">
        <v>288</v>
      </c>
      <c r="F992" s="36" t="str">
        <f t="shared" si="91"/>
        <v>Ejecutar acciones correspondientes al Proceso de Control Presencial Posterior</v>
      </c>
      <c r="G992" s="36" t="s">
        <v>723</v>
      </c>
      <c r="H992" s="83" t="s">
        <v>700</v>
      </c>
      <c r="I992" s="82" t="s">
        <v>681</v>
      </c>
      <c r="J992" s="38">
        <v>40</v>
      </c>
      <c r="K992" s="38"/>
      <c r="L992" s="38">
        <v>120</v>
      </c>
      <c r="M992" s="38">
        <f t="shared" si="88"/>
        <v>160</v>
      </c>
      <c r="N992" s="39">
        <v>7</v>
      </c>
      <c r="O992" s="41" t="str">
        <f>IFERROR(VLOOKUP(N992,bbb!B548:Ordenmes,2,0),"")</f>
        <v>Julio</v>
      </c>
      <c r="P992" s="112">
        <v>11</v>
      </c>
      <c r="Q992" s="111" t="s">
        <v>169</v>
      </c>
      <c r="R992" s="95"/>
      <c r="S992" s="93"/>
      <c r="T992" s="93"/>
    </row>
    <row r="993" spans="1:20" x14ac:dyDescent="0.25">
      <c r="A993" s="34" t="s">
        <v>2107</v>
      </c>
      <c r="B993" s="34" t="str">
        <f t="shared" si="90"/>
        <v>UDR Moquegua</v>
      </c>
      <c r="C993" s="35" t="s">
        <v>279</v>
      </c>
      <c r="D993" s="36" t="str">
        <f t="shared" si="89"/>
        <v>Ejecución de Control Técnico a las Prestaciones.</v>
      </c>
      <c r="E993" s="36" t="s">
        <v>280</v>
      </c>
      <c r="F993" s="36" t="str">
        <f t="shared" si="91"/>
        <v>Gestión con actores locales para fortalecer la contención preventiva</v>
      </c>
      <c r="G993" s="36" t="s">
        <v>721</v>
      </c>
      <c r="H993" s="83" t="s">
        <v>730</v>
      </c>
      <c r="I993" s="82">
        <v>1</v>
      </c>
      <c r="J993" s="38">
        <v>0</v>
      </c>
      <c r="K993" s="38"/>
      <c r="L993" s="38">
        <v>0</v>
      </c>
      <c r="M993" s="38">
        <f t="shared" si="88"/>
        <v>0</v>
      </c>
      <c r="N993" s="39">
        <v>7</v>
      </c>
      <c r="O993" s="41" t="str">
        <f>IFERROR(VLOOKUP(N993,bbb!B549:Ordenmes,2,0),"")</f>
        <v>Julio</v>
      </c>
      <c r="P993" s="112">
        <v>11</v>
      </c>
      <c r="Q993" s="111" t="s">
        <v>169</v>
      </c>
      <c r="R993" s="95"/>
      <c r="S993" s="93"/>
      <c r="T993" s="93"/>
    </row>
    <row r="994" spans="1:20" x14ac:dyDescent="0.25">
      <c r="A994" s="34" t="s">
        <v>2107</v>
      </c>
      <c r="B994" s="34" t="str">
        <f t="shared" si="90"/>
        <v>UDR Moquegua</v>
      </c>
      <c r="C994" s="35" t="s">
        <v>307</v>
      </c>
      <c r="D994" s="36" t="str">
        <f t="shared" si="89"/>
        <v>Supervisión Financiera a Unidades Ejecutoras-UE.</v>
      </c>
      <c r="E994" s="36" t="s">
        <v>308</v>
      </c>
      <c r="F994" s="36" t="str">
        <f t="shared" si="91"/>
        <v>Supervisión Financiera Presencial a las Unidades Ejecutoras-UE</v>
      </c>
      <c r="G994" s="36" t="s">
        <v>671</v>
      </c>
      <c r="H994" s="83" t="s">
        <v>676</v>
      </c>
      <c r="I994" s="82">
        <v>5</v>
      </c>
      <c r="J994" s="38">
        <v>0</v>
      </c>
      <c r="K994" s="38"/>
      <c r="L994" s="38">
        <v>0</v>
      </c>
      <c r="M994" s="38">
        <f t="shared" si="88"/>
        <v>0</v>
      </c>
      <c r="N994" s="39">
        <v>8</v>
      </c>
      <c r="O994" s="41" t="str">
        <f>IFERROR(VLOOKUP(N994,bbb!B525:Ordenmes,2,0),"")</f>
        <v>Agosto</v>
      </c>
      <c r="P994" s="112">
        <v>11</v>
      </c>
      <c r="Q994" s="111" t="s">
        <v>169</v>
      </c>
      <c r="R994" s="95"/>
      <c r="S994" s="93"/>
      <c r="T994" s="93"/>
    </row>
    <row r="995" spans="1:20" x14ac:dyDescent="0.25">
      <c r="A995" s="34" t="s">
        <v>2107</v>
      </c>
      <c r="B995" s="34" t="str">
        <f t="shared" si="90"/>
        <v>UDR Moquegua</v>
      </c>
      <c r="C995" s="35" t="s">
        <v>314</v>
      </c>
      <c r="D995" s="36" t="str">
        <f t="shared" si="89"/>
        <v>Acciones de Afiliación.</v>
      </c>
      <c r="E995" s="36" t="s">
        <v>315</v>
      </c>
      <c r="F995" s="36" t="str">
        <f t="shared" si="91"/>
        <v>Supervisión y asistencia técnica en materia de afiliaciones</v>
      </c>
      <c r="G995" s="36" t="s">
        <v>687</v>
      </c>
      <c r="H995" s="83" t="s">
        <v>679</v>
      </c>
      <c r="I995" s="82">
        <v>1</v>
      </c>
      <c r="J995" s="38">
        <v>0</v>
      </c>
      <c r="K995" s="38"/>
      <c r="L995" s="38">
        <v>320</v>
      </c>
      <c r="M995" s="38">
        <f t="shared" si="88"/>
        <v>320</v>
      </c>
      <c r="N995" s="39">
        <v>8</v>
      </c>
      <c r="O995" s="41" t="str">
        <f>IFERROR(VLOOKUP(N995,bbb!B526:Ordenmes,2,0),"")</f>
        <v>Agosto</v>
      </c>
      <c r="P995" s="112">
        <v>12</v>
      </c>
      <c r="Q995" s="111" t="s">
        <v>166</v>
      </c>
      <c r="R995" s="95"/>
      <c r="S995" s="93"/>
      <c r="T995" s="93"/>
    </row>
    <row r="996" spans="1:20" x14ac:dyDescent="0.25">
      <c r="A996" s="34" t="s">
        <v>2107</v>
      </c>
      <c r="B996" s="34" t="str">
        <f t="shared" si="90"/>
        <v>UDR Moquegua</v>
      </c>
      <c r="C996" s="35" t="s">
        <v>314</v>
      </c>
      <c r="D996" s="36" t="str">
        <f t="shared" si="89"/>
        <v>Acciones de Afiliación.</v>
      </c>
      <c r="E996" s="36" t="s">
        <v>315</v>
      </c>
      <c r="F996" s="36" t="str">
        <f t="shared" si="91"/>
        <v>Supervisión y asistencia técnica en materia de afiliaciones</v>
      </c>
      <c r="G996" s="36" t="s">
        <v>688</v>
      </c>
      <c r="H996" s="83" t="s">
        <v>679</v>
      </c>
      <c r="I996" s="82">
        <v>1</v>
      </c>
      <c r="J996" s="38">
        <v>0</v>
      </c>
      <c r="K996" s="38"/>
      <c r="L996" s="38">
        <v>320</v>
      </c>
      <c r="M996" s="38">
        <f t="shared" si="88"/>
        <v>320</v>
      </c>
      <c r="N996" s="39">
        <v>8</v>
      </c>
      <c r="O996" s="41" t="str">
        <f>IFERROR(VLOOKUP(N996,bbb!B527:Ordenmes,2,0),"")</f>
        <v>Agosto</v>
      </c>
      <c r="P996" s="112">
        <v>12</v>
      </c>
      <c r="Q996" s="111" t="s">
        <v>166</v>
      </c>
      <c r="R996" s="95"/>
      <c r="S996" s="93"/>
      <c r="T996" s="93"/>
    </row>
    <row r="997" spans="1:20" x14ac:dyDescent="0.25">
      <c r="A997" s="34" t="s">
        <v>2107</v>
      </c>
      <c r="B997" s="34" t="str">
        <f t="shared" si="90"/>
        <v>UDR Moquegua</v>
      </c>
      <c r="C997" s="35" t="s">
        <v>314</v>
      </c>
      <c r="D997" s="36" t="str">
        <f t="shared" si="89"/>
        <v>Acciones de Afiliación.</v>
      </c>
      <c r="E997" s="36" t="s">
        <v>315</v>
      </c>
      <c r="F997" s="36" t="str">
        <f t="shared" si="91"/>
        <v>Supervisión y asistencia técnica en materia de afiliaciones</v>
      </c>
      <c r="G997" s="36" t="s">
        <v>689</v>
      </c>
      <c r="H997" s="83" t="s">
        <v>679</v>
      </c>
      <c r="I997" s="82">
        <v>2</v>
      </c>
      <c r="J997" s="38">
        <v>80</v>
      </c>
      <c r="K997" s="38"/>
      <c r="L997" s="38">
        <v>640</v>
      </c>
      <c r="M997" s="38">
        <f t="shared" si="88"/>
        <v>720</v>
      </c>
      <c r="N997" s="39">
        <v>8</v>
      </c>
      <c r="O997" s="41" t="str">
        <f>IFERROR(VLOOKUP(N997,bbb!B528:Ordenmes,2,0),"")</f>
        <v>Agosto</v>
      </c>
      <c r="P997" s="112">
        <v>12</v>
      </c>
      <c r="Q997" s="111" t="s">
        <v>166</v>
      </c>
      <c r="R997" s="95"/>
      <c r="S997" s="93"/>
      <c r="T997" s="93"/>
    </row>
    <row r="998" spans="1:20" x14ac:dyDescent="0.25">
      <c r="A998" s="34" t="s">
        <v>2107</v>
      </c>
      <c r="B998" s="34" t="str">
        <f t="shared" si="90"/>
        <v>UDR Moquegua</v>
      </c>
      <c r="C998" s="35" t="s">
        <v>252</v>
      </c>
      <c r="D998" s="36" t="str">
        <f t="shared" si="89"/>
        <v>Acciones de Soporte a la Gestión a nivel de UDR</v>
      </c>
      <c r="E998" s="36" t="s">
        <v>253</v>
      </c>
      <c r="F998" s="36" t="str">
        <f t="shared" si="91"/>
        <v>Supervisión y asistencia técnica en acciones de soporte a IPRESS</v>
      </c>
      <c r="G998" s="36" t="s">
        <v>695</v>
      </c>
      <c r="H998" s="83" t="s">
        <v>694</v>
      </c>
      <c r="I998" s="82">
        <v>1</v>
      </c>
      <c r="J998" s="38">
        <v>0</v>
      </c>
      <c r="K998" s="38"/>
      <c r="L998" s="38">
        <v>0</v>
      </c>
      <c r="M998" s="38">
        <f t="shared" si="88"/>
        <v>0</v>
      </c>
      <c r="N998" s="39">
        <v>8</v>
      </c>
      <c r="O998" s="41" t="str">
        <f>IFERROR(VLOOKUP(N998,bbb!B529:Ordenmes,2,0),"")</f>
        <v>Agosto</v>
      </c>
      <c r="P998" s="112">
        <v>12</v>
      </c>
      <c r="Q998" s="111" t="s">
        <v>166</v>
      </c>
      <c r="R998" s="95"/>
      <c r="S998" s="93"/>
      <c r="T998" s="93"/>
    </row>
    <row r="999" spans="1:20" x14ac:dyDescent="0.25">
      <c r="A999" s="34" t="s">
        <v>2107</v>
      </c>
      <c r="B999" s="34" t="str">
        <f t="shared" si="90"/>
        <v>UDR Moquegua</v>
      </c>
      <c r="C999" s="35" t="s">
        <v>279</v>
      </c>
      <c r="D999" s="36" t="str">
        <f t="shared" si="89"/>
        <v>Ejecución de Control Técnico a las Prestaciones.</v>
      </c>
      <c r="E999" s="36" t="s">
        <v>288</v>
      </c>
      <c r="F999" s="36" t="str">
        <f t="shared" si="91"/>
        <v>Ejecutar acciones correspondientes al Proceso de Control Presencial Posterior</v>
      </c>
      <c r="G999" s="36" t="s">
        <v>710</v>
      </c>
      <c r="H999" s="83" t="s">
        <v>700</v>
      </c>
      <c r="I999" s="82">
        <v>1</v>
      </c>
      <c r="J999" s="38">
        <v>0</v>
      </c>
      <c r="K999" s="38"/>
      <c r="L999" s="38">
        <v>0</v>
      </c>
      <c r="M999" s="38">
        <f t="shared" si="88"/>
        <v>0</v>
      </c>
      <c r="N999" s="39">
        <v>8</v>
      </c>
      <c r="O999" s="41" t="str">
        <f>IFERROR(VLOOKUP(N999,bbb!B530:Ordenmes,2,0),"")</f>
        <v>Agosto</v>
      </c>
      <c r="P999" s="112">
        <v>2</v>
      </c>
      <c r="Q999" s="111" t="s">
        <v>126</v>
      </c>
      <c r="R999" s="95"/>
      <c r="S999" s="93"/>
      <c r="T999" s="93"/>
    </row>
    <row r="1000" spans="1:20" x14ac:dyDescent="0.25">
      <c r="A1000" s="34" t="s">
        <v>2107</v>
      </c>
      <c r="B1000" s="34" t="str">
        <f t="shared" si="90"/>
        <v>UDR Moquegua</v>
      </c>
      <c r="C1000" s="35" t="s">
        <v>279</v>
      </c>
      <c r="D1000" s="36" t="str">
        <f t="shared" si="89"/>
        <v>Ejecución de Control Técnico a las Prestaciones.</v>
      </c>
      <c r="E1000" s="36" t="s">
        <v>288</v>
      </c>
      <c r="F1000" s="36" t="str">
        <f t="shared" si="91"/>
        <v>Ejecutar acciones correspondientes al Proceso de Control Presencial Posterior</v>
      </c>
      <c r="G1000" s="36" t="s">
        <v>707</v>
      </c>
      <c r="H1000" s="83" t="s">
        <v>702</v>
      </c>
      <c r="I1000" s="82">
        <v>1</v>
      </c>
      <c r="J1000" s="38">
        <v>0</v>
      </c>
      <c r="K1000" s="38"/>
      <c r="L1000" s="38">
        <v>0</v>
      </c>
      <c r="M1000" s="38">
        <f t="shared" si="88"/>
        <v>0</v>
      </c>
      <c r="N1000" s="39">
        <v>8</v>
      </c>
      <c r="O1000" s="41" t="str">
        <f>IFERROR(VLOOKUP(N1000,bbb!B531:Ordenmes,2,0),"")</f>
        <v>Agosto</v>
      </c>
      <c r="P1000" s="112">
        <v>6</v>
      </c>
      <c r="Q1000" s="111" t="s">
        <v>142</v>
      </c>
      <c r="R1000" s="95"/>
      <c r="S1000" s="93"/>
      <c r="T1000" s="93"/>
    </row>
    <row r="1001" spans="1:20" x14ac:dyDescent="0.25">
      <c r="A1001" s="34" t="s">
        <v>2107</v>
      </c>
      <c r="B1001" s="34" t="str">
        <f t="shared" si="90"/>
        <v>UDR Moquegua</v>
      </c>
      <c r="C1001" s="35" t="s">
        <v>279</v>
      </c>
      <c r="D1001" s="36" t="str">
        <f t="shared" si="89"/>
        <v>Ejecución de Control Técnico a las Prestaciones.</v>
      </c>
      <c r="E1001" s="36" t="s">
        <v>288</v>
      </c>
      <c r="F1001" s="36" t="str">
        <f t="shared" si="91"/>
        <v>Ejecutar acciones correspondientes al Proceso de Control Presencial Posterior</v>
      </c>
      <c r="G1001" s="36" t="s">
        <v>714</v>
      </c>
      <c r="H1001" s="83" t="s">
        <v>700</v>
      </c>
      <c r="I1001" s="82">
        <v>1</v>
      </c>
      <c r="J1001" s="38">
        <v>0</v>
      </c>
      <c r="K1001" s="38"/>
      <c r="L1001" s="38">
        <v>0</v>
      </c>
      <c r="M1001" s="38">
        <f t="shared" si="88"/>
        <v>0</v>
      </c>
      <c r="N1001" s="39">
        <v>8</v>
      </c>
      <c r="O1001" s="41" t="str">
        <f>IFERROR(VLOOKUP(N1001,bbb!B532:Ordenmes,2,0),"")</f>
        <v>Agosto</v>
      </c>
      <c r="P1001" s="112">
        <v>9</v>
      </c>
      <c r="Q1001" s="111" t="s">
        <v>161</v>
      </c>
      <c r="R1001" s="95"/>
      <c r="S1001" s="93"/>
      <c r="T1001" s="93"/>
    </row>
    <row r="1002" spans="1:20" x14ac:dyDescent="0.25">
      <c r="A1002" s="34" t="s">
        <v>2107</v>
      </c>
      <c r="B1002" s="34" t="str">
        <f t="shared" si="90"/>
        <v>UDR Moquegua</v>
      </c>
      <c r="C1002" s="35" t="s">
        <v>279</v>
      </c>
      <c r="D1002" s="36" t="str">
        <f t="shared" si="89"/>
        <v>Ejecución de Control Técnico a las Prestaciones.</v>
      </c>
      <c r="E1002" s="36" t="s">
        <v>288</v>
      </c>
      <c r="F1002" s="36" t="str">
        <f t="shared" si="91"/>
        <v>Ejecutar acciones correspondientes al Proceso de Control Presencial Posterior</v>
      </c>
      <c r="G1002" s="36" t="s">
        <v>701</v>
      </c>
      <c r="H1002" s="83" t="s">
        <v>702</v>
      </c>
      <c r="I1002" s="82">
        <v>1</v>
      </c>
      <c r="J1002" s="38">
        <v>0</v>
      </c>
      <c r="K1002" s="38"/>
      <c r="L1002" s="38">
        <v>0</v>
      </c>
      <c r="M1002" s="38">
        <f t="shared" si="88"/>
        <v>0</v>
      </c>
      <c r="N1002" s="39">
        <v>8</v>
      </c>
      <c r="O1002" s="41" t="str">
        <f>IFERROR(VLOOKUP(N1002,bbb!B533:Ordenmes,2,0),"")</f>
        <v>Agosto</v>
      </c>
      <c r="P1002" s="112">
        <v>12</v>
      </c>
      <c r="Q1002" s="111" t="s">
        <v>166</v>
      </c>
      <c r="R1002" s="95" t="s">
        <v>120</v>
      </c>
      <c r="S1002" s="93"/>
      <c r="T1002" s="93"/>
    </row>
    <row r="1003" spans="1:20" x14ac:dyDescent="0.25">
      <c r="A1003" s="34" t="s">
        <v>2107</v>
      </c>
      <c r="B1003" s="34" t="str">
        <f t="shared" si="90"/>
        <v>UDR Moquegua</v>
      </c>
      <c r="C1003" s="35" t="s">
        <v>279</v>
      </c>
      <c r="D1003" s="36" t="str">
        <f t="shared" si="89"/>
        <v>Ejecución de Control Técnico a las Prestaciones.</v>
      </c>
      <c r="E1003" s="36" t="s">
        <v>288</v>
      </c>
      <c r="F1003" s="36" t="str">
        <f t="shared" si="91"/>
        <v>Ejecutar acciones correspondientes al Proceso de Control Presencial Posterior</v>
      </c>
      <c r="G1003" s="36" t="s">
        <v>703</v>
      </c>
      <c r="H1003" s="83" t="s">
        <v>700</v>
      </c>
      <c r="I1003" s="82">
        <v>1</v>
      </c>
      <c r="J1003" s="38">
        <v>0</v>
      </c>
      <c r="K1003" s="38"/>
      <c r="L1003" s="38">
        <v>0</v>
      </c>
      <c r="M1003" s="38">
        <f t="shared" si="88"/>
        <v>0</v>
      </c>
      <c r="N1003" s="39">
        <v>8</v>
      </c>
      <c r="O1003" s="41" t="str">
        <f>IFERROR(VLOOKUP(N1003,bbb!B534:Ordenmes,2,0),"")</f>
        <v>Agosto</v>
      </c>
      <c r="P1003" s="112">
        <v>11</v>
      </c>
      <c r="Q1003" s="111" t="s">
        <v>169</v>
      </c>
      <c r="R1003" s="95"/>
      <c r="S1003" s="93"/>
      <c r="T1003" s="93"/>
    </row>
    <row r="1004" spans="1:20" x14ac:dyDescent="0.25">
      <c r="A1004" s="34" t="s">
        <v>2107</v>
      </c>
      <c r="B1004" s="34" t="str">
        <f t="shared" si="90"/>
        <v>UDR Moquegua</v>
      </c>
      <c r="C1004" s="35" t="s">
        <v>279</v>
      </c>
      <c r="D1004" s="36" t="str">
        <f t="shared" si="89"/>
        <v>Ejecución de Control Técnico a las Prestaciones.</v>
      </c>
      <c r="E1004" s="36" t="s">
        <v>288</v>
      </c>
      <c r="F1004" s="36" t="str">
        <f t="shared" si="91"/>
        <v>Ejecutar acciones correspondientes al Proceso de Control Presencial Posterior</v>
      </c>
      <c r="G1004" s="36" t="s">
        <v>711</v>
      </c>
      <c r="H1004" s="83" t="s">
        <v>700</v>
      </c>
      <c r="I1004" s="82" t="s">
        <v>681</v>
      </c>
      <c r="J1004" s="38">
        <v>40</v>
      </c>
      <c r="K1004" s="38"/>
      <c r="L1004" s="38">
        <v>120</v>
      </c>
      <c r="M1004" s="38">
        <f t="shared" si="88"/>
        <v>160</v>
      </c>
      <c r="N1004" s="39">
        <v>8</v>
      </c>
      <c r="O1004" s="41" t="str">
        <f>IFERROR(VLOOKUP(N1004,bbb!B535:Ordenmes,2,0),"")</f>
        <v>Agosto</v>
      </c>
      <c r="P1004" s="112">
        <v>2</v>
      </c>
      <c r="Q1004" s="111" t="s">
        <v>126</v>
      </c>
      <c r="R1004" s="95"/>
      <c r="S1004" s="93"/>
      <c r="T1004" s="93"/>
    </row>
    <row r="1005" spans="1:20" x14ac:dyDescent="0.25">
      <c r="A1005" s="34" t="s">
        <v>2107</v>
      </c>
      <c r="B1005" s="34" t="str">
        <f t="shared" si="90"/>
        <v>UDR Moquegua</v>
      </c>
      <c r="C1005" s="35" t="s">
        <v>279</v>
      </c>
      <c r="D1005" s="36" t="str">
        <f t="shared" si="89"/>
        <v>Ejecución de Control Técnico a las Prestaciones.</v>
      </c>
      <c r="E1005" s="36" t="s">
        <v>280</v>
      </c>
      <c r="F1005" s="36" t="str">
        <f t="shared" si="91"/>
        <v>Gestión con actores locales para fortalecer la contención preventiva</v>
      </c>
      <c r="G1005" s="36" t="s">
        <v>718</v>
      </c>
      <c r="H1005" s="83" t="s">
        <v>730</v>
      </c>
      <c r="I1005" s="82">
        <v>1</v>
      </c>
      <c r="J1005" s="38">
        <v>0</v>
      </c>
      <c r="K1005" s="38"/>
      <c r="L1005" s="38">
        <v>0</v>
      </c>
      <c r="M1005" s="38">
        <f t="shared" si="88"/>
        <v>0</v>
      </c>
      <c r="N1005" s="39">
        <v>8</v>
      </c>
      <c r="O1005" s="41" t="str">
        <f>IFERROR(VLOOKUP(N1005,bbb!B536:Ordenmes,2,0),"")</f>
        <v>Agosto</v>
      </c>
      <c r="P1005" s="112">
        <v>2</v>
      </c>
      <c r="Q1005" s="111" t="s">
        <v>126</v>
      </c>
      <c r="R1005" s="95"/>
      <c r="S1005" s="93"/>
      <c r="T1005" s="93"/>
    </row>
    <row r="1006" spans="1:20" x14ac:dyDescent="0.25">
      <c r="A1006" s="34" t="s">
        <v>2107</v>
      </c>
      <c r="B1006" s="34" t="str">
        <f t="shared" si="90"/>
        <v>UDR Moquegua</v>
      </c>
      <c r="C1006" s="35" t="s">
        <v>307</v>
      </c>
      <c r="D1006" s="36" t="str">
        <f t="shared" si="89"/>
        <v>Supervisión Financiera a Unidades Ejecutoras-UE.</v>
      </c>
      <c r="E1006" s="36" t="s">
        <v>308</v>
      </c>
      <c r="F1006" s="36" t="str">
        <f t="shared" si="91"/>
        <v>Supervisión Financiera Presencial a las Unidades Ejecutoras-UE</v>
      </c>
      <c r="G1006" s="36" t="s">
        <v>673</v>
      </c>
      <c r="H1006" s="83" t="s">
        <v>674</v>
      </c>
      <c r="I1006" s="82">
        <v>2</v>
      </c>
      <c r="J1006" s="38">
        <v>40</v>
      </c>
      <c r="K1006" s="38"/>
      <c r="L1006" s="38">
        <v>640</v>
      </c>
      <c r="M1006" s="38">
        <f t="shared" ref="M1006:M1069" si="92">SUM(J1006:L1006)</f>
        <v>680</v>
      </c>
      <c r="N1006" s="39">
        <v>9</v>
      </c>
      <c r="O1006" s="41" t="str">
        <f>IFERROR(VLOOKUP(N1006,bbb!B515:Ordenmes,2,0),"")</f>
        <v>Setiembre</v>
      </c>
      <c r="P1006" s="112">
        <v>2</v>
      </c>
      <c r="Q1006" s="111" t="s">
        <v>126</v>
      </c>
      <c r="R1006" s="95"/>
      <c r="S1006" s="93"/>
      <c r="T1006" s="93"/>
    </row>
    <row r="1007" spans="1:20" x14ac:dyDescent="0.25">
      <c r="A1007" s="34" t="s">
        <v>2107</v>
      </c>
      <c r="B1007" s="34" t="str">
        <f t="shared" si="90"/>
        <v>UDR Moquegua</v>
      </c>
      <c r="C1007" s="35" t="s">
        <v>314</v>
      </c>
      <c r="D1007" s="36" t="str">
        <f t="shared" si="89"/>
        <v>Acciones de Afiliación.</v>
      </c>
      <c r="E1007" s="36" t="s">
        <v>315</v>
      </c>
      <c r="F1007" s="36" t="str">
        <f t="shared" si="91"/>
        <v>Supervisión y asistencia técnica en materia de afiliaciones</v>
      </c>
      <c r="G1007" s="36" t="s">
        <v>690</v>
      </c>
      <c r="H1007" s="83" t="s">
        <v>679</v>
      </c>
      <c r="I1007" s="82" t="s">
        <v>681</v>
      </c>
      <c r="J1007" s="38">
        <v>40</v>
      </c>
      <c r="K1007" s="38"/>
      <c r="L1007" s="38">
        <v>120</v>
      </c>
      <c r="M1007" s="38">
        <f t="shared" si="92"/>
        <v>160</v>
      </c>
      <c r="N1007" s="39">
        <v>9</v>
      </c>
      <c r="O1007" s="41" t="str">
        <f>IFERROR(VLOOKUP(N1007,bbb!B516:Ordenmes,2,0),"")</f>
        <v>Setiembre</v>
      </c>
      <c r="P1007" s="112">
        <v>2</v>
      </c>
      <c r="Q1007" s="111" t="s">
        <v>126</v>
      </c>
      <c r="R1007" s="95"/>
      <c r="S1007" s="93"/>
      <c r="T1007" s="93"/>
    </row>
    <row r="1008" spans="1:20" x14ac:dyDescent="0.25">
      <c r="A1008" s="34" t="s">
        <v>2107</v>
      </c>
      <c r="B1008" s="34" t="str">
        <f t="shared" si="90"/>
        <v>UDR Moquegua</v>
      </c>
      <c r="C1008" s="35" t="s">
        <v>252</v>
      </c>
      <c r="D1008" s="36" t="str">
        <f t="shared" si="89"/>
        <v>Acciones de Soporte a la Gestión a nivel de UDR</v>
      </c>
      <c r="E1008" s="36" t="s">
        <v>253</v>
      </c>
      <c r="F1008" s="36" t="str">
        <f t="shared" si="91"/>
        <v>Supervisión y asistencia técnica en acciones de soporte a IPRESS</v>
      </c>
      <c r="G1008" s="36" t="s">
        <v>696</v>
      </c>
      <c r="H1008" s="83" t="s">
        <v>694</v>
      </c>
      <c r="I1008" s="82">
        <v>1</v>
      </c>
      <c r="J1008" s="38">
        <v>0</v>
      </c>
      <c r="K1008" s="38"/>
      <c r="L1008" s="38">
        <v>0</v>
      </c>
      <c r="M1008" s="38">
        <f t="shared" si="92"/>
        <v>0</v>
      </c>
      <c r="N1008" s="39">
        <v>9</v>
      </c>
      <c r="O1008" s="41" t="str">
        <f>IFERROR(VLOOKUP(N1008,bbb!B517:Ordenmes,2,0),"")</f>
        <v>Setiembre</v>
      </c>
      <c r="P1008" s="112">
        <v>2</v>
      </c>
      <c r="Q1008" s="111" t="s">
        <v>126</v>
      </c>
      <c r="R1008" s="95"/>
      <c r="S1008" s="93"/>
      <c r="T1008" s="93"/>
    </row>
    <row r="1009" spans="1:20" x14ac:dyDescent="0.25">
      <c r="A1009" s="34" t="s">
        <v>2107</v>
      </c>
      <c r="B1009" s="34" t="str">
        <f t="shared" si="90"/>
        <v>UDR Moquegua</v>
      </c>
      <c r="C1009" s="35" t="s">
        <v>279</v>
      </c>
      <c r="D1009" s="36" t="str">
        <f t="shared" si="89"/>
        <v>Ejecución de Control Técnico a las Prestaciones.</v>
      </c>
      <c r="E1009" s="36" t="s">
        <v>288</v>
      </c>
      <c r="F1009" s="36" t="str">
        <f t="shared" si="91"/>
        <v>Ejecutar acciones correspondientes al Proceso de Control Presencial Posterior</v>
      </c>
      <c r="G1009" s="36" t="s">
        <v>707</v>
      </c>
      <c r="H1009" s="83" t="s">
        <v>702</v>
      </c>
      <c r="I1009" s="82">
        <v>1</v>
      </c>
      <c r="J1009" s="38">
        <v>0</v>
      </c>
      <c r="K1009" s="38"/>
      <c r="L1009" s="38">
        <v>0</v>
      </c>
      <c r="M1009" s="38">
        <f t="shared" si="92"/>
        <v>0</v>
      </c>
      <c r="N1009" s="39">
        <v>9</v>
      </c>
      <c r="O1009" s="41" t="str">
        <f>IFERROR(VLOOKUP(N1009,bbb!B518:Ordenmes,2,0),"")</f>
        <v>Setiembre</v>
      </c>
      <c r="P1009" s="112">
        <v>2</v>
      </c>
      <c r="Q1009" s="111" t="s">
        <v>126</v>
      </c>
      <c r="R1009" s="95"/>
      <c r="S1009" s="93"/>
      <c r="T1009" s="93"/>
    </row>
    <row r="1010" spans="1:20" x14ac:dyDescent="0.25">
      <c r="A1010" s="34" t="s">
        <v>2107</v>
      </c>
      <c r="B1010" s="34" t="str">
        <f t="shared" si="90"/>
        <v>UDR Moquegua</v>
      </c>
      <c r="C1010" s="35" t="s">
        <v>279</v>
      </c>
      <c r="D1010" s="36" t="str">
        <f t="shared" si="89"/>
        <v>Ejecución de Control Técnico a las Prestaciones.</v>
      </c>
      <c r="E1010" s="36" t="s">
        <v>288</v>
      </c>
      <c r="F1010" s="36" t="str">
        <f t="shared" si="91"/>
        <v>Ejecutar acciones correspondientes al Proceso de Control Presencial Posterior</v>
      </c>
      <c r="G1010" s="36" t="s">
        <v>699</v>
      </c>
      <c r="H1010" s="83" t="s">
        <v>702</v>
      </c>
      <c r="I1010" s="82">
        <v>1</v>
      </c>
      <c r="J1010" s="38">
        <v>0</v>
      </c>
      <c r="K1010" s="38"/>
      <c r="L1010" s="38">
        <v>0</v>
      </c>
      <c r="M1010" s="38">
        <f t="shared" si="92"/>
        <v>0</v>
      </c>
      <c r="N1010" s="39">
        <v>9</v>
      </c>
      <c r="O1010" s="41" t="str">
        <f>IFERROR(VLOOKUP(N1010,bbb!B519:Ordenmes,2,0),"")</f>
        <v>Setiembre</v>
      </c>
      <c r="P1010" s="112">
        <v>2</v>
      </c>
      <c r="Q1010" s="111" t="s">
        <v>126</v>
      </c>
      <c r="R1010" s="95"/>
      <c r="S1010" s="93"/>
      <c r="T1010" s="93"/>
    </row>
    <row r="1011" spans="1:20" x14ac:dyDescent="0.25">
      <c r="A1011" s="34" t="s">
        <v>2107</v>
      </c>
      <c r="B1011" s="34" t="str">
        <f t="shared" si="90"/>
        <v>UDR Moquegua</v>
      </c>
      <c r="C1011" s="35" t="s">
        <v>279</v>
      </c>
      <c r="D1011" s="36" t="str">
        <f t="shared" si="89"/>
        <v>Ejecución de Control Técnico a las Prestaciones.</v>
      </c>
      <c r="E1011" s="36" t="s">
        <v>288</v>
      </c>
      <c r="F1011" s="36" t="str">
        <f t="shared" si="91"/>
        <v>Ejecutar acciones correspondientes al Proceso de Control Presencial Posterior</v>
      </c>
      <c r="G1011" s="36" t="s">
        <v>705</v>
      </c>
      <c r="H1011" s="83" t="s">
        <v>702</v>
      </c>
      <c r="I1011" s="82">
        <v>1</v>
      </c>
      <c r="J1011" s="38">
        <v>0</v>
      </c>
      <c r="K1011" s="38"/>
      <c r="L1011" s="38">
        <v>0</v>
      </c>
      <c r="M1011" s="38">
        <f t="shared" si="92"/>
        <v>0</v>
      </c>
      <c r="N1011" s="39">
        <v>9</v>
      </c>
      <c r="O1011" s="41" t="str">
        <f>IFERROR(VLOOKUP(N1011,bbb!B520:Ordenmes,2,0),"")</f>
        <v>Setiembre</v>
      </c>
      <c r="P1011" s="112">
        <v>2</v>
      </c>
      <c r="Q1011" s="111" t="s">
        <v>126</v>
      </c>
      <c r="R1011" s="95"/>
      <c r="S1011" s="93"/>
      <c r="T1011" s="93"/>
    </row>
    <row r="1012" spans="1:20" x14ac:dyDescent="0.25">
      <c r="A1012" s="34" t="s">
        <v>2107</v>
      </c>
      <c r="B1012" s="34" t="str">
        <f t="shared" si="90"/>
        <v>UDR Moquegua</v>
      </c>
      <c r="C1012" s="35" t="s">
        <v>279</v>
      </c>
      <c r="D1012" s="36" t="str">
        <f t="shared" si="89"/>
        <v>Ejecución de Control Técnico a las Prestaciones.</v>
      </c>
      <c r="E1012" s="36" t="s">
        <v>280</v>
      </c>
      <c r="F1012" s="36" t="str">
        <f t="shared" si="91"/>
        <v>Gestión con actores locales para fortalecer la contención preventiva</v>
      </c>
      <c r="G1012" s="36" t="s">
        <v>703</v>
      </c>
      <c r="H1012" s="83" t="s">
        <v>730</v>
      </c>
      <c r="I1012" s="82">
        <v>1</v>
      </c>
      <c r="J1012" s="38">
        <v>0</v>
      </c>
      <c r="K1012" s="38"/>
      <c r="L1012" s="38">
        <v>0</v>
      </c>
      <c r="M1012" s="38">
        <f t="shared" si="92"/>
        <v>0</v>
      </c>
      <c r="N1012" s="39">
        <v>9</v>
      </c>
      <c r="O1012" s="41" t="str">
        <f>IFERROR(VLOOKUP(N1012,bbb!B521:Ordenmes,2,0),"")</f>
        <v>Setiembre</v>
      </c>
      <c r="P1012" s="112">
        <v>2</v>
      </c>
      <c r="Q1012" s="111" t="s">
        <v>126</v>
      </c>
      <c r="R1012" s="95"/>
      <c r="S1012" s="93"/>
      <c r="T1012" s="93"/>
    </row>
    <row r="1013" spans="1:20" x14ac:dyDescent="0.25">
      <c r="A1013" s="34" t="s">
        <v>2107</v>
      </c>
      <c r="B1013" s="34" t="str">
        <f t="shared" si="90"/>
        <v>UDR Moquegua</v>
      </c>
      <c r="C1013" s="35" t="s">
        <v>307</v>
      </c>
      <c r="D1013" s="36" t="str">
        <f t="shared" si="89"/>
        <v>Supervisión Financiera a Unidades Ejecutoras-UE.</v>
      </c>
      <c r="E1013" s="36" t="s">
        <v>308</v>
      </c>
      <c r="F1013" s="36" t="str">
        <f t="shared" si="91"/>
        <v>Supervisión Financiera Presencial a las Unidades Ejecutoras-UE</v>
      </c>
      <c r="G1013" s="36" t="s">
        <v>671</v>
      </c>
      <c r="H1013" s="83" t="s">
        <v>674</v>
      </c>
      <c r="I1013" s="82">
        <v>2</v>
      </c>
      <c r="J1013" s="38">
        <v>0</v>
      </c>
      <c r="K1013" s="38"/>
      <c r="L1013" s="38">
        <v>0</v>
      </c>
      <c r="M1013" s="38">
        <f t="shared" si="92"/>
        <v>0</v>
      </c>
      <c r="N1013" s="39">
        <v>10</v>
      </c>
      <c r="O1013" s="41" t="str">
        <f>IFERROR(VLOOKUP(N1013,bbb!B499:Ordenmes,2,0),"")</f>
        <v>Octubre</v>
      </c>
      <c r="P1013" s="112">
        <v>4</v>
      </c>
      <c r="Q1013" s="111" t="s">
        <v>137</v>
      </c>
      <c r="R1013" s="95"/>
      <c r="S1013" s="93"/>
      <c r="T1013" s="93"/>
    </row>
    <row r="1014" spans="1:20" x14ac:dyDescent="0.25">
      <c r="A1014" s="34" t="s">
        <v>2107</v>
      </c>
      <c r="B1014" s="34" t="str">
        <f t="shared" si="90"/>
        <v>UDR Moquegua</v>
      </c>
      <c r="C1014" s="35" t="s">
        <v>314</v>
      </c>
      <c r="D1014" s="36" t="str">
        <f t="shared" si="89"/>
        <v>Acciones de Afiliación.</v>
      </c>
      <c r="E1014" s="36" t="s">
        <v>315</v>
      </c>
      <c r="F1014" s="36" t="str">
        <f t="shared" si="91"/>
        <v>Supervisión y asistencia técnica en materia de afiliaciones</v>
      </c>
      <c r="G1014" s="36" t="s">
        <v>691</v>
      </c>
      <c r="H1014" s="83" t="s">
        <v>679</v>
      </c>
      <c r="I1014" s="82" t="s">
        <v>681</v>
      </c>
      <c r="J1014" s="38">
        <v>40</v>
      </c>
      <c r="K1014" s="38"/>
      <c r="L1014" s="38">
        <v>120</v>
      </c>
      <c r="M1014" s="38">
        <f t="shared" si="92"/>
        <v>160</v>
      </c>
      <c r="N1014" s="39">
        <v>10</v>
      </c>
      <c r="O1014" s="41" t="str">
        <f>IFERROR(VLOOKUP(N1014,bbb!B500:Ordenmes,2,0),"")</f>
        <v>Octubre</v>
      </c>
      <c r="P1014" s="112">
        <v>4</v>
      </c>
      <c r="Q1014" s="111" t="s">
        <v>137</v>
      </c>
      <c r="R1014" s="95"/>
      <c r="S1014" s="93"/>
      <c r="T1014" s="93"/>
    </row>
    <row r="1015" spans="1:20" x14ac:dyDescent="0.25">
      <c r="A1015" s="34" t="s">
        <v>2107</v>
      </c>
      <c r="B1015" s="34" t="str">
        <f t="shared" si="90"/>
        <v>UDR Moquegua</v>
      </c>
      <c r="C1015" s="35" t="s">
        <v>252</v>
      </c>
      <c r="D1015" s="36" t="str">
        <f t="shared" si="89"/>
        <v>Acciones de Soporte a la Gestión a nivel de UDR</v>
      </c>
      <c r="E1015" s="36" t="s">
        <v>253</v>
      </c>
      <c r="F1015" s="36" t="str">
        <f t="shared" si="91"/>
        <v>Supervisión y asistencia técnica en acciones de soporte a IPRESS</v>
      </c>
      <c r="G1015" s="36" t="s">
        <v>693</v>
      </c>
      <c r="H1015" s="83" t="s">
        <v>694</v>
      </c>
      <c r="I1015" s="82">
        <v>1</v>
      </c>
      <c r="J1015" s="38">
        <v>0</v>
      </c>
      <c r="K1015" s="38"/>
      <c r="L1015" s="38">
        <v>0</v>
      </c>
      <c r="M1015" s="38">
        <f t="shared" si="92"/>
        <v>0</v>
      </c>
      <c r="N1015" s="39">
        <v>10</v>
      </c>
      <c r="O1015" s="41" t="str">
        <f>IFERROR(VLOOKUP(N1015,bbb!B501:Ordenmes,2,0),"")</f>
        <v>Octubre</v>
      </c>
      <c r="P1015" s="112">
        <v>4</v>
      </c>
      <c r="Q1015" s="111" t="s">
        <v>137</v>
      </c>
      <c r="R1015" s="95"/>
      <c r="S1015" s="93"/>
      <c r="T1015" s="93"/>
    </row>
    <row r="1016" spans="1:20" x14ac:dyDescent="0.25">
      <c r="A1016" s="34" t="s">
        <v>2107</v>
      </c>
      <c r="B1016" s="34" t="str">
        <f t="shared" si="90"/>
        <v>UDR Moquegua</v>
      </c>
      <c r="C1016" s="35" t="s">
        <v>279</v>
      </c>
      <c r="D1016" s="36" t="str">
        <f t="shared" si="89"/>
        <v>Ejecución de Control Técnico a las Prestaciones.</v>
      </c>
      <c r="E1016" s="36" t="s">
        <v>288</v>
      </c>
      <c r="F1016" s="36" t="str">
        <f t="shared" si="91"/>
        <v>Ejecutar acciones correspondientes al Proceso de Control Presencial Posterior</v>
      </c>
      <c r="G1016" s="36" t="s">
        <v>724</v>
      </c>
      <c r="H1016" s="83" t="s">
        <v>700</v>
      </c>
      <c r="I1016" s="82" t="s">
        <v>681</v>
      </c>
      <c r="J1016" s="38">
        <v>40</v>
      </c>
      <c r="K1016" s="38"/>
      <c r="L1016" s="38">
        <v>120</v>
      </c>
      <c r="M1016" s="38">
        <f t="shared" si="92"/>
        <v>160</v>
      </c>
      <c r="N1016" s="39">
        <v>10</v>
      </c>
      <c r="O1016" s="41" t="str">
        <f>IFERROR(VLOOKUP(N1016,bbb!B502:Ordenmes,2,0),"")</f>
        <v>Octubre</v>
      </c>
      <c r="P1016" s="112">
        <v>4</v>
      </c>
      <c r="Q1016" s="111" t="s">
        <v>137</v>
      </c>
      <c r="R1016" s="95"/>
      <c r="S1016" s="93"/>
      <c r="T1016" s="93"/>
    </row>
    <row r="1017" spans="1:20" x14ac:dyDescent="0.25">
      <c r="A1017" s="34" t="s">
        <v>2107</v>
      </c>
      <c r="B1017" s="34" t="str">
        <f t="shared" si="90"/>
        <v>UDR Moquegua</v>
      </c>
      <c r="C1017" s="35" t="s">
        <v>279</v>
      </c>
      <c r="D1017" s="36" t="str">
        <f t="shared" si="89"/>
        <v>Ejecución de Control Técnico a las Prestaciones.</v>
      </c>
      <c r="E1017" s="36" t="s">
        <v>288</v>
      </c>
      <c r="F1017" s="36" t="str">
        <f t="shared" si="91"/>
        <v>Ejecutar acciones correspondientes al Proceso de Control Presencial Posterior</v>
      </c>
      <c r="G1017" s="36" t="s">
        <v>722</v>
      </c>
      <c r="H1017" s="83" t="s">
        <v>700</v>
      </c>
      <c r="I1017" s="82">
        <v>1</v>
      </c>
      <c r="J1017" s="38">
        <v>0</v>
      </c>
      <c r="K1017" s="38"/>
      <c r="L1017" s="38">
        <v>0</v>
      </c>
      <c r="M1017" s="38">
        <f t="shared" si="92"/>
        <v>0</v>
      </c>
      <c r="N1017" s="39">
        <v>10</v>
      </c>
      <c r="O1017" s="41" t="str">
        <f>IFERROR(VLOOKUP(N1017,bbb!B503:Ordenmes,2,0),"")</f>
        <v>Octubre</v>
      </c>
      <c r="P1017" s="112">
        <v>4</v>
      </c>
      <c r="Q1017" s="111" t="s">
        <v>137</v>
      </c>
      <c r="R1017" s="95"/>
      <c r="S1017" s="93"/>
      <c r="T1017" s="93"/>
    </row>
    <row r="1018" spans="1:20" x14ac:dyDescent="0.25">
      <c r="A1018" s="34" t="s">
        <v>2107</v>
      </c>
      <c r="B1018" s="34" t="str">
        <f t="shared" si="90"/>
        <v>UDR Moquegua</v>
      </c>
      <c r="C1018" s="35" t="s">
        <v>279</v>
      </c>
      <c r="D1018" s="36" t="str">
        <f t="shared" si="89"/>
        <v>Ejecución de Control Técnico a las Prestaciones.</v>
      </c>
      <c r="E1018" s="36" t="s">
        <v>288</v>
      </c>
      <c r="F1018" s="36" t="str">
        <f t="shared" si="91"/>
        <v>Ejecutar acciones correspondientes al Proceso de Control Presencial Posterior</v>
      </c>
      <c r="G1018" s="36" t="s">
        <v>711</v>
      </c>
      <c r="H1018" s="83" t="s">
        <v>700</v>
      </c>
      <c r="I1018" s="82" t="s">
        <v>681</v>
      </c>
      <c r="J1018" s="38">
        <v>40</v>
      </c>
      <c r="K1018" s="38"/>
      <c r="L1018" s="38">
        <v>120</v>
      </c>
      <c r="M1018" s="38">
        <f t="shared" si="92"/>
        <v>160</v>
      </c>
      <c r="N1018" s="39">
        <v>10</v>
      </c>
      <c r="O1018" s="41" t="str">
        <f>IFERROR(VLOOKUP(N1018,bbb!B504:Ordenmes,2,0),"")</f>
        <v>Octubre</v>
      </c>
      <c r="P1018" s="142">
        <v>4</v>
      </c>
      <c r="Q1018" s="111" t="s">
        <v>137</v>
      </c>
      <c r="R1018" s="95"/>
      <c r="S1018" s="93"/>
      <c r="T1018" s="93"/>
    </row>
    <row r="1019" spans="1:20" x14ac:dyDescent="0.25">
      <c r="A1019" s="34" t="s">
        <v>2107</v>
      </c>
      <c r="B1019" s="34" t="str">
        <f t="shared" si="90"/>
        <v>UDR Moquegua</v>
      </c>
      <c r="C1019" s="35" t="s">
        <v>279</v>
      </c>
      <c r="D1019" s="36" t="str">
        <f t="shared" si="89"/>
        <v>Ejecución de Control Técnico a las Prestaciones.</v>
      </c>
      <c r="E1019" s="36" t="s">
        <v>288</v>
      </c>
      <c r="F1019" s="36" t="str">
        <f t="shared" si="91"/>
        <v>Ejecutar acciones correspondientes al Proceso de Control Presencial Posterior</v>
      </c>
      <c r="G1019" s="36" t="s">
        <v>725</v>
      </c>
      <c r="H1019" s="83" t="s">
        <v>702</v>
      </c>
      <c r="I1019" s="82">
        <v>1</v>
      </c>
      <c r="J1019" s="38">
        <v>100</v>
      </c>
      <c r="K1019" s="38"/>
      <c r="L1019" s="38">
        <v>320</v>
      </c>
      <c r="M1019" s="38">
        <f t="shared" si="92"/>
        <v>420</v>
      </c>
      <c r="N1019" s="39">
        <v>10</v>
      </c>
      <c r="O1019" s="41" t="str">
        <f>IFERROR(VLOOKUP(N1019,bbb!B505:Ordenmes,2,0),"")</f>
        <v>Octubre</v>
      </c>
      <c r="P1019" s="142">
        <v>4</v>
      </c>
      <c r="Q1019" s="111" t="s">
        <v>137</v>
      </c>
      <c r="R1019" s="95"/>
      <c r="S1019" s="93"/>
      <c r="T1019" s="93"/>
    </row>
    <row r="1020" spans="1:20" x14ac:dyDescent="0.25">
      <c r="A1020" s="34" t="s">
        <v>2107</v>
      </c>
      <c r="B1020" s="34" t="str">
        <f t="shared" si="90"/>
        <v>UDR Moquegua</v>
      </c>
      <c r="C1020" s="35" t="s">
        <v>279</v>
      </c>
      <c r="D1020" s="36" t="str">
        <f t="shared" si="89"/>
        <v>Ejecución de Control Técnico a las Prestaciones.</v>
      </c>
      <c r="E1020" s="36" t="s">
        <v>288</v>
      </c>
      <c r="F1020" s="36" t="str">
        <f t="shared" si="91"/>
        <v>Ejecutar acciones correspondientes al Proceso de Control Presencial Posterior</v>
      </c>
      <c r="G1020" s="36" t="s">
        <v>726</v>
      </c>
      <c r="H1020" s="83" t="s">
        <v>702</v>
      </c>
      <c r="I1020" s="82">
        <v>1</v>
      </c>
      <c r="J1020" s="38">
        <v>0</v>
      </c>
      <c r="K1020" s="38"/>
      <c r="L1020" s="38">
        <v>320</v>
      </c>
      <c r="M1020" s="38">
        <f t="shared" si="92"/>
        <v>320</v>
      </c>
      <c r="N1020" s="39">
        <v>10</v>
      </c>
      <c r="O1020" s="41" t="str">
        <f>IFERROR(VLOOKUP(N1020,bbb!B506:Ordenmes,2,0),"")</f>
        <v>Octubre</v>
      </c>
      <c r="P1020" s="142">
        <v>4</v>
      </c>
      <c r="Q1020" s="111" t="s">
        <v>137</v>
      </c>
      <c r="R1020" s="95"/>
      <c r="S1020" s="93"/>
      <c r="T1020" s="93"/>
    </row>
    <row r="1021" spans="1:20" x14ac:dyDescent="0.25">
      <c r="A1021" s="34" t="s">
        <v>2107</v>
      </c>
      <c r="B1021" s="34" t="str">
        <f t="shared" si="90"/>
        <v>UDR Moquegua</v>
      </c>
      <c r="C1021" s="35" t="s">
        <v>279</v>
      </c>
      <c r="D1021" s="36" t="str">
        <f t="shared" si="89"/>
        <v>Ejecución de Control Técnico a las Prestaciones.</v>
      </c>
      <c r="E1021" s="36" t="s">
        <v>288</v>
      </c>
      <c r="F1021" s="36" t="str">
        <f t="shared" si="91"/>
        <v>Ejecutar acciones correspondientes al Proceso de Control Presencial Posterior</v>
      </c>
      <c r="G1021" s="36" t="s">
        <v>727</v>
      </c>
      <c r="H1021" s="83" t="s">
        <v>702</v>
      </c>
      <c r="I1021" s="82">
        <v>1</v>
      </c>
      <c r="J1021" s="38">
        <v>0</v>
      </c>
      <c r="K1021" s="38"/>
      <c r="L1021" s="38">
        <v>320</v>
      </c>
      <c r="M1021" s="38">
        <f t="shared" si="92"/>
        <v>320</v>
      </c>
      <c r="N1021" s="39">
        <v>10</v>
      </c>
      <c r="O1021" s="41" t="str">
        <f>IFERROR(VLOOKUP(N1021,bbb!B507:Ordenmes,2,0),"")</f>
        <v>Octubre</v>
      </c>
      <c r="P1021" s="142">
        <v>4</v>
      </c>
      <c r="Q1021" s="111" t="s">
        <v>137</v>
      </c>
      <c r="R1021" s="95"/>
      <c r="S1021" s="93"/>
      <c r="T1021" s="93"/>
    </row>
    <row r="1022" spans="1:20" x14ac:dyDescent="0.25">
      <c r="A1022" s="34" t="s">
        <v>2107</v>
      </c>
      <c r="B1022" s="34" t="str">
        <f t="shared" si="90"/>
        <v>UDR Moquegua</v>
      </c>
      <c r="C1022" s="35" t="s">
        <v>279</v>
      </c>
      <c r="D1022" s="36" t="str">
        <f t="shared" si="89"/>
        <v>Ejecución de Control Técnico a las Prestaciones.</v>
      </c>
      <c r="E1022" s="36" t="s">
        <v>288</v>
      </c>
      <c r="F1022" s="36" t="str">
        <f t="shared" si="91"/>
        <v>Ejecutar acciones correspondientes al Proceso de Control Presencial Posterior</v>
      </c>
      <c r="G1022" s="36" t="s">
        <v>701</v>
      </c>
      <c r="H1022" s="83" t="s">
        <v>700</v>
      </c>
      <c r="I1022" s="82">
        <v>1</v>
      </c>
      <c r="J1022" s="38">
        <v>0</v>
      </c>
      <c r="K1022" s="38"/>
      <c r="L1022" s="38">
        <v>0</v>
      </c>
      <c r="M1022" s="38">
        <f t="shared" si="92"/>
        <v>0</v>
      </c>
      <c r="N1022" s="39">
        <v>10</v>
      </c>
      <c r="O1022" s="41" t="str">
        <f>IFERROR(VLOOKUP(N1022,bbb!B508:Ordenmes,2,0),"")</f>
        <v>Octubre</v>
      </c>
      <c r="P1022" s="142">
        <v>4</v>
      </c>
      <c r="Q1022" s="111" t="s">
        <v>137</v>
      </c>
      <c r="R1022" s="95"/>
      <c r="S1022" s="93"/>
      <c r="T1022" s="93"/>
    </row>
    <row r="1023" spans="1:20" x14ac:dyDescent="0.25">
      <c r="A1023" s="34" t="s">
        <v>2107</v>
      </c>
      <c r="B1023" s="34" t="str">
        <f t="shared" si="90"/>
        <v>UDR Moquegua</v>
      </c>
      <c r="C1023" s="35" t="s">
        <v>279</v>
      </c>
      <c r="D1023" s="36" t="str">
        <f t="shared" si="89"/>
        <v>Ejecución de Control Técnico a las Prestaciones.</v>
      </c>
      <c r="E1023" s="36" t="s">
        <v>280</v>
      </c>
      <c r="F1023" s="36" t="str">
        <f t="shared" si="91"/>
        <v>Gestión con actores locales para fortalecer la contención preventiva</v>
      </c>
      <c r="G1023" s="36" t="s">
        <v>734</v>
      </c>
      <c r="H1023" s="83" t="s">
        <v>730</v>
      </c>
      <c r="I1023" s="82">
        <v>1</v>
      </c>
      <c r="J1023" s="38">
        <v>100</v>
      </c>
      <c r="K1023" s="38"/>
      <c r="L1023" s="38">
        <v>320</v>
      </c>
      <c r="M1023" s="38">
        <f t="shared" si="92"/>
        <v>420</v>
      </c>
      <c r="N1023" s="39">
        <v>10</v>
      </c>
      <c r="O1023" s="41" t="str">
        <f>IFERROR(VLOOKUP(N1023,bbb!B509:Ordenmes,2,0),"")</f>
        <v>Octubre</v>
      </c>
      <c r="P1023" s="142">
        <v>4</v>
      </c>
      <c r="Q1023" s="111" t="s">
        <v>137</v>
      </c>
      <c r="R1023" s="95"/>
      <c r="S1023" s="93"/>
      <c r="T1023" s="93"/>
    </row>
    <row r="1024" spans="1:20" x14ac:dyDescent="0.25">
      <c r="A1024" s="34" t="s">
        <v>2107</v>
      </c>
      <c r="B1024" s="34" t="str">
        <f t="shared" si="90"/>
        <v>UDR Moquegua</v>
      </c>
      <c r="C1024" s="35" t="s">
        <v>279</v>
      </c>
      <c r="D1024" s="36" t="str">
        <f t="shared" si="89"/>
        <v>Ejecución de Control Técnico a las Prestaciones.</v>
      </c>
      <c r="E1024" s="36" t="s">
        <v>280</v>
      </c>
      <c r="F1024" s="36" t="str">
        <f t="shared" si="91"/>
        <v>Gestión con actores locales para fortalecer la contención preventiva</v>
      </c>
      <c r="G1024" s="36" t="s">
        <v>731</v>
      </c>
      <c r="H1024" s="83" t="s">
        <v>730</v>
      </c>
      <c r="I1024" s="82">
        <v>1</v>
      </c>
      <c r="J1024" s="38">
        <v>100</v>
      </c>
      <c r="K1024" s="38"/>
      <c r="L1024" s="38">
        <v>320</v>
      </c>
      <c r="M1024" s="38">
        <f t="shared" si="92"/>
        <v>420</v>
      </c>
      <c r="N1024" s="39">
        <v>11</v>
      </c>
      <c r="O1024" s="41" t="str">
        <f>IFERROR(VLOOKUP(N1024,bbb!B486:Ordenmes,2,0),"")</f>
        <v>Noviembre</v>
      </c>
      <c r="P1024" s="112">
        <v>4</v>
      </c>
      <c r="Q1024" s="111" t="s">
        <v>137</v>
      </c>
      <c r="R1024" s="95"/>
      <c r="S1024" s="93"/>
      <c r="T1024" s="93"/>
    </row>
    <row r="1025" spans="1:20" x14ac:dyDescent="0.25">
      <c r="A1025" s="34" t="s">
        <v>2107</v>
      </c>
      <c r="B1025" s="34" t="str">
        <f t="shared" si="90"/>
        <v>UDR Moquegua</v>
      </c>
      <c r="C1025" s="35" t="s">
        <v>307</v>
      </c>
      <c r="D1025" s="36" t="str">
        <f t="shared" si="89"/>
        <v>Supervisión Financiera a Unidades Ejecutoras-UE.</v>
      </c>
      <c r="E1025" s="36" t="s">
        <v>308</v>
      </c>
      <c r="F1025" s="36" t="str">
        <f t="shared" si="91"/>
        <v>Supervisión Financiera Presencial a las Unidades Ejecutoras-UE</v>
      </c>
      <c r="G1025" s="36" t="s">
        <v>673</v>
      </c>
      <c r="H1025" s="83" t="s">
        <v>672</v>
      </c>
      <c r="I1025" s="82">
        <v>2</v>
      </c>
      <c r="J1025" s="38">
        <v>40</v>
      </c>
      <c r="K1025" s="38"/>
      <c r="L1025" s="38">
        <v>640</v>
      </c>
      <c r="M1025" s="38">
        <f t="shared" si="92"/>
        <v>680</v>
      </c>
      <c r="N1025" s="39">
        <v>11</v>
      </c>
      <c r="O1025" s="41" t="str">
        <f>IFERROR(VLOOKUP(N1025,bbb!B487:Ordenmes,2,0),"")</f>
        <v>Noviembre</v>
      </c>
      <c r="P1025" s="142">
        <v>5</v>
      </c>
      <c r="Q1025" s="111" t="s">
        <v>158</v>
      </c>
      <c r="R1025" s="95"/>
      <c r="S1025" s="93"/>
      <c r="T1025" s="93"/>
    </row>
    <row r="1026" spans="1:20" x14ac:dyDescent="0.25">
      <c r="A1026" s="34" t="s">
        <v>2107</v>
      </c>
      <c r="B1026" s="34" t="str">
        <f t="shared" si="90"/>
        <v>UDR Moquegua</v>
      </c>
      <c r="C1026" s="35" t="s">
        <v>314</v>
      </c>
      <c r="D1026" s="36" t="str">
        <f t="shared" si="89"/>
        <v>Acciones de Afiliación.</v>
      </c>
      <c r="E1026" s="36" t="s">
        <v>315</v>
      </c>
      <c r="F1026" s="36" t="str">
        <f t="shared" si="91"/>
        <v>Supervisión y asistencia técnica en materia de afiliaciones</v>
      </c>
      <c r="G1026" s="36" t="s">
        <v>692</v>
      </c>
      <c r="H1026" s="83" t="s">
        <v>679</v>
      </c>
      <c r="I1026" s="82" t="s">
        <v>681</v>
      </c>
      <c r="J1026" s="38">
        <v>40</v>
      </c>
      <c r="K1026" s="38"/>
      <c r="L1026" s="38">
        <v>120</v>
      </c>
      <c r="M1026" s="38">
        <f t="shared" si="92"/>
        <v>160</v>
      </c>
      <c r="N1026" s="39">
        <v>11</v>
      </c>
      <c r="O1026" s="41" t="str">
        <f>IFERROR(VLOOKUP(N1026,bbb!B488:Ordenmes,2,0),"")</f>
        <v>Noviembre</v>
      </c>
      <c r="P1026" s="142">
        <v>5</v>
      </c>
      <c r="Q1026" s="111" t="s">
        <v>158</v>
      </c>
      <c r="R1026" s="95"/>
      <c r="S1026" s="93"/>
      <c r="T1026" s="93"/>
    </row>
    <row r="1027" spans="1:20" x14ac:dyDescent="0.25">
      <c r="A1027" s="34" t="s">
        <v>2107</v>
      </c>
      <c r="B1027" s="34" t="str">
        <f t="shared" si="90"/>
        <v>UDR Moquegua</v>
      </c>
      <c r="C1027" s="35" t="s">
        <v>252</v>
      </c>
      <c r="D1027" s="36" t="str">
        <f t="shared" si="89"/>
        <v>Acciones de Soporte a la Gestión a nivel de UDR</v>
      </c>
      <c r="E1027" s="36" t="s">
        <v>253</v>
      </c>
      <c r="F1027" s="36" t="str">
        <f t="shared" si="91"/>
        <v>Supervisión y asistencia técnica en acciones de soporte a IPRESS</v>
      </c>
      <c r="G1027" s="36" t="s">
        <v>698</v>
      </c>
      <c r="H1027" s="83" t="s">
        <v>694</v>
      </c>
      <c r="I1027" s="82">
        <v>1</v>
      </c>
      <c r="J1027" s="38">
        <v>0</v>
      </c>
      <c r="K1027" s="38"/>
      <c r="L1027" s="38">
        <v>0</v>
      </c>
      <c r="M1027" s="38">
        <f t="shared" si="92"/>
        <v>0</v>
      </c>
      <c r="N1027" s="39">
        <v>11</v>
      </c>
      <c r="O1027" s="41" t="str">
        <f>IFERROR(VLOOKUP(N1027,bbb!B489:Ordenmes,2,0),"")</f>
        <v>Noviembre</v>
      </c>
      <c r="P1027" s="142">
        <v>5</v>
      </c>
      <c r="Q1027" s="111" t="s">
        <v>158</v>
      </c>
      <c r="R1027" s="95"/>
      <c r="S1027" s="93"/>
      <c r="T1027" s="93"/>
    </row>
    <row r="1028" spans="1:20" x14ac:dyDescent="0.25">
      <c r="A1028" s="34" t="s">
        <v>2107</v>
      </c>
      <c r="B1028" s="34" t="str">
        <f t="shared" si="90"/>
        <v>UDR Moquegua</v>
      </c>
      <c r="C1028" s="35" t="s">
        <v>279</v>
      </c>
      <c r="D1028" s="36" t="str">
        <f t="shared" si="89"/>
        <v>Ejecución de Control Técnico a las Prestaciones.</v>
      </c>
      <c r="E1028" s="36" t="s">
        <v>288</v>
      </c>
      <c r="F1028" s="36" t="str">
        <f t="shared" si="91"/>
        <v>Ejecutar acciones correspondientes al Proceso de Control Presencial Posterior</v>
      </c>
      <c r="G1028" s="36" t="s">
        <v>711</v>
      </c>
      <c r="H1028" s="83" t="s">
        <v>700</v>
      </c>
      <c r="I1028" s="82" t="s">
        <v>681</v>
      </c>
      <c r="J1028" s="38">
        <v>40</v>
      </c>
      <c r="K1028" s="38"/>
      <c r="L1028" s="38">
        <v>120</v>
      </c>
      <c r="M1028" s="38">
        <f t="shared" si="92"/>
        <v>160</v>
      </c>
      <c r="N1028" s="39">
        <v>11</v>
      </c>
      <c r="O1028" s="41" t="str">
        <f>IFERROR(VLOOKUP(N1028,bbb!B490:Ordenmes,2,0),"")</f>
        <v>Noviembre</v>
      </c>
      <c r="P1028" s="142">
        <v>5</v>
      </c>
      <c r="Q1028" s="111" t="s">
        <v>158</v>
      </c>
      <c r="R1028" s="95"/>
      <c r="S1028" s="93"/>
      <c r="T1028" s="93"/>
    </row>
    <row r="1029" spans="1:20" x14ac:dyDescent="0.25">
      <c r="A1029" s="34" t="s">
        <v>2107</v>
      </c>
      <c r="B1029" s="34" t="str">
        <f t="shared" si="90"/>
        <v>UDR Moquegua</v>
      </c>
      <c r="C1029" s="35" t="s">
        <v>279</v>
      </c>
      <c r="D1029" s="36" t="str">
        <f t="shared" si="89"/>
        <v>Ejecución de Control Técnico a las Prestaciones.</v>
      </c>
      <c r="E1029" s="36" t="s">
        <v>288</v>
      </c>
      <c r="F1029" s="36" t="str">
        <f t="shared" si="91"/>
        <v>Ejecutar acciones correspondientes al Proceso de Control Presencial Posterior</v>
      </c>
      <c r="G1029" s="36" t="s">
        <v>728</v>
      </c>
      <c r="H1029" s="83" t="s">
        <v>702</v>
      </c>
      <c r="I1029" s="82" t="s">
        <v>681</v>
      </c>
      <c r="J1029" s="38">
        <v>40</v>
      </c>
      <c r="K1029" s="38"/>
      <c r="L1029" s="38">
        <v>120</v>
      </c>
      <c r="M1029" s="38">
        <f t="shared" si="92"/>
        <v>160</v>
      </c>
      <c r="N1029" s="39">
        <v>11</v>
      </c>
      <c r="O1029" s="41" t="str">
        <f>IFERROR(VLOOKUP(N1029,bbb!B491:Ordenmes,2,0),"")</f>
        <v>Noviembre</v>
      </c>
      <c r="P1029" s="142">
        <v>5</v>
      </c>
      <c r="Q1029" s="111" t="s">
        <v>158</v>
      </c>
      <c r="R1029" s="95"/>
      <c r="S1029" s="93"/>
      <c r="T1029" s="93"/>
    </row>
    <row r="1030" spans="1:20" x14ac:dyDescent="0.25">
      <c r="A1030" s="34" t="s">
        <v>2107</v>
      </c>
      <c r="B1030" s="34" t="str">
        <f t="shared" si="90"/>
        <v>UDR Moquegua</v>
      </c>
      <c r="C1030" s="35" t="s">
        <v>279</v>
      </c>
      <c r="D1030" s="36" t="str">
        <f t="shared" si="89"/>
        <v>Ejecución de Control Técnico a las Prestaciones.</v>
      </c>
      <c r="E1030" s="36" t="s">
        <v>288</v>
      </c>
      <c r="F1030" s="36" t="str">
        <f t="shared" si="91"/>
        <v>Ejecutar acciones correspondientes al Proceso de Control Presencial Posterior</v>
      </c>
      <c r="G1030" s="36" t="s">
        <v>707</v>
      </c>
      <c r="H1030" s="83" t="s">
        <v>700</v>
      </c>
      <c r="I1030" s="82">
        <v>1</v>
      </c>
      <c r="J1030" s="38">
        <v>0</v>
      </c>
      <c r="K1030" s="38"/>
      <c r="L1030" s="38">
        <v>0</v>
      </c>
      <c r="M1030" s="38">
        <f t="shared" si="92"/>
        <v>0</v>
      </c>
      <c r="N1030" s="39">
        <v>11</v>
      </c>
      <c r="O1030" s="41" t="str">
        <f>IFERROR(VLOOKUP(N1030,bbb!B492:Ordenmes,2,0),"")</f>
        <v>Noviembre</v>
      </c>
      <c r="P1030" s="142">
        <v>5</v>
      </c>
      <c r="Q1030" s="111" t="s">
        <v>158</v>
      </c>
      <c r="R1030" s="95"/>
      <c r="S1030" s="93"/>
      <c r="T1030" s="93"/>
    </row>
    <row r="1031" spans="1:20" x14ac:dyDescent="0.25">
      <c r="A1031" s="34" t="s">
        <v>2107</v>
      </c>
      <c r="B1031" s="34" t="str">
        <f t="shared" si="90"/>
        <v>UDR Moquegua</v>
      </c>
      <c r="C1031" s="35" t="s">
        <v>279</v>
      </c>
      <c r="D1031" s="36" t="str">
        <f t="shared" si="89"/>
        <v>Ejecución de Control Técnico a las Prestaciones.</v>
      </c>
      <c r="E1031" s="36" t="s">
        <v>288</v>
      </c>
      <c r="F1031" s="36" t="str">
        <f t="shared" si="91"/>
        <v>Ejecutar acciones correspondientes al Proceso de Control Presencial Posterior</v>
      </c>
      <c r="G1031" s="36" t="s">
        <v>704</v>
      </c>
      <c r="H1031" s="83" t="s">
        <v>702</v>
      </c>
      <c r="I1031" s="82">
        <v>1</v>
      </c>
      <c r="J1031" s="38">
        <v>0</v>
      </c>
      <c r="K1031" s="38"/>
      <c r="L1031" s="38">
        <v>0</v>
      </c>
      <c r="M1031" s="38">
        <f t="shared" si="92"/>
        <v>0</v>
      </c>
      <c r="N1031" s="39">
        <v>11</v>
      </c>
      <c r="O1031" s="41" t="str">
        <f>IFERROR(VLOOKUP(N1031,bbb!B493:Ordenmes,2,0),"")</f>
        <v>Noviembre</v>
      </c>
      <c r="P1031" s="142">
        <v>6</v>
      </c>
      <c r="Q1031" s="111" t="s">
        <v>142</v>
      </c>
      <c r="R1031" s="95"/>
      <c r="S1031" s="93"/>
      <c r="T1031" s="93"/>
    </row>
    <row r="1032" spans="1:20" x14ac:dyDescent="0.25">
      <c r="A1032" s="34" t="s">
        <v>2107</v>
      </c>
      <c r="B1032" s="34" t="str">
        <f t="shared" si="90"/>
        <v>UDR Moquegua</v>
      </c>
      <c r="C1032" s="35" t="s">
        <v>279</v>
      </c>
      <c r="D1032" s="36" t="str">
        <f t="shared" si="89"/>
        <v>Ejecución de Control Técnico a las Prestaciones.</v>
      </c>
      <c r="E1032" s="36" t="s">
        <v>288</v>
      </c>
      <c r="F1032" s="36" t="str">
        <f t="shared" si="91"/>
        <v>Ejecutar acciones correspondientes al Proceso de Control Presencial Posterior</v>
      </c>
      <c r="G1032" s="36" t="s">
        <v>729</v>
      </c>
      <c r="H1032" s="83" t="s">
        <v>702</v>
      </c>
      <c r="I1032" s="82" t="s">
        <v>681</v>
      </c>
      <c r="J1032" s="38">
        <v>40</v>
      </c>
      <c r="K1032" s="38"/>
      <c r="L1032" s="38">
        <v>120</v>
      </c>
      <c r="M1032" s="38">
        <f t="shared" si="92"/>
        <v>160</v>
      </c>
      <c r="N1032" s="39">
        <v>11</v>
      </c>
      <c r="O1032" s="41" t="str">
        <f>IFERROR(VLOOKUP(N1032,bbb!B494:Ordenmes,2,0),"")</f>
        <v>Noviembre</v>
      </c>
      <c r="P1032" s="142">
        <v>6</v>
      </c>
      <c r="Q1032" s="111" t="s">
        <v>142</v>
      </c>
      <c r="R1032" s="95"/>
      <c r="S1032" s="93"/>
      <c r="T1032" s="93"/>
    </row>
    <row r="1033" spans="1:20" x14ac:dyDescent="0.25">
      <c r="A1033" s="34" t="s">
        <v>2107</v>
      </c>
      <c r="B1033" s="34" t="str">
        <f t="shared" si="90"/>
        <v>UDR Moquegua</v>
      </c>
      <c r="C1033" s="35" t="s">
        <v>279</v>
      </c>
      <c r="D1033" s="36" t="str">
        <f t="shared" si="89"/>
        <v>Ejecución de Control Técnico a las Prestaciones.</v>
      </c>
      <c r="E1033" s="36" t="s">
        <v>288</v>
      </c>
      <c r="F1033" s="36" t="str">
        <f t="shared" si="91"/>
        <v>Ejecutar acciones correspondientes al Proceso de Control Presencial Posterior</v>
      </c>
      <c r="G1033" s="36" t="s">
        <v>710</v>
      </c>
      <c r="H1033" s="83" t="s">
        <v>700</v>
      </c>
      <c r="I1033" s="82">
        <v>1</v>
      </c>
      <c r="J1033" s="38">
        <v>0</v>
      </c>
      <c r="K1033" s="38"/>
      <c r="L1033" s="38">
        <v>0</v>
      </c>
      <c r="M1033" s="38">
        <f t="shared" si="92"/>
        <v>0</v>
      </c>
      <c r="N1033" s="39">
        <v>11</v>
      </c>
      <c r="O1033" s="41" t="str">
        <f>IFERROR(VLOOKUP(N1033,bbb!B495:Ordenmes,2,0),"")</f>
        <v>Noviembre</v>
      </c>
      <c r="P1033" s="142">
        <v>6</v>
      </c>
      <c r="Q1033" s="111" t="s">
        <v>142</v>
      </c>
      <c r="R1033" s="95"/>
      <c r="S1033" s="93"/>
      <c r="T1033" s="93"/>
    </row>
    <row r="1034" spans="1:20" x14ac:dyDescent="0.25">
      <c r="A1034" s="34" t="s">
        <v>2107</v>
      </c>
      <c r="B1034" s="34" t="str">
        <f t="shared" si="90"/>
        <v>UDR Moquegua</v>
      </c>
      <c r="C1034" s="35" t="s">
        <v>252</v>
      </c>
      <c r="D1034" s="36" t="str">
        <f t="shared" si="89"/>
        <v>Acciones de Soporte a la Gestión a nivel de UDR</v>
      </c>
      <c r="E1034" s="36" t="s">
        <v>253</v>
      </c>
      <c r="F1034" s="36" t="str">
        <f t="shared" si="91"/>
        <v>Supervisión y asistencia técnica en acciones de soporte a IPRESS</v>
      </c>
      <c r="G1034" s="36" t="s">
        <v>695</v>
      </c>
      <c r="H1034" s="83" t="s">
        <v>694</v>
      </c>
      <c r="I1034" s="82">
        <v>1</v>
      </c>
      <c r="J1034" s="38">
        <v>0</v>
      </c>
      <c r="K1034" s="38"/>
      <c r="L1034" s="38">
        <v>0</v>
      </c>
      <c r="M1034" s="38">
        <f t="shared" si="92"/>
        <v>0</v>
      </c>
      <c r="N1034" s="39">
        <v>12</v>
      </c>
      <c r="O1034" s="41" t="str">
        <f>IFERROR(VLOOKUP(N1034,bbb!B612:Ordenmes,2,0),"")</f>
        <v>Diciembre</v>
      </c>
      <c r="P1034" s="142">
        <v>6</v>
      </c>
      <c r="Q1034" s="111" t="s">
        <v>142</v>
      </c>
      <c r="R1034" s="95"/>
      <c r="S1034" s="93"/>
      <c r="T1034" s="93"/>
    </row>
    <row r="1035" spans="1:20" x14ac:dyDescent="0.25">
      <c r="A1035" s="34" t="s">
        <v>2107</v>
      </c>
      <c r="B1035" s="34" t="str">
        <f t="shared" si="90"/>
        <v>UDR Moquegua</v>
      </c>
      <c r="C1035" s="35" t="s">
        <v>279</v>
      </c>
      <c r="D1035" s="36" t="str">
        <f t="shared" si="89"/>
        <v>Ejecución de Control Técnico a las Prestaciones.</v>
      </c>
      <c r="E1035" s="36" t="s">
        <v>288</v>
      </c>
      <c r="F1035" s="36" t="str">
        <f t="shared" si="91"/>
        <v>Ejecutar acciones correspondientes al Proceso de Control Presencial Posterior</v>
      </c>
      <c r="G1035" s="36" t="s">
        <v>706</v>
      </c>
      <c r="H1035" s="83" t="s">
        <v>700</v>
      </c>
      <c r="I1035" s="82">
        <v>1</v>
      </c>
      <c r="J1035" s="38">
        <v>0</v>
      </c>
      <c r="K1035" s="38"/>
      <c r="L1035" s="38">
        <v>0</v>
      </c>
      <c r="M1035" s="38">
        <f t="shared" si="92"/>
        <v>0</v>
      </c>
      <c r="N1035" s="39">
        <v>12</v>
      </c>
      <c r="O1035" s="41" t="str">
        <f>IFERROR(VLOOKUP(N1035,bbb!B613:Ordenmes,2,0),"")</f>
        <v>Diciembre</v>
      </c>
      <c r="P1035" s="142">
        <v>6</v>
      </c>
      <c r="Q1035" s="111" t="s">
        <v>142</v>
      </c>
      <c r="R1035" s="95"/>
      <c r="S1035" s="93"/>
      <c r="T1035" s="93"/>
    </row>
    <row r="1036" spans="1:20" x14ac:dyDescent="0.25">
      <c r="A1036" s="34" t="s">
        <v>2107</v>
      </c>
      <c r="B1036" s="34" t="str">
        <f t="shared" si="90"/>
        <v>UDR Moquegua</v>
      </c>
      <c r="C1036" s="35" t="s">
        <v>279</v>
      </c>
      <c r="D1036" s="36" t="str">
        <f t="shared" si="89"/>
        <v>Ejecución de Control Técnico a las Prestaciones.</v>
      </c>
      <c r="E1036" s="36" t="s">
        <v>288</v>
      </c>
      <c r="F1036" s="36" t="str">
        <f t="shared" si="91"/>
        <v>Ejecutar acciones correspondientes al Proceso de Control Presencial Posterior</v>
      </c>
      <c r="G1036" s="36" t="s">
        <v>713</v>
      </c>
      <c r="H1036" s="83" t="s">
        <v>700</v>
      </c>
      <c r="I1036" s="82">
        <v>1</v>
      </c>
      <c r="J1036" s="38">
        <v>0</v>
      </c>
      <c r="K1036" s="38"/>
      <c r="L1036" s="38">
        <v>0</v>
      </c>
      <c r="M1036" s="38">
        <f t="shared" si="92"/>
        <v>0</v>
      </c>
      <c r="N1036" s="39">
        <v>12</v>
      </c>
      <c r="O1036" s="41" t="str">
        <f>IFERROR(VLOOKUP(N1036,bbb!B614:Ordenmes,2,0),"")</f>
        <v>Diciembre</v>
      </c>
      <c r="P1036" s="142">
        <v>7</v>
      </c>
      <c r="Q1036" s="111" t="s">
        <v>156</v>
      </c>
      <c r="R1036" s="95"/>
      <c r="S1036" s="93"/>
      <c r="T1036" s="93"/>
    </row>
    <row r="1037" spans="1:20" x14ac:dyDescent="0.25">
      <c r="A1037" s="34" t="s">
        <v>2107</v>
      </c>
      <c r="B1037" s="34" t="str">
        <f t="shared" si="90"/>
        <v>UDR Moquegua</v>
      </c>
      <c r="C1037" s="35" t="s">
        <v>252</v>
      </c>
      <c r="D1037" s="36" t="str">
        <f t="shared" si="89"/>
        <v>Acciones de Soporte a la Gestión a nivel de UDR</v>
      </c>
      <c r="E1037" s="36" t="s">
        <v>253</v>
      </c>
      <c r="F1037" s="36" t="str">
        <f t="shared" si="91"/>
        <v>Supervisión y asistencia técnica en acciones de soporte a IPRESS</v>
      </c>
      <c r="G1037" s="36" t="s">
        <v>512</v>
      </c>
      <c r="H1037" s="83" t="s">
        <v>512</v>
      </c>
      <c r="I1037" s="82">
        <v>11</v>
      </c>
      <c r="J1037" s="38">
        <v>0</v>
      </c>
      <c r="K1037" s="38"/>
      <c r="L1037" s="38">
        <v>3521</v>
      </c>
      <c r="M1037" s="38">
        <f t="shared" si="92"/>
        <v>3521</v>
      </c>
      <c r="N1037" s="39">
        <v>12</v>
      </c>
      <c r="O1037" s="41" t="str">
        <f>IFERROR(VLOOKUP(N1037,bbb!B615:Ordenmes,2,0),"")</f>
        <v>Diciembre</v>
      </c>
      <c r="P1037" s="142">
        <v>7</v>
      </c>
      <c r="Q1037" s="111" t="s">
        <v>156</v>
      </c>
      <c r="R1037" s="95"/>
      <c r="S1037" s="93"/>
      <c r="T1037" s="93"/>
    </row>
    <row r="1038" spans="1:20" x14ac:dyDescent="0.25">
      <c r="A1038" s="34" t="s">
        <v>2107</v>
      </c>
      <c r="B1038" s="34" t="str">
        <f t="shared" si="90"/>
        <v>UDR Moquegua</v>
      </c>
      <c r="C1038" s="35" t="s">
        <v>279</v>
      </c>
      <c r="D1038" s="36" t="str">
        <f t="shared" si="89"/>
        <v>Ejecución de Control Técnico a las Prestaciones.</v>
      </c>
      <c r="E1038" s="36" t="s">
        <v>280</v>
      </c>
      <c r="F1038" s="36" t="str">
        <f t="shared" si="91"/>
        <v>Gestión con actores locales para fortalecer la contención preventiva</v>
      </c>
      <c r="G1038" s="36" t="s">
        <v>735</v>
      </c>
      <c r="H1038" s="83" t="s">
        <v>730</v>
      </c>
      <c r="I1038" s="82">
        <v>1</v>
      </c>
      <c r="J1038" s="38">
        <v>0</v>
      </c>
      <c r="K1038" s="38"/>
      <c r="L1038" s="38">
        <v>0</v>
      </c>
      <c r="M1038" s="38">
        <f t="shared" si="92"/>
        <v>0</v>
      </c>
      <c r="N1038" s="39">
        <v>12</v>
      </c>
      <c r="O1038" s="41" t="str">
        <f>IFERROR(VLOOKUP(N1038,bbb!B616:Ordenmes,2,0),"")</f>
        <v>Diciembre</v>
      </c>
      <c r="P1038" s="142">
        <v>7</v>
      </c>
      <c r="Q1038" s="111" t="s">
        <v>156</v>
      </c>
      <c r="R1038" s="95"/>
      <c r="S1038" s="93"/>
      <c r="T1038" s="93"/>
    </row>
    <row r="1039" spans="1:20" x14ac:dyDescent="0.25">
      <c r="A1039" s="34" t="s">
        <v>2109</v>
      </c>
      <c r="B1039" s="34" t="str">
        <f t="shared" si="90"/>
        <v>UDR Tacna</v>
      </c>
      <c r="C1039" s="35" t="s">
        <v>314</v>
      </c>
      <c r="D1039" s="36" t="str">
        <f t="shared" si="89"/>
        <v>Acciones de Afiliación.</v>
      </c>
      <c r="E1039" s="36" t="s">
        <v>214</v>
      </c>
      <c r="F1039" s="36" t="str">
        <f t="shared" si="91"/>
        <v>Supervisión y asistencia técnica en materia de afiliaciones</v>
      </c>
      <c r="G1039" s="36" t="s">
        <v>736</v>
      </c>
      <c r="H1039" s="83" t="s">
        <v>737</v>
      </c>
      <c r="I1039" s="82">
        <v>1</v>
      </c>
      <c r="J1039" s="38">
        <v>0</v>
      </c>
      <c r="K1039" s="38"/>
      <c r="L1039" s="38">
        <v>0</v>
      </c>
      <c r="M1039" s="38">
        <f t="shared" si="92"/>
        <v>0</v>
      </c>
      <c r="N1039" s="39">
        <v>1</v>
      </c>
      <c r="O1039" s="41" t="str">
        <f>IFERROR(VLOOKUP(N1039,bbb!B3704:Ordenmes,2,0),"")</f>
        <v>Enero</v>
      </c>
      <c r="P1039" s="142">
        <v>7</v>
      </c>
      <c r="Q1039" s="111" t="s">
        <v>156</v>
      </c>
      <c r="R1039" s="95"/>
      <c r="S1039" s="93"/>
      <c r="T1039" s="93"/>
    </row>
    <row r="1040" spans="1:20" x14ac:dyDescent="0.25">
      <c r="A1040" s="34" t="s">
        <v>2109</v>
      </c>
      <c r="B1040" s="34" t="str">
        <f t="shared" si="90"/>
        <v>UDR Tacna</v>
      </c>
      <c r="C1040" s="35" t="s">
        <v>307</v>
      </c>
      <c r="D1040" s="36" t="str">
        <f t="shared" si="89"/>
        <v>Supervisión Financiera a Unidades Ejecutoras-UE.</v>
      </c>
      <c r="E1040" s="36" t="s">
        <v>308</v>
      </c>
      <c r="F1040" s="36" t="str">
        <f t="shared" si="91"/>
        <v>Supervisión Financiera Presencial a las Unidades Ejecutoras-UE</v>
      </c>
      <c r="G1040" s="36" t="s">
        <v>750</v>
      </c>
      <c r="H1040" s="83" t="s">
        <v>751</v>
      </c>
      <c r="I1040" s="82">
        <v>3</v>
      </c>
      <c r="J1040" s="38">
        <v>0</v>
      </c>
      <c r="K1040" s="38"/>
      <c r="L1040" s="38">
        <v>0</v>
      </c>
      <c r="M1040" s="38">
        <f t="shared" si="92"/>
        <v>0</v>
      </c>
      <c r="N1040" s="39">
        <v>1</v>
      </c>
      <c r="O1040" s="41" t="str">
        <f>IFERROR(VLOOKUP(N1040,bbb!B3705:Ordenmes,2,0),"")</f>
        <v>Enero</v>
      </c>
      <c r="P1040" s="142">
        <v>7</v>
      </c>
      <c r="Q1040" s="111" t="s">
        <v>156</v>
      </c>
      <c r="R1040" s="95"/>
      <c r="S1040" s="93"/>
      <c r="T1040" s="93"/>
    </row>
    <row r="1041" spans="1:20" x14ac:dyDescent="0.25">
      <c r="A1041" s="34" t="s">
        <v>2109</v>
      </c>
      <c r="B1041" s="34" t="str">
        <f t="shared" si="90"/>
        <v>UDR Tacna</v>
      </c>
      <c r="C1041" s="35" t="s">
        <v>252</v>
      </c>
      <c r="D1041" s="36" t="str">
        <f t="shared" si="89"/>
        <v>Acciones de Soporte a la Gestión a nivel de UDR</v>
      </c>
      <c r="E1041" s="36" t="s">
        <v>253</v>
      </c>
      <c r="F1041" s="36" t="str">
        <f t="shared" si="91"/>
        <v>Supervisión y asistencia técnica en acciones de soporte a IPRESS</v>
      </c>
      <c r="G1041" s="36" t="s">
        <v>747</v>
      </c>
      <c r="H1041" s="83" t="s">
        <v>763</v>
      </c>
      <c r="I1041" s="82">
        <v>1</v>
      </c>
      <c r="J1041" s="38">
        <v>0</v>
      </c>
      <c r="K1041" s="38"/>
      <c r="L1041" s="38">
        <v>0</v>
      </c>
      <c r="M1041" s="38">
        <f t="shared" si="92"/>
        <v>0</v>
      </c>
      <c r="N1041" s="39">
        <v>1</v>
      </c>
      <c r="O1041" s="41" t="str">
        <f>IFERROR(VLOOKUP(N1041,bbb!B3706:Ordenmes,2,0),"")</f>
        <v>Enero</v>
      </c>
      <c r="P1041" s="142">
        <v>7</v>
      </c>
      <c r="Q1041" s="111" t="s">
        <v>156</v>
      </c>
      <c r="R1041" s="95"/>
      <c r="S1041" s="93"/>
      <c r="T1041" s="93"/>
    </row>
    <row r="1042" spans="1:20" x14ac:dyDescent="0.25">
      <c r="A1042" s="34" t="s">
        <v>2109</v>
      </c>
      <c r="B1042" s="34" t="str">
        <f t="shared" si="90"/>
        <v>UDR Tacna</v>
      </c>
      <c r="C1042" s="35" t="s">
        <v>279</v>
      </c>
      <c r="D1042" s="36" t="str">
        <f t="shared" si="89"/>
        <v>Ejecución de Control Técnico a las Prestaciones.</v>
      </c>
      <c r="E1042" s="36" t="s">
        <v>288</v>
      </c>
      <c r="F1042" s="36" t="str">
        <f t="shared" si="91"/>
        <v>Ejecutar acciones correspondientes al Proceso de Control Presencial Posterior</v>
      </c>
      <c r="G1042" s="36" t="s">
        <v>770</v>
      </c>
      <c r="H1042" s="83" t="s">
        <v>771</v>
      </c>
      <c r="I1042" s="82">
        <v>1</v>
      </c>
      <c r="J1042" s="38">
        <v>0</v>
      </c>
      <c r="K1042" s="38"/>
      <c r="L1042" s="38">
        <v>0</v>
      </c>
      <c r="M1042" s="38">
        <f t="shared" si="92"/>
        <v>0</v>
      </c>
      <c r="N1042" s="39">
        <v>1</v>
      </c>
      <c r="O1042" s="41" t="str">
        <f>IFERROR(VLOOKUP(N1042,bbb!B3707:Ordenmes,2,0),"")</f>
        <v>Enero</v>
      </c>
      <c r="P1042" s="142">
        <v>7</v>
      </c>
      <c r="Q1042" s="111" t="s">
        <v>156</v>
      </c>
      <c r="R1042" s="95"/>
      <c r="S1042" s="93"/>
      <c r="T1042" s="93"/>
    </row>
    <row r="1043" spans="1:20" x14ac:dyDescent="0.25">
      <c r="A1043" s="34" t="s">
        <v>2109</v>
      </c>
      <c r="B1043" s="34" t="str">
        <f t="shared" si="90"/>
        <v>UDR Tacna</v>
      </c>
      <c r="C1043" s="35" t="s">
        <v>279</v>
      </c>
      <c r="D1043" s="36" t="str">
        <f t="shared" si="89"/>
        <v>Ejecución de Control Técnico a las Prestaciones.</v>
      </c>
      <c r="E1043" s="36" t="s">
        <v>288</v>
      </c>
      <c r="F1043" s="36" t="str">
        <f t="shared" si="91"/>
        <v>Ejecutar acciones correspondientes al Proceso de Control Presencial Posterior</v>
      </c>
      <c r="G1043" s="36" t="s">
        <v>772</v>
      </c>
      <c r="H1043" s="83" t="s">
        <v>771</v>
      </c>
      <c r="I1043" s="82">
        <v>1</v>
      </c>
      <c r="J1043" s="38">
        <v>0</v>
      </c>
      <c r="K1043" s="38"/>
      <c r="L1043" s="38">
        <v>0</v>
      </c>
      <c r="M1043" s="38">
        <f t="shared" si="92"/>
        <v>0</v>
      </c>
      <c r="N1043" s="39">
        <v>1</v>
      </c>
      <c r="O1043" s="41" t="str">
        <f>IFERROR(VLOOKUP(N1043,bbb!B3708:Ordenmes,2,0),"")</f>
        <v>Enero</v>
      </c>
      <c r="P1043" s="142">
        <v>7</v>
      </c>
      <c r="Q1043" s="111" t="s">
        <v>156</v>
      </c>
      <c r="R1043" s="95"/>
      <c r="S1043" s="93"/>
      <c r="T1043" s="93"/>
    </row>
    <row r="1044" spans="1:20" x14ac:dyDescent="0.25">
      <c r="A1044" s="34" t="s">
        <v>2109</v>
      </c>
      <c r="B1044" s="34" t="str">
        <f t="shared" si="90"/>
        <v>UDR Tacna</v>
      </c>
      <c r="C1044" s="35" t="s">
        <v>279</v>
      </c>
      <c r="D1044" s="36" t="str">
        <f t="shared" si="89"/>
        <v>Ejecución de Control Técnico a las Prestaciones.</v>
      </c>
      <c r="E1044" s="36" t="s">
        <v>288</v>
      </c>
      <c r="F1044" s="36" t="str">
        <f t="shared" si="91"/>
        <v>Ejecutar acciones correspondientes al Proceso de Control Presencial Posterior</v>
      </c>
      <c r="G1044" s="36" t="s">
        <v>773</v>
      </c>
      <c r="H1044" s="83" t="s">
        <v>771</v>
      </c>
      <c r="I1044" s="82">
        <v>1</v>
      </c>
      <c r="J1044" s="38">
        <v>0</v>
      </c>
      <c r="K1044" s="38"/>
      <c r="L1044" s="38">
        <v>0</v>
      </c>
      <c r="M1044" s="38">
        <f t="shared" si="92"/>
        <v>0</v>
      </c>
      <c r="N1044" s="39">
        <v>1</v>
      </c>
      <c r="O1044" s="41" t="str">
        <f>IFERROR(VLOOKUP(N1044,bbb!B3709:Ordenmes,2,0),"")</f>
        <v>Enero</v>
      </c>
      <c r="P1044" s="142">
        <v>7</v>
      </c>
      <c r="Q1044" s="111" t="s">
        <v>156</v>
      </c>
      <c r="R1044" s="95"/>
      <c r="S1044" s="93"/>
      <c r="T1044" s="93"/>
    </row>
    <row r="1045" spans="1:20" x14ac:dyDescent="0.25">
      <c r="A1045" s="34" t="s">
        <v>2109</v>
      </c>
      <c r="B1045" s="34" t="str">
        <f t="shared" si="90"/>
        <v>UDR Tacna</v>
      </c>
      <c r="C1045" s="35" t="s">
        <v>279</v>
      </c>
      <c r="D1045" s="36" t="str">
        <f t="shared" si="89"/>
        <v>Ejecución de Control Técnico a las Prestaciones.</v>
      </c>
      <c r="E1045" s="36" t="s">
        <v>288</v>
      </c>
      <c r="F1045" s="36" t="str">
        <f t="shared" si="91"/>
        <v>Ejecutar acciones correspondientes al Proceso de Control Presencial Posterior</v>
      </c>
      <c r="G1045" s="36" t="s">
        <v>774</v>
      </c>
      <c r="H1045" s="83" t="s">
        <v>771</v>
      </c>
      <c r="I1045" s="82">
        <v>1</v>
      </c>
      <c r="J1045" s="38">
        <v>0</v>
      </c>
      <c r="K1045" s="38"/>
      <c r="L1045" s="38">
        <v>0</v>
      </c>
      <c r="M1045" s="38">
        <f t="shared" si="92"/>
        <v>0</v>
      </c>
      <c r="N1045" s="39">
        <v>1</v>
      </c>
      <c r="O1045" s="41" t="str">
        <f>IFERROR(VLOOKUP(N1045,bbb!B3710:Ordenmes,2,0),"")</f>
        <v>Enero</v>
      </c>
      <c r="P1045" s="142">
        <v>7</v>
      </c>
      <c r="Q1045" s="111" t="s">
        <v>156</v>
      </c>
      <c r="R1045" s="95"/>
      <c r="S1045" s="93"/>
      <c r="T1045" s="93"/>
    </row>
    <row r="1046" spans="1:20" x14ac:dyDescent="0.25">
      <c r="A1046" s="34" t="s">
        <v>2109</v>
      </c>
      <c r="B1046" s="34" t="str">
        <f t="shared" si="90"/>
        <v>UDR Tacna</v>
      </c>
      <c r="C1046" s="35" t="s">
        <v>279</v>
      </c>
      <c r="D1046" s="36" t="str">
        <f t="shared" si="89"/>
        <v>Ejecución de Control Técnico a las Prestaciones.</v>
      </c>
      <c r="E1046" s="36" t="s">
        <v>288</v>
      </c>
      <c r="F1046" s="36" t="str">
        <f t="shared" si="91"/>
        <v>Ejecutar acciones correspondientes al Proceso de Control Presencial Posterior</v>
      </c>
      <c r="G1046" s="36" t="s">
        <v>749</v>
      </c>
      <c r="H1046" s="83" t="s">
        <v>771</v>
      </c>
      <c r="I1046" s="82">
        <v>1</v>
      </c>
      <c r="J1046" s="38">
        <v>0</v>
      </c>
      <c r="K1046" s="38"/>
      <c r="L1046" s="38">
        <v>0</v>
      </c>
      <c r="M1046" s="38">
        <f t="shared" si="92"/>
        <v>0</v>
      </c>
      <c r="N1046" s="39">
        <v>1</v>
      </c>
      <c r="O1046" s="41" t="str">
        <f>IFERROR(VLOOKUP(N1046,bbb!B3711:Ordenmes,2,0),"")</f>
        <v>Enero</v>
      </c>
      <c r="P1046" s="142">
        <v>7</v>
      </c>
      <c r="Q1046" s="111" t="s">
        <v>156</v>
      </c>
      <c r="R1046" s="95"/>
      <c r="S1046" s="93"/>
      <c r="T1046" s="93"/>
    </row>
    <row r="1047" spans="1:20" x14ac:dyDescent="0.25">
      <c r="A1047" s="34" t="s">
        <v>2109</v>
      </c>
      <c r="B1047" s="34" t="str">
        <f t="shared" si="90"/>
        <v>UDR Tacna</v>
      </c>
      <c r="C1047" s="35" t="s">
        <v>314</v>
      </c>
      <c r="D1047" s="36" t="str">
        <f t="shared" si="89"/>
        <v>Acciones de Afiliación.</v>
      </c>
      <c r="E1047" s="36" t="s">
        <v>214</v>
      </c>
      <c r="F1047" s="36" t="str">
        <f t="shared" si="91"/>
        <v>Supervisión y asistencia técnica en materia de afiliaciones</v>
      </c>
      <c r="G1047" s="36" t="s">
        <v>738</v>
      </c>
      <c r="H1047" s="83" t="s">
        <v>737</v>
      </c>
      <c r="I1047" s="82">
        <v>1</v>
      </c>
      <c r="J1047" s="38">
        <v>0</v>
      </c>
      <c r="K1047" s="38"/>
      <c r="L1047" s="38">
        <v>0</v>
      </c>
      <c r="M1047" s="38">
        <f t="shared" si="92"/>
        <v>0</v>
      </c>
      <c r="N1047" s="39">
        <v>2</v>
      </c>
      <c r="O1047" s="41" t="str">
        <f>IFERROR(VLOOKUP(N1047,bbb!B514:Ordenmes,2,0),"")</f>
        <v>Febrero</v>
      </c>
      <c r="P1047" s="142">
        <v>8</v>
      </c>
      <c r="Q1047" s="111" t="s">
        <v>145</v>
      </c>
      <c r="R1047" s="95"/>
      <c r="S1047" s="93"/>
      <c r="T1047" s="93"/>
    </row>
    <row r="1048" spans="1:20" x14ac:dyDescent="0.25">
      <c r="A1048" s="34" t="s">
        <v>2109</v>
      </c>
      <c r="B1048" s="34" t="str">
        <f t="shared" si="90"/>
        <v>UDR Tacna</v>
      </c>
      <c r="C1048" s="35" t="s">
        <v>307</v>
      </c>
      <c r="D1048" s="36" t="str">
        <f t="shared" si="89"/>
        <v>Supervisión Financiera a Unidades Ejecutoras-UE.</v>
      </c>
      <c r="E1048" s="36" t="s">
        <v>308</v>
      </c>
      <c r="F1048" s="36" t="str">
        <f t="shared" si="91"/>
        <v>Supervisión Financiera Presencial a las Unidades Ejecutoras-UE</v>
      </c>
      <c r="G1048" s="36" t="s">
        <v>752</v>
      </c>
      <c r="H1048" s="83" t="s">
        <v>753</v>
      </c>
      <c r="I1048" s="82">
        <v>3</v>
      </c>
      <c r="J1048" s="38">
        <v>0</v>
      </c>
      <c r="K1048" s="38"/>
      <c r="L1048" s="38">
        <v>0</v>
      </c>
      <c r="M1048" s="38">
        <f t="shared" si="92"/>
        <v>0</v>
      </c>
      <c r="N1048" s="39">
        <v>2</v>
      </c>
      <c r="O1048" s="41" t="str">
        <f>IFERROR(VLOOKUP(N1048,bbb!B515:Ordenmes,2,0),"")</f>
        <v>Febrero</v>
      </c>
      <c r="P1048" s="142">
        <v>8</v>
      </c>
      <c r="Q1048" s="111" t="s">
        <v>145</v>
      </c>
      <c r="R1048" s="95"/>
      <c r="S1048" s="93"/>
      <c r="T1048" s="93"/>
    </row>
    <row r="1049" spans="1:20" x14ac:dyDescent="0.25">
      <c r="A1049" s="34" t="s">
        <v>2109</v>
      </c>
      <c r="B1049" s="34" t="str">
        <f t="shared" si="90"/>
        <v>UDR Tacna</v>
      </c>
      <c r="C1049" s="35" t="s">
        <v>252</v>
      </c>
      <c r="D1049" s="36" t="str">
        <f t="shared" si="89"/>
        <v>Acciones de Soporte a la Gestión a nivel de UDR</v>
      </c>
      <c r="E1049" s="36" t="s">
        <v>253</v>
      </c>
      <c r="F1049" s="36" t="str">
        <f t="shared" si="91"/>
        <v>Supervisión y asistencia técnica en acciones de soporte a IPRESS</v>
      </c>
      <c r="G1049" s="36" t="s">
        <v>764</v>
      </c>
      <c r="H1049" s="83" t="s">
        <v>763</v>
      </c>
      <c r="I1049" s="82">
        <v>1</v>
      </c>
      <c r="J1049" s="38">
        <v>0</v>
      </c>
      <c r="K1049" s="38"/>
      <c r="L1049" s="38">
        <v>0</v>
      </c>
      <c r="M1049" s="38">
        <f t="shared" si="92"/>
        <v>0</v>
      </c>
      <c r="N1049" s="39">
        <v>2</v>
      </c>
      <c r="O1049" s="41" t="str">
        <f>IFERROR(VLOOKUP(N1049,bbb!B516:Ordenmes,2,0),"")</f>
        <v>Febrero</v>
      </c>
      <c r="P1049" s="142">
        <v>8</v>
      </c>
      <c r="Q1049" s="111" t="s">
        <v>145</v>
      </c>
      <c r="R1049" s="95"/>
      <c r="S1049" s="93"/>
      <c r="T1049" s="93"/>
    </row>
    <row r="1050" spans="1:20" x14ac:dyDescent="0.25">
      <c r="A1050" s="34" t="s">
        <v>2109</v>
      </c>
      <c r="B1050" s="34" t="str">
        <f t="shared" si="90"/>
        <v>UDR Tacna</v>
      </c>
      <c r="C1050" s="35" t="s">
        <v>279</v>
      </c>
      <c r="D1050" s="36" t="str">
        <f t="shared" ref="D1050:D1113" si="93">IFERROR(VLOOKUP(C1050,IdAOE,2,0),"")</f>
        <v>Ejecución de Control Técnico a las Prestaciones.</v>
      </c>
      <c r="E1050" s="36" t="s">
        <v>288</v>
      </c>
      <c r="F1050" s="36" t="str">
        <f t="shared" si="91"/>
        <v>Ejecutar acciones correspondientes al Proceso de Control Presencial Posterior</v>
      </c>
      <c r="G1050" s="36" t="s">
        <v>738</v>
      </c>
      <c r="H1050" s="83" t="s">
        <v>771</v>
      </c>
      <c r="I1050" s="82">
        <v>1</v>
      </c>
      <c r="J1050" s="38">
        <v>0</v>
      </c>
      <c r="K1050" s="38"/>
      <c r="L1050" s="38">
        <v>0</v>
      </c>
      <c r="M1050" s="38">
        <f t="shared" si="92"/>
        <v>0</v>
      </c>
      <c r="N1050" s="39">
        <v>2</v>
      </c>
      <c r="O1050" s="41" t="str">
        <f>IFERROR(VLOOKUP(N1050,bbb!B517:Ordenmes,2,0),"")</f>
        <v>Febrero</v>
      </c>
      <c r="P1050" s="142">
        <v>8</v>
      </c>
      <c r="Q1050" s="111" t="s">
        <v>145</v>
      </c>
      <c r="R1050" s="95"/>
      <c r="S1050" s="93"/>
      <c r="T1050" s="93"/>
    </row>
    <row r="1051" spans="1:20" x14ac:dyDescent="0.25">
      <c r="A1051" s="34" t="s">
        <v>2109</v>
      </c>
      <c r="B1051" s="34" t="str">
        <f t="shared" si="90"/>
        <v>UDR Tacna</v>
      </c>
      <c r="C1051" s="35" t="s">
        <v>279</v>
      </c>
      <c r="D1051" s="36" t="str">
        <f t="shared" si="93"/>
        <v>Ejecución de Control Técnico a las Prestaciones.</v>
      </c>
      <c r="E1051" s="36" t="s">
        <v>288</v>
      </c>
      <c r="F1051" s="36" t="str">
        <f t="shared" si="91"/>
        <v>Ejecutar acciones correspondientes al Proceso de Control Presencial Posterior</v>
      </c>
      <c r="G1051" s="36" t="s">
        <v>775</v>
      </c>
      <c r="H1051" s="83" t="s">
        <v>771</v>
      </c>
      <c r="I1051" s="82">
        <v>1</v>
      </c>
      <c r="J1051" s="38">
        <v>0</v>
      </c>
      <c r="K1051" s="38"/>
      <c r="L1051" s="38">
        <v>0</v>
      </c>
      <c r="M1051" s="38">
        <f t="shared" si="92"/>
        <v>0</v>
      </c>
      <c r="N1051" s="39">
        <v>2</v>
      </c>
      <c r="O1051" s="41" t="str">
        <f>IFERROR(VLOOKUP(N1051,bbb!B518:Ordenmes,2,0),"")</f>
        <v>Febrero</v>
      </c>
      <c r="P1051" s="142">
        <v>8</v>
      </c>
      <c r="Q1051" s="111" t="s">
        <v>145</v>
      </c>
      <c r="R1051" s="95"/>
      <c r="S1051" s="93"/>
      <c r="T1051" s="93"/>
    </row>
    <row r="1052" spans="1:20" x14ac:dyDescent="0.25">
      <c r="A1052" s="34" t="s">
        <v>2109</v>
      </c>
      <c r="B1052" s="34" t="str">
        <f t="shared" si="90"/>
        <v>UDR Tacna</v>
      </c>
      <c r="C1052" s="35" t="s">
        <v>279</v>
      </c>
      <c r="D1052" s="36" t="str">
        <f t="shared" si="93"/>
        <v>Ejecución de Control Técnico a las Prestaciones.</v>
      </c>
      <c r="E1052" s="36" t="s">
        <v>288</v>
      </c>
      <c r="F1052" s="36" t="str">
        <f t="shared" si="91"/>
        <v>Ejecutar acciones correspondientes al Proceso de Control Presencial Posterior</v>
      </c>
      <c r="G1052" s="36" t="s">
        <v>776</v>
      </c>
      <c r="H1052" s="83" t="s">
        <v>771</v>
      </c>
      <c r="I1052" s="82">
        <v>1</v>
      </c>
      <c r="J1052" s="38">
        <v>0</v>
      </c>
      <c r="K1052" s="38"/>
      <c r="L1052" s="38">
        <v>0</v>
      </c>
      <c r="M1052" s="38">
        <f t="shared" si="92"/>
        <v>0</v>
      </c>
      <c r="N1052" s="39">
        <v>2</v>
      </c>
      <c r="O1052" s="41" t="str">
        <f>IFERROR(VLOOKUP(N1052,bbb!B519:Ordenmes,2,0),"")</f>
        <v>Febrero</v>
      </c>
      <c r="P1052" s="142">
        <v>8</v>
      </c>
      <c r="Q1052" s="111" t="s">
        <v>145</v>
      </c>
      <c r="R1052" s="95"/>
      <c r="S1052" s="93"/>
      <c r="T1052" s="93"/>
    </row>
    <row r="1053" spans="1:20" x14ac:dyDescent="0.25">
      <c r="A1053" s="34" t="s">
        <v>2109</v>
      </c>
      <c r="B1053" s="34" t="str">
        <f t="shared" si="90"/>
        <v>UDR Tacna</v>
      </c>
      <c r="C1053" s="35" t="s">
        <v>279</v>
      </c>
      <c r="D1053" s="36" t="str">
        <f t="shared" si="93"/>
        <v>Ejecución de Control Técnico a las Prestaciones.</v>
      </c>
      <c r="E1053" s="36" t="s">
        <v>288</v>
      </c>
      <c r="F1053" s="36" t="str">
        <f t="shared" si="91"/>
        <v>Ejecutar acciones correspondientes al Proceso de Control Presencial Posterior</v>
      </c>
      <c r="G1053" s="36" t="s">
        <v>777</v>
      </c>
      <c r="H1053" s="83" t="s">
        <v>771</v>
      </c>
      <c r="I1053" s="82">
        <v>1</v>
      </c>
      <c r="J1053" s="38">
        <v>0</v>
      </c>
      <c r="K1053" s="38"/>
      <c r="L1053" s="38">
        <v>0</v>
      </c>
      <c r="M1053" s="38">
        <f t="shared" si="92"/>
        <v>0</v>
      </c>
      <c r="N1053" s="39">
        <v>2</v>
      </c>
      <c r="O1053" s="41" t="str">
        <f>IFERROR(VLOOKUP(N1053,bbb!B520:Ordenmes,2,0),"")</f>
        <v>Febrero</v>
      </c>
      <c r="P1053" s="142">
        <v>8</v>
      </c>
      <c r="Q1053" s="111" t="s">
        <v>145</v>
      </c>
      <c r="R1053" s="95"/>
      <c r="S1053" s="93"/>
      <c r="T1053" s="93"/>
    </row>
    <row r="1054" spans="1:20" x14ac:dyDescent="0.25">
      <c r="A1054" s="34" t="s">
        <v>2109</v>
      </c>
      <c r="B1054" s="34" t="str">
        <f t="shared" si="90"/>
        <v>UDR Tacna</v>
      </c>
      <c r="C1054" s="35" t="s">
        <v>279</v>
      </c>
      <c r="D1054" s="36" t="str">
        <f t="shared" si="93"/>
        <v>Ejecución de Control Técnico a las Prestaciones.</v>
      </c>
      <c r="E1054" s="36" t="s">
        <v>288</v>
      </c>
      <c r="F1054" s="36" t="str">
        <f t="shared" si="91"/>
        <v>Ejecutar acciones correspondientes al Proceso de Control Presencial Posterior</v>
      </c>
      <c r="G1054" s="36" t="s">
        <v>767</v>
      </c>
      <c r="H1054" s="83" t="s">
        <v>771</v>
      </c>
      <c r="I1054" s="82">
        <v>1</v>
      </c>
      <c r="J1054" s="38">
        <v>0</v>
      </c>
      <c r="K1054" s="38"/>
      <c r="L1054" s="38">
        <v>0</v>
      </c>
      <c r="M1054" s="38">
        <f t="shared" si="92"/>
        <v>0</v>
      </c>
      <c r="N1054" s="39">
        <v>2</v>
      </c>
      <c r="O1054" s="41" t="str">
        <f>IFERROR(VLOOKUP(N1054,bbb!B521:Ordenmes,2,0),"")</f>
        <v>Febrero</v>
      </c>
      <c r="P1054" s="142">
        <v>8</v>
      </c>
      <c r="Q1054" s="111" t="s">
        <v>145</v>
      </c>
      <c r="R1054" s="95"/>
      <c r="S1054" s="93"/>
      <c r="T1054" s="93"/>
    </row>
    <row r="1055" spans="1:20" x14ac:dyDescent="0.25">
      <c r="A1055" s="34" t="s">
        <v>2109</v>
      </c>
      <c r="B1055" s="34" t="str">
        <f t="shared" ref="B1055:B1118" si="94">IFERROR(VLOOKUP(A1055,IdCC,2,0),"")</f>
        <v>UDR Tacna</v>
      </c>
      <c r="C1055" s="35" t="s">
        <v>279</v>
      </c>
      <c r="D1055" s="36" t="str">
        <f t="shared" si="93"/>
        <v>Ejecución de Control Técnico a las Prestaciones.</v>
      </c>
      <c r="E1055" s="36" t="s">
        <v>280</v>
      </c>
      <c r="F1055" s="36" t="str">
        <f t="shared" ref="F1055:F1118" si="95">IFERROR(VLOOKUP(E1055,IdTarea,2,0),"")</f>
        <v>Gestión con actores locales para fortalecer la contención preventiva</v>
      </c>
      <c r="G1055" s="36" t="s">
        <v>802</v>
      </c>
      <c r="H1055" s="83" t="s">
        <v>803</v>
      </c>
      <c r="I1055" s="82">
        <v>1</v>
      </c>
      <c r="J1055" s="38">
        <v>0</v>
      </c>
      <c r="K1055" s="38"/>
      <c r="L1055" s="38">
        <v>0</v>
      </c>
      <c r="M1055" s="38">
        <f t="shared" si="92"/>
        <v>0</v>
      </c>
      <c r="N1055" s="39">
        <v>2</v>
      </c>
      <c r="O1055" s="41" t="str">
        <f>IFERROR(VLOOKUP(N1055,bbb!B522:Ordenmes,2,0),"")</f>
        <v>Febrero</v>
      </c>
      <c r="P1055" s="142">
        <v>8</v>
      </c>
      <c r="Q1055" s="111" t="s">
        <v>145</v>
      </c>
      <c r="R1055" s="95"/>
      <c r="S1055" s="93"/>
      <c r="T1055" s="93"/>
    </row>
    <row r="1056" spans="1:20" x14ac:dyDescent="0.25">
      <c r="A1056" s="34" t="s">
        <v>2109</v>
      </c>
      <c r="B1056" s="34" t="str">
        <f t="shared" si="94"/>
        <v>UDR Tacna</v>
      </c>
      <c r="C1056" s="35" t="s">
        <v>314</v>
      </c>
      <c r="D1056" s="36" t="str">
        <f t="shared" si="93"/>
        <v>Acciones de Afiliación.</v>
      </c>
      <c r="E1056" s="36" t="s">
        <v>214</v>
      </c>
      <c r="F1056" s="36" t="str">
        <f t="shared" si="95"/>
        <v>Supervisión y asistencia técnica en materia de afiliaciones</v>
      </c>
      <c r="G1056" s="36" t="s">
        <v>739</v>
      </c>
      <c r="H1056" s="83" t="s">
        <v>740</v>
      </c>
      <c r="I1056" s="82">
        <v>1</v>
      </c>
      <c r="J1056" s="38">
        <v>0</v>
      </c>
      <c r="K1056" s="38"/>
      <c r="L1056" s="38">
        <v>0</v>
      </c>
      <c r="M1056" s="38">
        <f t="shared" si="92"/>
        <v>0</v>
      </c>
      <c r="N1056" s="39">
        <v>3</v>
      </c>
      <c r="O1056" s="41" t="str">
        <f>IFERROR(VLOOKUP(N1056,bbb!B510:Ordenmes,2,0),"")</f>
        <v>Marzo</v>
      </c>
      <c r="P1056" s="142">
        <v>8</v>
      </c>
      <c r="Q1056" s="111" t="s">
        <v>145</v>
      </c>
      <c r="R1056" s="95"/>
      <c r="S1056" s="93"/>
      <c r="T1056" s="93"/>
    </row>
    <row r="1057" spans="1:20" x14ac:dyDescent="0.25">
      <c r="A1057" s="34" t="s">
        <v>2109</v>
      </c>
      <c r="B1057" s="34" t="str">
        <f t="shared" si="94"/>
        <v>UDR Tacna</v>
      </c>
      <c r="C1057" s="35" t="s">
        <v>307</v>
      </c>
      <c r="D1057" s="36" t="str">
        <f t="shared" si="93"/>
        <v>Supervisión Financiera a Unidades Ejecutoras-UE.</v>
      </c>
      <c r="E1057" s="36" t="s">
        <v>308</v>
      </c>
      <c r="F1057" s="36" t="str">
        <f t="shared" si="95"/>
        <v>Supervisión Financiera Presencial a las Unidades Ejecutoras-UE</v>
      </c>
      <c r="G1057" s="36" t="s">
        <v>754</v>
      </c>
      <c r="H1057" s="83" t="s">
        <v>751</v>
      </c>
      <c r="I1057" s="82">
        <v>3</v>
      </c>
      <c r="J1057" s="38">
        <v>0</v>
      </c>
      <c r="K1057" s="38"/>
      <c r="L1057" s="38">
        <v>0</v>
      </c>
      <c r="M1057" s="38">
        <f t="shared" si="92"/>
        <v>0</v>
      </c>
      <c r="N1057" s="39">
        <v>3</v>
      </c>
      <c r="O1057" s="41" t="str">
        <f>IFERROR(VLOOKUP(N1057,bbb!B511:Ordenmes,2,0),"")</f>
        <v>Marzo</v>
      </c>
      <c r="P1057" s="142">
        <v>8</v>
      </c>
      <c r="Q1057" s="111" t="s">
        <v>145</v>
      </c>
      <c r="R1057" s="95"/>
      <c r="S1057" s="93"/>
      <c r="T1057" s="93"/>
    </row>
    <row r="1058" spans="1:20" x14ac:dyDescent="0.25">
      <c r="A1058" s="34" t="s">
        <v>2109</v>
      </c>
      <c r="B1058" s="34" t="str">
        <f t="shared" si="94"/>
        <v>UDR Tacna</v>
      </c>
      <c r="C1058" s="35" t="s">
        <v>252</v>
      </c>
      <c r="D1058" s="36" t="str">
        <f t="shared" si="93"/>
        <v>Acciones de Soporte a la Gestión a nivel de UDR</v>
      </c>
      <c r="E1058" s="36" t="s">
        <v>253</v>
      </c>
      <c r="F1058" s="36" t="str">
        <f t="shared" si="95"/>
        <v>Supervisión y asistencia técnica en acciones de soporte a IPRESS</v>
      </c>
      <c r="G1058" s="36" t="s">
        <v>756</v>
      </c>
      <c r="H1058" s="83" t="s">
        <v>763</v>
      </c>
      <c r="I1058" s="82">
        <v>1</v>
      </c>
      <c r="J1058" s="38">
        <v>0</v>
      </c>
      <c r="K1058" s="38"/>
      <c r="L1058" s="38">
        <v>0</v>
      </c>
      <c r="M1058" s="38">
        <f t="shared" si="92"/>
        <v>0</v>
      </c>
      <c r="N1058" s="39">
        <v>3</v>
      </c>
      <c r="O1058" s="41" t="str">
        <f>IFERROR(VLOOKUP(N1058,bbb!B512:Ordenmes,2,0),"")</f>
        <v>Marzo</v>
      </c>
      <c r="P1058" s="142">
        <v>9</v>
      </c>
      <c r="Q1058" s="111" t="s">
        <v>161</v>
      </c>
      <c r="R1058" s="95"/>
      <c r="S1058" s="93"/>
      <c r="T1058" s="93"/>
    </row>
    <row r="1059" spans="1:20" x14ac:dyDescent="0.25">
      <c r="A1059" s="34" t="s">
        <v>2109</v>
      </c>
      <c r="B1059" s="34" t="str">
        <f t="shared" si="94"/>
        <v>UDR Tacna</v>
      </c>
      <c r="C1059" s="35" t="s">
        <v>279</v>
      </c>
      <c r="D1059" s="36" t="str">
        <f t="shared" si="93"/>
        <v>Ejecución de Control Técnico a las Prestaciones.</v>
      </c>
      <c r="E1059" s="36" t="s">
        <v>288</v>
      </c>
      <c r="F1059" s="36" t="str">
        <f t="shared" si="95"/>
        <v>Ejecutar acciones correspondientes al Proceso de Control Presencial Posterior</v>
      </c>
      <c r="G1059" s="36" t="s">
        <v>743</v>
      </c>
      <c r="H1059" s="83" t="s">
        <v>771</v>
      </c>
      <c r="I1059" s="82">
        <v>1</v>
      </c>
      <c r="J1059" s="38">
        <v>0</v>
      </c>
      <c r="K1059" s="38"/>
      <c r="L1059" s="38">
        <v>0</v>
      </c>
      <c r="M1059" s="38">
        <f t="shared" si="92"/>
        <v>0</v>
      </c>
      <c r="N1059" s="39">
        <v>3</v>
      </c>
      <c r="O1059" s="41" t="str">
        <f>IFERROR(VLOOKUP(N1059,bbb!B513:Ordenmes,2,0),"")</f>
        <v>Marzo</v>
      </c>
      <c r="P1059" s="142">
        <v>9</v>
      </c>
      <c r="Q1059" s="111" t="s">
        <v>161</v>
      </c>
      <c r="R1059" s="95"/>
      <c r="S1059" s="93"/>
      <c r="T1059" s="93"/>
    </row>
    <row r="1060" spans="1:20" x14ac:dyDescent="0.25">
      <c r="A1060" s="34" t="s">
        <v>2109</v>
      </c>
      <c r="B1060" s="34" t="str">
        <f t="shared" si="94"/>
        <v>UDR Tacna</v>
      </c>
      <c r="C1060" s="35" t="s">
        <v>279</v>
      </c>
      <c r="D1060" s="36" t="str">
        <f t="shared" si="93"/>
        <v>Ejecución de Control Técnico a las Prestaciones.</v>
      </c>
      <c r="E1060" s="36" t="s">
        <v>288</v>
      </c>
      <c r="F1060" s="36" t="str">
        <f t="shared" si="95"/>
        <v>Ejecutar acciones correspondientes al Proceso de Control Presencial Posterior</v>
      </c>
      <c r="G1060" s="36" t="s">
        <v>778</v>
      </c>
      <c r="H1060" s="83" t="s">
        <v>771</v>
      </c>
      <c r="I1060" s="82">
        <v>1</v>
      </c>
      <c r="J1060" s="38">
        <v>0</v>
      </c>
      <c r="K1060" s="38"/>
      <c r="L1060" s="38">
        <v>0</v>
      </c>
      <c r="M1060" s="38">
        <f t="shared" si="92"/>
        <v>0</v>
      </c>
      <c r="N1060" s="39">
        <v>3</v>
      </c>
      <c r="O1060" s="41" t="str">
        <f>IFERROR(VLOOKUP(N1060,bbb!B514:Ordenmes,2,0),"")</f>
        <v>Marzo</v>
      </c>
      <c r="P1060" s="142">
        <v>9</v>
      </c>
      <c r="Q1060" s="111" t="s">
        <v>161</v>
      </c>
      <c r="R1060" s="95"/>
      <c r="S1060" s="93"/>
      <c r="T1060" s="93"/>
    </row>
    <row r="1061" spans="1:20" x14ac:dyDescent="0.25">
      <c r="A1061" s="34" t="s">
        <v>2109</v>
      </c>
      <c r="B1061" s="34" t="str">
        <f t="shared" si="94"/>
        <v>UDR Tacna</v>
      </c>
      <c r="C1061" s="35" t="s">
        <v>279</v>
      </c>
      <c r="D1061" s="36" t="str">
        <f t="shared" si="93"/>
        <v>Ejecución de Control Técnico a las Prestaciones.</v>
      </c>
      <c r="E1061" s="36" t="s">
        <v>288</v>
      </c>
      <c r="F1061" s="36" t="str">
        <f t="shared" si="95"/>
        <v>Ejecutar acciones correspondientes al Proceso de Control Presencial Posterior</v>
      </c>
      <c r="G1061" s="36" t="s">
        <v>779</v>
      </c>
      <c r="H1061" s="83" t="s">
        <v>771</v>
      </c>
      <c r="I1061" s="82">
        <v>1</v>
      </c>
      <c r="J1061" s="38">
        <v>0</v>
      </c>
      <c r="K1061" s="38"/>
      <c r="L1061" s="38">
        <v>0</v>
      </c>
      <c r="M1061" s="38">
        <f t="shared" si="92"/>
        <v>0</v>
      </c>
      <c r="N1061" s="39">
        <v>3</v>
      </c>
      <c r="O1061" s="41" t="str">
        <f>IFERROR(VLOOKUP(N1061,bbb!B515:Ordenmes,2,0),"")</f>
        <v>Marzo</v>
      </c>
      <c r="P1061" s="142">
        <v>5</v>
      </c>
      <c r="Q1061" s="111" t="s">
        <v>158</v>
      </c>
      <c r="R1061" s="95"/>
      <c r="S1061" s="93"/>
      <c r="T1061" s="93"/>
    </row>
    <row r="1062" spans="1:20" x14ac:dyDescent="0.25">
      <c r="A1062" s="34" t="s">
        <v>2109</v>
      </c>
      <c r="B1062" s="34" t="str">
        <f t="shared" si="94"/>
        <v>UDR Tacna</v>
      </c>
      <c r="C1062" s="35" t="s">
        <v>279</v>
      </c>
      <c r="D1062" s="36" t="str">
        <f t="shared" si="93"/>
        <v>Ejecución de Control Técnico a las Prestaciones.</v>
      </c>
      <c r="E1062" s="36" t="s">
        <v>288</v>
      </c>
      <c r="F1062" s="36" t="str">
        <f t="shared" si="95"/>
        <v>Ejecutar acciones correspondientes al Proceso de Control Presencial Posterior</v>
      </c>
      <c r="G1062" s="36" t="s">
        <v>780</v>
      </c>
      <c r="H1062" s="83" t="s">
        <v>771</v>
      </c>
      <c r="I1062" s="82">
        <v>1</v>
      </c>
      <c r="J1062" s="38">
        <v>0</v>
      </c>
      <c r="K1062" s="38"/>
      <c r="L1062" s="38">
        <v>0</v>
      </c>
      <c r="M1062" s="38">
        <f t="shared" si="92"/>
        <v>0</v>
      </c>
      <c r="N1062" s="39">
        <v>3</v>
      </c>
      <c r="O1062" s="41" t="str">
        <f>IFERROR(VLOOKUP(N1062,bbb!B516:Ordenmes,2,0),"")</f>
        <v>Marzo</v>
      </c>
      <c r="P1062" s="142">
        <v>6</v>
      </c>
      <c r="Q1062" s="111" t="s">
        <v>142</v>
      </c>
      <c r="R1062" s="95"/>
      <c r="S1062" s="93"/>
      <c r="T1062" s="93"/>
    </row>
    <row r="1063" spans="1:20" x14ac:dyDescent="0.25">
      <c r="A1063" s="34" t="s">
        <v>2109</v>
      </c>
      <c r="B1063" s="34" t="str">
        <f t="shared" si="94"/>
        <v>UDR Tacna</v>
      </c>
      <c r="C1063" s="35" t="s">
        <v>279</v>
      </c>
      <c r="D1063" s="36" t="str">
        <f t="shared" si="93"/>
        <v>Ejecución de Control Técnico a las Prestaciones.</v>
      </c>
      <c r="E1063" s="36" t="s">
        <v>288</v>
      </c>
      <c r="F1063" s="36" t="str">
        <f t="shared" si="95"/>
        <v>Ejecutar acciones correspondientes al Proceso de Control Presencial Posterior</v>
      </c>
      <c r="G1063" s="36" t="s">
        <v>756</v>
      </c>
      <c r="H1063" s="83" t="s">
        <v>771</v>
      </c>
      <c r="I1063" s="82">
        <v>1</v>
      </c>
      <c r="J1063" s="38">
        <v>0</v>
      </c>
      <c r="K1063" s="38"/>
      <c r="L1063" s="38">
        <v>0</v>
      </c>
      <c r="M1063" s="38">
        <f t="shared" si="92"/>
        <v>0</v>
      </c>
      <c r="N1063" s="39">
        <v>3</v>
      </c>
      <c r="O1063" s="41" t="str">
        <f>IFERROR(VLOOKUP(N1063,bbb!B517:Ordenmes,2,0),"")</f>
        <v>Marzo</v>
      </c>
      <c r="P1063" s="142">
        <v>7</v>
      </c>
      <c r="Q1063" s="111" t="s">
        <v>156</v>
      </c>
      <c r="R1063" s="95"/>
      <c r="S1063" s="93"/>
      <c r="T1063" s="93"/>
    </row>
    <row r="1064" spans="1:20" x14ac:dyDescent="0.25">
      <c r="A1064" s="34" t="s">
        <v>2109</v>
      </c>
      <c r="B1064" s="34" t="str">
        <f t="shared" si="94"/>
        <v>UDR Tacna</v>
      </c>
      <c r="C1064" s="35" t="s">
        <v>314</v>
      </c>
      <c r="D1064" s="36" t="str">
        <f t="shared" si="93"/>
        <v>Acciones de Afiliación.</v>
      </c>
      <c r="E1064" s="36" t="s">
        <v>214</v>
      </c>
      <c r="F1064" s="36" t="str">
        <f t="shared" si="95"/>
        <v>Supervisión y asistencia técnica en materia de afiliaciones</v>
      </c>
      <c r="G1064" s="36" t="s">
        <v>741</v>
      </c>
      <c r="H1064" s="83" t="s">
        <v>740</v>
      </c>
      <c r="I1064" s="82">
        <v>1</v>
      </c>
      <c r="J1064" s="38">
        <v>0</v>
      </c>
      <c r="K1064" s="38"/>
      <c r="L1064" s="38">
        <v>0</v>
      </c>
      <c r="M1064" s="38">
        <f t="shared" si="92"/>
        <v>0</v>
      </c>
      <c r="N1064" s="107">
        <v>4</v>
      </c>
      <c r="O1064" s="41" t="str">
        <f>IFERROR(VLOOKUP(N1064,bbb!B557:Ordenmes,2,0),"")</f>
        <v>Abril</v>
      </c>
      <c r="P1064" s="142">
        <v>8</v>
      </c>
      <c r="Q1064" s="111" t="s">
        <v>145</v>
      </c>
      <c r="R1064" s="95"/>
      <c r="S1064" s="93"/>
      <c r="T1064" s="93"/>
    </row>
    <row r="1065" spans="1:20" x14ac:dyDescent="0.25">
      <c r="A1065" s="34" t="s">
        <v>2109</v>
      </c>
      <c r="B1065" s="34" t="str">
        <f t="shared" si="94"/>
        <v>UDR Tacna</v>
      </c>
      <c r="C1065" s="35" t="s">
        <v>307</v>
      </c>
      <c r="D1065" s="36" t="str">
        <f t="shared" si="93"/>
        <v>Supervisión Financiera a Unidades Ejecutoras-UE.</v>
      </c>
      <c r="E1065" s="36" t="s">
        <v>308</v>
      </c>
      <c r="F1065" s="36" t="str">
        <f t="shared" si="95"/>
        <v>Supervisión Financiera Presencial a las Unidades Ejecutoras-UE</v>
      </c>
      <c r="G1065" s="36" t="s">
        <v>755</v>
      </c>
      <c r="H1065" s="83" t="s">
        <v>753</v>
      </c>
      <c r="I1065" s="82">
        <v>3</v>
      </c>
      <c r="J1065" s="38">
        <v>0</v>
      </c>
      <c r="K1065" s="38"/>
      <c r="L1065" s="38">
        <v>0</v>
      </c>
      <c r="M1065" s="38">
        <f t="shared" si="92"/>
        <v>0</v>
      </c>
      <c r="N1065" s="107">
        <v>4</v>
      </c>
      <c r="O1065" s="41" t="str">
        <f>IFERROR(VLOOKUP(N1065,bbb!B558:Ordenmes,2,0),"")</f>
        <v>Abril</v>
      </c>
      <c r="P1065" s="142">
        <v>9</v>
      </c>
      <c r="Q1065" s="111" t="s">
        <v>161</v>
      </c>
      <c r="R1065" s="95"/>
      <c r="S1065" s="93"/>
      <c r="T1065" s="93"/>
    </row>
    <row r="1066" spans="1:20" x14ac:dyDescent="0.25">
      <c r="A1066" s="34" t="s">
        <v>2109</v>
      </c>
      <c r="B1066" s="34" t="str">
        <f t="shared" si="94"/>
        <v>UDR Tacna</v>
      </c>
      <c r="C1066" s="35" t="s">
        <v>307</v>
      </c>
      <c r="D1066" s="36" t="str">
        <f t="shared" si="93"/>
        <v>Supervisión Financiera a Unidades Ejecutoras-UE.</v>
      </c>
      <c r="E1066" s="36" t="s">
        <v>572</v>
      </c>
      <c r="F1066" s="36" t="str">
        <f t="shared" si="95"/>
        <v xml:space="preserve">Asistencias técnicas virtuales a Unidades Ejecutoras </v>
      </c>
      <c r="G1066" s="36" t="s">
        <v>762</v>
      </c>
      <c r="H1066" s="83" t="s">
        <v>751</v>
      </c>
      <c r="I1066" s="82">
        <v>1</v>
      </c>
      <c r="J1066" s="38">
        <v>0</v>
      </c>
      <c r="K1066" s="38"/>
      <c r="L1066" s="38">
        <v>0</v>
      </c>
      <c r="M1066" s="38">
        <f t="shared" si="92"/>
        <v>0</v>
      </c>
      <c r="N1066" s="107">
        <v>4</v>
      </c>
      <c r="O1066" s="41" t="str">
        <f>IFERROR(VLOOKUP(N1066,bbb!B559:Ordenmes,2,0),"")</f>
        <v>Abril</v>
      </c>
      <c r="P1066" s="142">
        <v>10</v>
      </c>
      <c r="Q1066" s="111" t="s">
        <v>150</v>
      </c>
      <c r="R1066" s="95"/>
      <c r="S1066" s="93"/>
      <c r="T1066" s="93"/>
    </row>
    <row r="1067" spans="1:20" x14ac:dyDescent="0.25">
      <c r="A1067" s="34" t="s">
        <v>2109</v>
      </c>
      <c r="B1067" s="34" t="str">
        <f t="shared" si="94"/>
        <v>UDR Tacna</v>
      </c>
      <c r="C1067" s="35" t="s">
        <v>252</v>
      </c>
      <c r="D1067" s="36" t="str">
        <f t="shared" si="93"/>
        <v>Acciones de Soporte a la Gestión a nivel de UDR</v>
      </c>
      <c r="E1067" s="36" t="s">
        <v>253</v>
      </c>
      <c r="F1067" s="36" t="str">
        <f t="shared" si="95"/>
        <v>Supervisión y asistencia técnica en acciones de soporte a IPRESS</v>
      </c>
      <c r="G1067" s="36" t="s">
        <v>749</v>
      </c>
      <c r="H1067" s="83" t="s">
        <v>763</v>
      </c>
      <c r="I1067" s="82">
        <v>1</v>
      </c>
      <c r="J1067" s="38">
        <v>0</v>
      </c>
      <c r="K1067" s="38"/>
      <c r="L1067" s="38">
        <v>0</v>
      </c>
      <c r="M1067" s="38">
        <f t="shared" si="92"/>
        <v>0</v>
      </c>
      <c r="N1067" s="107">
        <v>4</v>
      </c>
      <c r="O1067" s="41" t="str">
        <f>IFERROR(VLOOKUP(N1067,bbb!B560:Ordenmes,2,0),"")</f>
        <v>Abril</v>
      </c>
      <c r="P1067" s="142">
        <v>11</v>
      </c>
      <c r="Q1067" s="111" t="s">
        <v>169</v>
      </c>
      <c r="R1067" s="95"/>
      <c r="S1067" s="93"/>
      <c r="T1067" s="93"/>
    </row>
    <row r="1068" spans="1:20" x14ac:dyDescent="0.25">
      <c r="A1068" s="34" t="s">
        <v>2109</v>
      </c>
      <c r="B1068" s="34" t="str">
        <f t="shared" si="94"/>
        <v>UDR Tacna</v>
      </c>
      <c r="C1068" s="35" t="s">
        <v>279</v>
      </c>
      <c r="D1068" s="36" t="str">
        <f t="shared" si="93"/>
        <v>Ejecución de Control Técnico a las Prestaciones.</v>
      </c>
      <c r="E1068" s="36" t="s">
        <v>288</v>
      </c>
      <c r="F1068" s="36" t="str">
        <f t="shared" si="95"/>
        <v>Ejecutar acciones correspondientes al Proceso de Control Presencial Posterior</v>
      </c>
      <c r="G1068" s="36" t="s">
        <v>781</v>
      </c>
      <c r="H1068" s="83" t="s">
        <v>771</v>
      </c>
      <c r="I1068" s="82">
        <v>1</v>
      </c>
      <c r="J1068" s="38">
        <v>0</v>
      </c>
      <c r="K1068" s="38"/>
      <c r="L1068" s="38">
        <v>0</v>
      </c>
      <c r="M1068" s="38">
        <f t="shared" si="92"/>
        <v>0</v>
      </c>
      <c r="N1068" s="107">
        <v>4</v>
      </c>
      <c r="O1068" s="41" t="str">
        <f>IFERROR(VLOOKUP(N1068,bbb!B561:Ordenmes,2,0),"")</f>
        <v>Abril</v>
      </c>
      <c r="P1068" s="142">
        <v>1</v>
      </c>
      <c r="Q1068" s="111" t="s">
        <v>257</v>
      </c>
      <c r="R1068" s="95"/>
      <c r="S1068" s="93"/>
      <c r="T1068" s="93"/>
    </row>
    <row r="1069" spans="1:20" x14ac:dyDescent="0.25">
      <c r="A1069" s="34" t="s">
        <v>2109</v>
      </c>
      <c r="B1069" s="34" t="str">
        <f t="shared" si="94"/>
        <v>UDR Tacna</v>
      </c>
      <c r="C1069" s="35" t="s">
        <v>279</v>
      </c>
      <c r="D1069" s="36" t="str">
        <f t="shared" si="93"/>
        <v>Ejecución de Control Técnico a las Prestaciones.</v>
      </c>
      <c r="E1069" s="36" t="s">
        <v>288</v>
      </c>
      <c r="F1069" s="36" t="str">
        <f t="shared" si="95"/>
        <v>Ejecutar acciones correspondientes al Proceso de Control Presencial Posterior</v>
      </c>
      <c r="G1069" s="36" t="s">
        <v>766</v>
      </c>
      <c r="H1069" s="83" t="s">
        <v>771</v>
      </c>
      <c r="I1069" s="82">
        <v>1</v>
      </c>
      <c r="J1069" s="38">
        <v>0</v>
      </c>
      <c r="K1069" s="38"/>
      <c r="L1069" s="38">
        <v>0</v>
      </c>
      <c r="M1069" s="38">
        <f t="shared" si="92"/>
        <v>0</v>
      </c>
      <c r="N1069" s="107">
        <v>4</v>
      </c>
      <c r="O1069" s="41" t="str">
        <f>IFERROR(VLOOKUP(N1069,bbb!B562:Ordenmes,2,0),"")</f>
        <v>Abril</v>
      </c>
      <c r="P1069" s="142">
        <v>1</v>
      </c>
      <c r="Q1069" s="111" t="s">
        <v>257</v>
      </c>
      <c r="R1069" s="95"/>
      <c r="S1069" s="93"/>
      <c r="T1069" s="93"/>
    </row>
    <row r="1070" spans="1:20" x14ac:dyDescent="0.25">
      <c r="A1070" s="34" t="s">
        <v>2109</v>
      </c>
      <c r="B1070" s="34" t="str">
        <f t="shared" si="94"/>
        <v>UDR Tacna</v>
      </c>
      <c r="C1070" s="35" t="s">
        <v>279</v>
      </c>
      <c r="D1070" s="36" t="str">
        <f t="shared" si="93"/>
        <v>Ejecución de Control Técnico a las Prestaciones.</v>
      </c>
      <c r="E1070" s="36" t="s">
        <v>288</v>
      </c>
      <c r="F1070" s="36" t="str">
        <f t="shared" si="95"/>
        <v>Ejecutar acciones correspondientes al Proceso de Control Presencial Posterior</v>
      </c>
      <c r="G1070" s="36" t="s">
        <v>782</v>
      </c>
      <c r="H1070" s="83" t="s">
        <v>771</v>
      </c>
      <c r="I1070" s="82">
        <v>1</v>
      </c>
      <c r="J1070" s="38">
        <v>0</v>
      </c>
      <c r="K1070" s="38"/>
      <c r="L1070" s="38">
        <v>0</v>
      </c>
      <c r="M1070" s="38">
        <f t="shared" ref="M1070:M1133" si="96">SUM(J1070:L1070)</f>
        <v>0</v>
      </c>
      <c r="N1070" s="107">
        <v>4</v>
      </c>
      <c r="O1070" s="41" t="str">
        <f>IFERROR(VLOOKUP(N1070,bbb!B563:Ordenmes,2,0),"")</f>
        <v>Abril</v>
      </c>
      <c r="P1070" s="142">
        <v>1</v>
      </c>
      <c r="Q1070" s="111" t="s">
        <v>257</v>
      </c>
      <c r="R1070" s="95"/>
      <c r="S1070" s="93"/>
      <c r="T1070" s="93"/>
    </row>
    <row r="1071" spans="1:20" x14ac:dyDescent="0.25">
      <c r="A1071" s="34" t="s">
        <v>2109</v>
      </c>
      <c r="B1071" s="34" t="str">
        <f t="shared" si="94"/>
        <v>UDR Tacna</v>
      </c>
      <c r="C1071" s="35" t="s">
        <v>279</v>
      </c>
      <c r="D1071" s="36" t="str">
        <f t="shared" si="93"/>
        <v>Ejecución de Control Técnico a las Prestaciones.</v>
      </c>
      <c r="E1071" s="36" t="s">
        <v>288</v>
      </c>
      <c r="F1071" s="36" t="str">
        <f t="shared" si="95"/>
        <v>Ejecutar acciones correspondientes al Proceso de Control Presencial Posterior</v>
      </c>
      <c r="G1071" s="36" t="s">
        <v>783</v>
      </c>
      <c r="H1071" s="83" t="s">
        <v>771</v>
      </c>
      <c r="I1071" s="82">
        <v>1</v>
      </c>
      <c r="J1071" s="38">
        <v>0</v>
      </c>
      <c r="K1071" s="38"/>
      <c r="L1071" s="38">
        <v>0</v>
      </c>
      <c r="M1071" s="38">
        <f t="shared" si="96"/>
        <v>0</v>
      </c>
      <c r="N1071" s="107">
        <v>4</v>
      </c>
      <c r="O1071" s="41" t="str">
        <f>IFERROR(VLOOKUP(N1071,bbb!B564:Ordenmes,2,0),"")</f>
        <v>Abril</v>
      </c>
      <c r="P1071" s="142">
        <v>1</v>
      </c>
      <c r="Q1071" s="111" t="s">
        <v>257</v>
      </c>
      <c r="R1071" s="95"/>
      <c r="S1071" s="93"/>
      <c r="T1071" s="93"/>
    </row>
    <row r="1072" spans="1:20" x14ac:dyDescent="0.25">
      <c r="A1072" s="34" t="s">
        <v>2109</v>
      </c>
      <c r="B1072" s="34" t="str">
        <f t="shared" si="94"/>
        <v>UDR Tacna</v>
      </c>
      <c r="C1072" s="35" t="s">
        <v>279</v>
      </c>
      <c r="D1072" s="36" t="str">
        <f t="shared" si="93"/>
        <v>Ejecución de Control Técnico a las Prestaciones.</v>
      </c>
      <c r="E1072" s="36" t="s">
        <v>288</v>
      </c>
      <c r="F1072" s="36" t="str">
        <f t="shared" si="95"/>
        <v>Ejecutar acciones correspondientes al Proceso de Control Presencial Posterior</v>
      </c>
      <c r="G1072" s="36" t="s">
        <v>784</v>
      </c>
      <c r="H1072" s="83" t="s">
        <v>771</v>
      </c>
      <c r="I1072" s="82">
        <v>1</v>
      </c>
      <c r="J1072" s="38">
        <v>0</v>
      </c>
      <c r="K1072" s="38"/>
      <c r="L1072" s="38">
        <v>0</v>
      </c>
      <c r="M1072" s="38">
        <f t="shared" si="96"/>
        <v>0</v>
      </c>
      <c r="N1072" s="107">
        <v>4</v>
      </c>
      <c r="O1072" s="41" t="str">
        <f>IFERROR(VLOOKUP(N1072,bbb!B565:Ordenmes,2,0),"")</f>
        <v>Abril</v>
      </c>
      <c r="P1072" s="142">
        <v>1</v>
      </c>
      <c r="Q1072" s="111" t="s">
        <v>257</v>
      </c>
      <c r="R1072" s="95"/>
      <c r="S1072" s="93"/>
      <c r="T1072" s="93"/>
    </row>
    <row r="1073" spans="1:20" x14ac:dyDescent="0.25">
      <c r="A1073" s="34" t="s">
        <v>2109</v>
      </c>
      <c r="B1073" s="34" t="str">
        <f t="shared" si="94"/>
        <v>UDR Tacna</v>
      </c>
      <c r="C1073" s="35" t="s">
        <v>314</v>
      </c>
      <c r="D1073" s="36" t="str">
        <f t="shared" si="93"/>
        <v>Acciones de Afiliación.</v>
      </c>
      <c r="E1073" s="36" t="s">
        <v>214</v>
      </c>
      <c r="F1073" s="36" t="str">
        <f t="shared" si="95"/>
        <v>Supervisión y asistencia técnica en materia de afiliaciones</v>
      </c>
      <c r="G1073" s="36" t="s">
        <v>742</v>
      </c>
      <c r="H1073" s="83" t="s">
        <v>740</v>
      </c>
      <c r="I1073" s="82">
        <v>1</v>
      </c>
      <c r="J1073" s="38">
        <v>0</v>
      </c>
      <c r="K1073" s="38"/>
      <c r="L1073" s="38">
        <v>0</v>
      </c>
      <c r="M1073" s="38">
        <f t="shared" si="96"/>
        <v>0</v>
      </c>
      <c r="N1073" s="39">
        <v>5</v>
      </c>
      <c r="O1073" s="41" t="str">
        <f>IFERROR(VLOOKUP(N1073,bbb!B541:Ordenmes,2,0),"")</f>
        <v>Mayo</v>
      </c>
      <c r="P1073" s="142">
        <v>2</v>
      </c>
      <c r="Q1073" s="111" t="s">
        <v>126</v>
      </c>
      <c r="R1073" s="95"/>
      <c r="S1073" s="93"/>
      <c r="T1073" s="93"/>
    </row>
    <row r="1074" spans="1:20" x14ac:dyDescent="0.25">
      <c r="A1074" s="34" t="s">
        <v>2109</v>
      </c>
      <c r="B1074" s="34" t="str">
        <f t="shared" si="94"/>
        <v>UDR Tacna</v>
      </c>
      <c r="C1074" s="35" t="s">
        <v>307</v>
      </c>
      <c r="D1074" s="36" t="str">
        <f t="shared" si="93"/>
        <v>Supervisión Financiera a Unidades Ejecutoras-UE.</v>
      </c>
      <c r="E1074" s="36" t="s">
        <v>308</v>
      </c>
      <c r="F1074" s="36" t="str">
        <f t="shared" si="95"/>
        <v>Supervisión Financiera Presencial a las Unidades Ejecutoras-UE</v>
      </c>
      <c r="G1074" s="36" t="s">
        <v>756</v>
      </c>
      <c r="H1074" s="83" t="s">
        <v>751</v>
      </c>
      <c r="I1074" s="82">
        <v>5</v>
      </c>
      <c r="J1074" s="38">
        <v>0</v>
      </c>
      <c r="K1074" s="38"/>
      <c r="L1074" s="38">
        <v>0</v>
      </c>
      <c r="M1074" s="38">
        <f t="shared" si="96"/>
        <v>0</v>
      </c>
      <c r="N1074" s="39">
        <v>5</v>
      </c>
      <c r="O1074" s="41" t="str">
        <f>IFERROR(VLOOKUP(N1074,bbb!B542:Ordenmes,2,0),"")</f>
        <v>Mayo</v>
      </c>
      <c r="P1074" s="142">
        <v>2</v>
      </c>
      <c r="Q1074" s="111" t="s">
        <v>126</v>
      </c>
      <c r="R1074" s="95"/>
      <c r="S1074" s="93"/>
      <c r="T1074" s="93"/>
    </row>
    <row r="1075" spans="1:20" x14ac:dyDescent="0.25">
      <c r="A1075" s="34" t="s">
        <v>2109</v>
      </c>
      <c r="B1075" s="34" t="str">
        <f t="shared" si="94"/>
        <v>UDR Tacna</v>
      </c>
      <c r="C1075" s="35" t="s">
        <v>307</v>
      </c>
      <c r="D1075" s="36" t="str">
        <f t="shared" si="93"/>
        <v>Supervisión Financiera a Unidades Ejecutoras-UE.</v>
      </c>
      <c r="E1075" s="36" t="s">
        <v>572</v>
      </c>
      <c r="F1075" s="36" t="str">
        <f t="shared" si="95"/>
        <v xml:space="preserve">Asistencias técnicas virtuales a Unidades Ejecutoras </v>
      </c>
      <c r="G1075" s="36" t="s">
        <v>762</v>
      </c>
      <c r="H1075" s="83" t="s">
        <v>751</v>
      </c>
      <c r="I1075" s="82">
        <v>1</v>
      </c>
      <c r="J1075" s="38">
        <v>0</v>
      </c>
      <c r="K1075" s="38"/>
      <c r="L1075" s="38">
        <v>0</v>
      </c>
      <c r="M1075" s="38">
        <f t="shared" si="96"/>
        <v>0</v>
      </c>
      <c r="N1075" s="39">
        <v>5</v>
      </c>
      <c r="O1075" s="41" t="str">
        <f>IFERROR(VLOOKUP(N1075,bbb!B543:Ordenmes,2,0),"")</f>
        <v>Mayo</v>
      </c>
      <c r="P1075" s="142">
        <v>2</v>
      </c>
      <c r="Q1075" s="111" t="s">
        <v>126</v>
      </c>
      <c r="R1075" s="95"/>
      <c r="S1075" s="93"/>
      <c r="T1075" s="93"/>
    </row>
    <row r="1076" spans="1:20" x14ac:dyDescent="0.25">
      <c r="A1076" s="34" t="s">
        <v>2109</v>
      </c>
      <c r="B1076" s="34" t="str">
        <f t="shared" si="94"/>
        <v>UDR Tacna</v>
      </c>
      <c r="C1076" s="35" t="s">
        <v>252</v>
      </c>
      <c r="D1076" s="36" t="str">
        <f t="shared" si="93"/>
        <v>Acciones de Soporte a la Gestión a nivel de UDR</v>
      </c>
      <c r="E1076" s="36" t="s">
        <v>253</v>
      </c>
      <c r="F1076" s="36" t="str">
        <f t="shared" si="95"/>
        <v>Supervisión y asistencia técnica en acciones de soporte a IPRESS</v>
      </c>
      <c r="G1076" s="36" t="s">
        <v>746</v>
      </c>
      <c r="H1076" s="83" t="s">
        <v>763</v>
      </c>
      <c r="I1076" s="82">
        <v>1</v>
      </c>
      <c r="J1076" s="38">
        <v>0</v>
      </c>
      <c r="K1076" s="38"/>
      <c r="L1076" s="38">
        <v>0</v>
      </c>
      <c r="M1076" s="38">
        <f t="shared" si="96"/>
        <v>0</v>
      </c>
      <c r="N1076" s="39">
        <v>5</v>
      </c>
      <c r="O1076" s="41" t="str">
        <f>IFERROR(VLOOKUP(N1076,bbb!B544:Ordenmes,2,0),"")</f>
        <v>Mayo</v>
      </c>
      <c r="P1076" s="142">
        <v>2</v>
      </c>
      <c r="Q1076" s="111" t="s">
        <v>126</v>
      </c>
      <c r="R1076" s="95"/>
      <c r="S1076" s="93"/>
      <c r="T1076" s="93"/>
    </row>
    <row r="1077" spans="1:20" x14ac:dyDescent="0.25">
      <c r="A1077" s="34" t="s">
        <v>2109</v>
      </c>
      <c r="B1077" s="34" t="str">
        <f t="shared" si="94"/>
        <v>UDR Tacna</v>
      </c>
      <c r="C1077" s="35" t="s">
        <v>279</v>
      </c>
      <c r="D1077" s="36" t="str">
        <f t="shared" si="93"/>
        <v>Ejecución de Control Técnico a las Prestaciones.</v>
      </c>
      <c r="E1077" s="36" t="s">
        <v>288</v>
      </c>
      <c r="F1077" s="36" t="str">
        <f t="shared" si="95"/>
        <v>Ejecutar acciones correspondientes al Proceso de Control Presencial Posterior</v>
      </c>
      <c r="G1077" s="36" t="s">
        <v>764</v>
      </c>
      <c r="H1077" s="83" t="s">
        <v>771</v>
      </c>
      <c r="I1077" s="82">
        <v>1</v>
      </c>
      <c r="J1077" s="38">
        <v>0</v>
      </c>
      <c r="K1077" s="38"/>
      <c r="L1077" s="38">
        <v>0</v>
      </c>
      <c r="M1077" s="38">
        <f t="shared" si="96"/>
        <v>0</v>
      </c>
      <c r="N1077" s="39">
        <v>5</v>
      </c>
      <c r="O1077" s="41" t="str">
        <f>IFERROR(VLOOKUP(N1077,bbb!B545:Ordenmes,2,0),"")</f>
        <v>Mayo</v>
      </c>
      <c r="P1077" s="142">
        <v>2</v>
      </c>
      <c r="Q1077" s="111" t="s">
        <v>126</v>
      </c>
      <c r="R1077" s="95"/>
      <c r="S1077" s="93"/>
      <c r="T1077" s="93"/>
    </row>
    <row r="1078" spans="1:20" x14ac:dyDescent="0.25">
      <c r="A1078" s="34" t="s">
        <v>2109</v>
      </c>
      <c r="B1078" s="34" t="str">
        <f t="shared" si="94"/>
        <v>UDR Tacna</v>
      </c>
      <c r="C1078" s="35" t="s">
        <v>279</v>
      </c>
      <c r="D1078" s="36" t="str">
        <f t="shared" si="93"/>
        <v>Ejecución de Control Técnico a las Prestaciones.</v>
      </c>
      <c r="E1078" s="36" t="s">
        <v>288</v>
      </c>
      <c r="F1078" s="36" t="str">
        <f t="shared" si="95"/>
        <v>Ejecutar acciones correspondientes al Proceso de Control Presencial Posterior</v>
      </c>
      <c r="G1078" s="36" t="s">
        <v>785</v>
      </c>
      <c r="H1078" s="83" t="s">
        <v>771</v>
      </c>
      <c r="I1078" s="82">
        <v>1</v>
      </c>
      <c r="J1078" s="38">
        <v>0</v>
      </c>
      <c r="K1078" s="38"/>
      <c r="L1078" s="38">
        <v>0</v>
      </c>
      <c r="M1078" s="38">
        <f t="shared" si="96"/>
        <v>0</v>
      </c>
      <c r="N1078" s="39">
        <v>5</v>
      </c>
      <c r="O1078" s="41" t="str">
        <f>IFERROR(VLOOKUP(N1078,bbb!B546:Ordenmes,2,0),"")</f>
        <v>Mayo</v>
      </c>
      <c r="P1078" s="142">
        <v>3</v>
      </c>
      <c r="Q1078" s="111" t="s">
        <v>131</v>
      </c>
      <c r="R1078" s="95"/>
      <c r="S1078" s="93"/>
      <c r="T1078" s="93"/>
    </row>
    <row r="1079" spans="1:20" x14ac:dyDescent="0.25">
      <c r="A1079" s="34" t="s">
        <v>2109</v>
      </c>
      <c r="B1079" s="34" t="str">
        <f t="shared" si="94"/>
        <v>UDR Tacna</v>
      </c>
      <c r="C1079" s="35" t="s">
        <v>279</v>
      </c>
      <c r="D1079" s="36" t="str">
        <f t="shared" si="93"/>
        <v>Ejecución de Control Técnico a las Prestaciones.</v>
      </c>
      <c r="E1079" s="36" t="s">
        <v>288</v>
      </c>
      <c r="F1079" s="36" t="str">
        <f t="shared" si="95"/>
        <v>Ejecutar acciones correspondientes al Proceso de Control Presencial Posterior</v>
      </c>
      <c r="G1079" s="36" t="s">
        <v>786</v>
      </c>
      <c r="H1079" s="83" t="s">
        <v>771</v>
      </c>
      <c r="I1079" s="82">
        <v>1</v>
      </c>
      <c r="J1079" s="38">
        <v>0</v>
      </c>
      <c r="K1079" s="38"/>
      <c r="L1079" s="38">
        <v>0</v>
      </c>
      <c r="M1079" s="38">
        <f t="shared" si="96"/>
        <v>0</v>
      </c>
      <c r="N1079" s="39">
        <v>5</v>
      </c>
      <c r="O1079" s="41" t="str">
        <f>IFERROR(VLOOKUP(N1079,bbb!B547:Ordenmes,2,0),"")</f>
        <v>Mayo</v>
      </c>
      <c r="P1079" s="142">
        <v>3</v>
      </c>
      <c r="Q1079" s="111" t="s">
        <v>131</v>
      </c>
      <c r="R1079" s="95"/>
      <c r="S1079" s="93"/>
      <c r="T1079" s="93"/>
    </row>
    <row r="1080" spans="1:20" x14ac:dyDescent="0.25">
      <c r="A1080" s="34" t="s">
        <v>2109</v>
      </c>
      <c r="B1080" s="34" t="str">
        <f t="shared" si="94"/>
        <v>UDR Tacna</v>
      </c>
      <c r="C1080" s="35" t="s">
        <v>279</v>
      </c>
      <c r="D1080" s="36" t="str">
        <f t="shared" si="93"/>
        <v>Ejecución de Control Técnico a las Prestaciones.</v>
      </c>
      <c r="E1080" s="36" t="s">
        <v>288</v>
      </c>
      <c r="F1080" s="36" t="str">
        <f t="shared" si="95"/>
        <v>Ejecutar acciones correspondientes al Proceso de Control Presencial Posterior</v>
      </c>
      <c r="G1080" s="36" t="s">
        <v>787</v>
      </c>
      <c r="H1080" s="83" t="s">
        <v>771</v>
      </c>
      <c r="I1080" s="82">
        <v>1</v>
      </c>
      <c r="J1080" s="38">
        <v>0</v>
      </c>
      <c r="K1080" s="38"/>
      <c r="L1080" s="38">
        <v>0</v>
      </c>
      <c r="M1080" s="38">
        <f t="shared" si="96"/>
        <v>0</v>
      </c>
      <c r="N1080" s="39">
        <v>5</v>
      </c>
      <c r="O1080" s="41" t="str">
        <f>IFERROR(VLOOKUP(N1080,bbb!B548:Ordenmes,2,0),"")</f>
        <v>Mayo</v>
      </c>
      <c r="P1080" s="142">
        <v>3</v>
      </c>
      <c r="Q1080" s="111" t="s">
        <v>131</v>
      </c>
      <c r="R1080" s="95"/>
      <c r="S1080" s="93"/>
      <c r="T1080" s="93"/>
    </row>
    <row r="1081" spans="1:20" x14ac:dyDescent="0.25">
      <c r="A1081" s="34" t="s">
        <v>2109</v>
      </c>
      <c r="B1081" s="34" t="str">
        <f t="shared" si="94"/>
        <v>UDR Tacna</v>
      </c>
      <c r="C1081" s="35" t="s">
        <v>279</v>
      </c>
      <c r="D1081" s="36" t="str">
        <f t="shared" si="93"/>
        <v>Ejecución de Control Técnico a las Prestaciones.</v>
      </c>
      <c r="E1081" s="36" t="s">
        <v>288</v>
      </c>
      <c r="F1081" s="36" t="str">
        <f t="shared" si="95"/>
        <v>Ejecutar acciones correspondientes al Proceso de Control Presencial Posterior</v>
      </c>
      <c r="G1081" s="36" t="s">
        <v>739</v>
      </c>
      <c r="H1081" s="83" t="s">
        <v>771</v>
      </c>
      <c r="I1081" s="82">
        <v>1</v>
      </c>
      <c r="J1081" s="38">
        <v>0</v>
      </c>
      <c r="K1081" s="38"/>
      <c r="L1081" s="38">
        <v>0</v>
      </c>
      <c r="M1081" s="38">
        <f t="shared" si="96"/>
        <v>0</v>
      </c>
      <c r="N1081" s="39">
        <v>5</v>
      </c>
      <c r="O1081" s="41" t="str">
        <f>IFERROR(VLOOKUP(N1081,bbb!B549:Ordenmes,2,0),"")</f>
        <v>Mayo</v>
      </c>
      <c r="P1081" s="142">
        <v>3</v>
      </c>
      <c r="Q1081" s="111" t="s">
        <v>131</v>
      </c>
      <c r="R1081" s="95"/>
      <c r="S1081" s="93"/>
      <c r="T1081" s="93"/>
    </row>
    <row r="1082" spans="1:20" x14ac:dyDescent="0.25">
      <c r="A1082" s="34" t="s">
        <v>2109</v>
      </c>
      <c r="B1082" s="34" t="str">
        <f t="shared" si="94"/>
        <v>UDR Tacna</v>
      </c>
      <c r="C1082" s="35" t="s">
        <v>314</v>
      </c>
      <c r="D1082" s="36" t="str">
        <f t="shared" si="93"/>
        <v>Acciones de Afiliación.</v>
      </c>
      <c r="E1082" s="36" t="s">
        <v>214</v>
      </c>
      <c r="F1082" s="36" t="str">
        <f t="shared" si="95"/>
        <v>Supervisión y asistencia técnica en materia de afiliaciones</v>
      </c>
      <c r="G1082" s="36" t="s">
        <v>743</v>
      </c>
      <c r="H1082" s="83" t="s">
        <v>740</v>
      </c>
      <c r="I1082" s="82">
        <v>1</v>
      </c>
      <c r="J1082" s="38">
        <v>0</v>
      </c>
      <c r="K1082" s="38"/>
      <c r="L1082" s="38">
        <v>0</v>
      </c>
      <c r="M1082" s="38">
        <f t="shared" si="96"/>
        <v>0</v>
      </c>
      <c r="N1082" s="39">
        <v>6</v>
      </c>
      <c r="O1082" s="41" t="str">
        <f>IFERROR(VLOOKUP(N1082,bbb!B535:Ordenmes,2,0),"")</f>
        <v>Junio</v>
      </c>
      <c r="P1082" s="142">
        <v>4</v>
      </c>
      <c r="Q1082" s="111" t="s">
        <v>137</v>
      </c>
      <c r="R1082" s="95"/>
      <c r="S1082" s="93"/>
      <c r="T1082" s="93"/>
    </row>
    <row r="1083" spans="1:20" x14ac:dyDescent="0.25">
      <c r="A1083" s="34" t="s">
        <v>2109</v>
      </c>
      <c r="B1083" s="34" t="str">
        <f t="shared" si="94"/>
        <v>UDR Tacna</v>
      </c>
      <c r="C1083" s="35" t="s">
        <v>307</v>
      </c>
      <c r="D1083" s="36" t="str">
        <f t="shared" si="93"/>
        <v>Supervisión Financiera a Unidades Ejecutoras-UE.</v>
      </c>
      <c r="E1083" s="36" t="s">
        <v>572</v>
      </c>
      <c r="F1083" s="36" t="str">
        <f t="shared" si="95"/>
        <v xml:space="preserve">Asistencias técnicas virtuales a Unidades Ejecutoras </v>
      </c>
      <c r="G1083" s="36" t="s">
        <v>762</v>
      </c>
      <c r="H1083" s="83" t="s">
        <v>753</v>
      </c>
      <c r="I1083" s="82">
        <v>1</v>
      </c>
      <c r="J1083" s="38">
        <v>0</v>
      </c>
      <c r="K1083" s="38"/>
      <c r="L1083" s="38">
        <v>0</v>
      </c>
      <c r="M1083" s="38">
        <f t="shared" si="96"/>
        <v>0</v>
      </c>
      <c r="N1083" s="39">
        <v>6</v>
      </c>
      <c r="O1083" s="41" t="str">
        <f>IFERROR(VLOOKUP(N1083,bbb!B536:Ordenmes,2,0),"")</f>
        <v>Junio</v>
      </c>
      <c r="P1083" s="142">
        <v>4</v>
      </c>
      <c r="Q1083" s="111" t="s">
        <v>137</v>
      </c>
      <c r="R1083" s="95"/>
      <c r="S1083" s="93"/>
      <c r="T1083" s="93"/>
    </row>
    <row r="1084" spans="1:20" x14ac:dyDescent="0.25">
      <c r="A1084" s="34" t="s">
        <v>2109</v>
      </c>
      <c r="B1084" s="34" t="str">
        <f t="shared" si="94"/>
        <v>UDR Tacna</v>
      </c>
      <c r="C1084" s="35" t="s">
        <v>252</v>
      </c>
      <c r="D1084" s="36" t="str">
        <f t="shared" si="93"/>
        <v>Acciones de Soporte a la Gestión a nivel de UDR</v>
      </c>
      <c r="E1084" s="36" t="s">
        <v>253</v>
      </c>
      <c r="F1084" s="36" t="str">
        <f t="shared" si="95"/>
        <v>Supervisión y asistencia técnica en acciones de soporte a IPRESS</v>
      </c>
      <c r="G1084" s="36" t="s">
        <v>765</v>
      </c>
      <c r="H1084" s="83" t="s">
        <v>763</v>
      </c>
      <c r="I1084" s="82">
        <v>1</v>
      </c>
      <c r="J1084" s="38">
        <v>0</v>
      </c>
      <c r="K1084" s="38"/>
      <c r="L1084" s="38">
        <v>0</v>
      </c>
      <c r="M1084" s="38">
        <f t="shared" si="96"/>
        <v>0</v>
      </c>
      <c r="N1084" s="39">
        <v>6</v>
      </c>
      <c r="O1084" s="41" t="str">
        <f>IFERROR(VLOOKUP(N1084,bbb!B537:Ordenmes,2,0),"")</f>
        <v>Junio</v>
      </c>
      <c r="P1084" s="142">
        <v>4</v>
      </c>
      <c r="Q1084" s="111" t="s">
        <v>137</v>
      </c>
      <c r="R1084" s="95"/>
      <c r="S1084" s="93"/>
      <c r="T1084" s="93"/>
    </row>
    <row r="1085" spans="1:20" x14ac:dyDescent="0.25">
      <c r="A1085" s="34" t="s">
        <v>2109</v>
      </c>
      <c r="B1085" s="34" t="str">
        <f t="shared" si="94"/>
        <v>UDR Tacna</v>
      </c>
      <c r="C1085" s="35" t="s">
        <v>279</v>
      </c>
      <c r="D1085" s="36" t="str">
        <f t="shared" si="93"/>
        <v>Ejecución de Control Técnico a las Prestaciones.</v>
      </c>
      <c r="E1085" s="36" t="s">
        <v>288</v>
      </c>
      <c r="F1085" s="36" t="str">
        <f t="shared" si="95"/>
        <v>Ejecutar acciones correspondientes al Proceso de Control Presencial Posterior</v>
      </c>
      <c r="G1085" s="36" t="s">
        <v>744</v>
      </c>
      <c r="H1085" s="83" t="s">
        <v>771</v>
      </c>
      <c r="I1085" s="82">
        <v>1</v>
      </c>
      <c r="J1085" s="38">
        <v>0</v>
      </c>
      <c r="K1085" s="38"/>
      <c r="L1085" s="38">
        <v>0</v>
      </c>
      <c r="M1085" s="38">
        <f t="shared" si="96"/>
        <v>0</v>
      </c>
      <c r="N1085" s="39">
        <v>6</v>
      </c>
      <c r="O1085" s="41" t="str">
        <f>IFERROR(VLOOKUP(N1085,bbb!B538:Ordenmes,2,0),"")</f>
        <v>Junio</v>
      </c>
      <c r="P1085" s="142">
        <v>4</v>
      </c>
      <c r="Q1085" s="111" t="s">
        <v>137</v>
      </c>
      <c r="R1085" s="95"/>
      <c r="S1085" s="93"/>
      <c r="T1085" s="93"/>
    </row>
    <row r="1086" spans="1:20" x14ac:dyDescent="0.25">
      <c r="A1086" s="34" t="s">
        <v>2109</v>
      </c>
      <c r="B1086" s="34" t="str">
        <f t="shared" si="94"/>
        <v>UDR Tacna</v>
      </c>
      <c r="C1086" s="35" t="s">
        <v>279</v>
      </c>
      <c r="D1086" s="36" t="str">
        <f t="shared" si="93"/>
        <v>Ejecución de Control Técnico a las Prestaciones.</v>
      </c>
      <c r="E1086" s="36" t="s">
        <v>288</v>
      </c>
      <c r="F1086" s="36" t="str">
        <f t="shared" si="95"/>
        <v>Ejecutar acciones correspondientes al Proceso de Control Presencial Posterior</v>
      </c>
      <c r="G1086" s="36" t="s">
        <v>736</v>
      </c>
      <c r="H1086" s="83" t="s">
        <v>771</v>
      </c>
      <c r="I1086" s="82">
        <v>1</v>
      </c>
      <c r="J1086" s="38">
        <v>0</v>
      </c>
      <c r="K1086" s="38"/>
      <c r="L1086" s="38">
        <v>0</v>
      </c>
      <c r="M1086" s="38">
        <f t="shared" si="96"/>
        <v>0</v>
      </c>
      <c r="N1086" s="39">
        <v>6</v>
      </c>
      <c r="O1086" s="41" t="str">
        <f>IFERROR(VLOOKUP(N1086,bbb!B539:Ordenmes,2,0),"")</f>
        <v>Junio</v>
      </c>
      <c r="P1086" s="142">
        <v>4</v>
      </c>
      <c r="Q1086" s="111" t="s">
        <v>137</v>
      </c>
      <c r="R1086" s="95"/>
      <c r="S1086" s="93"/>
      <c r="T1086" s="93"/>
    </row>
    <row r="1087" spans="1:20" x14ac:dyDescent="0.25">
      <c r="A1087" s="34" t="s">
        <v>2109</v>
      </c>
      <c r="B1087" s="34" t="str">
        <f t="shared" si="94"/>
        <v>UDR Tacna</v>
      </c>
      <c r="C1087" s="35" t="s">
        <v>279</v>
      </c>
      <c r="D1087" s="36" t="str">
        <f t="shared" si="93"/>
        <v>Ejecución de Control Técnico a las Prestaciones.</v>
      </c>
      <c r="E1087" s="36" t="s">
        <v>288</v>
      </c>
      <c r="F1087" s="36" t="str">
        <f t="shared" si="95"/>
        <v>Ejecutar acciones correspondientes al Proceso de Control Presencial Posterior</v>
      </c>
      <c r="G1087" s="36" t="s">
        <v>788</v>
      </c>
      <c r="H1087" s="83" t="s">
        <v>771</v>
      </c>
      <c r="I1087" s="82">
        <v>1</v>
      </c>
      <c r="J1087" s="38">
        <v>40</v>
      </c>
      <c r="K1087" s="38"/>
      <c r="L1087" s="38">
        <v>320</v>
      </c>
      <c r="M1087" s="38">
        <f t="shared" si="96"/>
        <v>360</v>
      </c>
      <c r="N1087" s="39">
        <v>6</v>
      </c>
      <c r="O1087" s="41" t="str">
        <f>IFERROR(VLOOKUP(N1087,bbb!B540:Ordenmes,2,0),"")</f>
        <v>Junio</v>
      </c>
      <c r="P1087" s="142">
        <v>5</v>
      </c>
      <c r="Q1087" s="111" t="s">
        <v>158</v>
      </c>
      <c r="R1087" s="95"/>
      <c r="S1087" s="93"/>
      <c r="T1087" s="93"/>
    </row>
    <row r="1088" spans="1:20" x14ac:dyDescent="0.25">
      <c r="A1088" s="34" t="s">
        <v>2109</v>
      </c>
      <c r="B1088" s="34" t="str">
        <f t="shared" si="94"/>
        <v>UDR Tacna</v>
      </c>
      <c r="C1088" s="35" t="s">
        <v>279</v>
      </c>
      <c r="D1088" s="36" t="str">
        <f t="shared" si="93"/>
        <v>Ejecución de Control Técnico a las Prestaciones.</v>
      </c>
      <c r="E1088" s="36" t="s">
        <v>288</v>
      </c>
      <c r="F1088" s="36" t="str">
        <f t="shared" si="95"/>
        <v>Ejecutar acciones correspondientes al Proceso de Control Presencial Posterior</v>
      </c>
      <c r="G1088" s="36" t="s">
        <v>789</v>
      </c>
      <c r="H1088" s="83" t="s">
        <v>771</v>
      </c>
      <c r="I1088" s="82">
        <v>1</v>
      </c>
      <c r="J1088" s="38">
        <v>0</v>
      </c>
      <c r="K1088" s="38"/>
      <c r="L1088" s="38">
        <v>0</v>
      </c>
      <c r="M1088" s="38">
        <f t="shared" si="96"/>
        <v>0</v>
      </c>
      <c r="N1088" s="39">
        <v>6</v>
      </c>
      <c r="O1088" s="41" t="str">
        <f>IFERROR(VLOOKUP(N1088,bbb!B541:Ordenmes,2,0),"")</f>
        <v>Junio</v>
      </c>
      <c r="P1088" s="142">
        <v>5</v>
      </c>
      <c r="Q1088" s="111" t="s">
        <v>158</v>
      </c>
      <c r="R1088" s="95"/>
      <c r="S1088" s="93"/>
      <c r="T1088" s="93"/>
    </row>
    <row r="1089" spans="1:20" x14ac:dyDescent="0.25">
      <c r="A1089" s="34" t="s">
        <v>2109</v>
      </c>
      <c r="B1089" s="34" t="str">
        <f t="shared" si="94"/>
        <v>UDR Tacna</v>
      </c>
      <c r="C1089" s="35" t="s">
        <v>279</v>
      </c>
      <c r="D1089" s="36" t="str">
        <f t="shared" si="93"/>
        <v>Ejecución de Control Técnico a las Prestaciones.</v>
      </c>
      <c r="E1089" s="36" t="s">
        <v>288</v>
      </c>
      <c r="F1089" s="36" t="str">
        <f t="shared" si="95"/>
        <v>Ejecutar acciones correspondientes al Proceso de Control Presencial Posterior</v>
      </c>
      <c r="G1089" s="36" t="s">
        <v>790</v>
      </c>
      <c r="H1089" s="83" t="s">
        <v>771</v>
      </c>
      <c r="I1089" s="82">
        <v>1</v>
      </c>
      <c r="J1089" s="38">
        <v>0</v>
      </c>
      <c r="K1089" s="38"/>
      <c r="L1089" s="38">
        <v>0</v>
      </c>
      <c r="M1089" s="38">
        <f t="shared" si="96"/>
        <v>0</v>
      </c>
      <c r="N1089" s="39">
        <v>6</v>
      </c>
      <c r="O1089" s="41" t="str">
        <f>IFERROR(VLOOKUP(N1089,bbb!B542:Ordenmes,2,0),"")</f>
        <v>Junio</v>
      </c>
      <c r="P1089" s="142">
        <v>6</v>
      </c>
      <c r="Q1089" s="111" t="s">
        <v>142</v>
      </c>
      <c r="R1089" s="95"/>
      <c r="S1089" s="93"/>
      <c r="T1089" s="93"/>
    </row>
    <row r="1090" spans="1:20" x14ac:dyDescent="0.25">
      <c r="A1090" s="34" t="s">
        <v>2109</v>
      </c>
      <c r="B1090" s="34" t="str">
        <f t="shared" si="94"/>
        <v>UDR Tacna</v>
      </c>
      <c r="C1090" s="35" t="s">
        <v>279</v>
      </c>
      <c r="D1090" s="36" t="str">
        <f t="shared" si="93"/>
        <v>Ejecución de Control Técnico a las Prestaciones.</v>
      </c>
      <c r="E1090" s="36" t="s">
        <v>280</v>
      </c>
      <c r="F1090" s="36" t="str">
        <f t="shared" si="95"/>
        <v>Gestión con actores locales para fortalecer la contención preventiva</v>
      </c>
      <c r="G1090" s="36" t="s">
        <v>804</v>
      </c>
      <c r="H1090" s="83" t="s">
        <v>803</v>
      </c>
      <c r="I1090" s="82">
        <v>1</v>
      </c>
      <c r="J1090" s="38">
        <v>0</v>
      </c>
      <c r="K1090" s="38"/>
      <c r="L1090" s="38">
        <v>0</v>
      </c>
      <c r="M1090" s="38">
        <f t="shared" si="96"/>
        <v>0</v>
      </c>
      <c r="N1090" s="39">
        <v>6</v>
      </c>
      <c r="O1090" s="41" t="str">
        <f>IFERROR(VLOOKUP(N1090,bbb!B543:Ordenmes,2,0),"")</f>
        <v>Junio</v>
      </c>
      <c r="P1090" s="142">
        <v>6</v>
      </c>
      <c r="Q1090" s="111" t="s">
        <v>142</v>
      </c>
      <c r="R1090" s="95"/>
      <c r="S1090" s="93"/>
      <c r="T1090" s="93"/>
    </row>
    <row r="1091" spans="1:20" x14ac:dyDescent="0.25">
      <c r="A1091" s="34" t="s">
        <v>2109</v>
      </c>
      <c r="B1091" s="34" t="str">
        <f t="shared" si="94"/>
        <v>UDR Tacna</v>
      </c>
      <c r="C1091" s="35" t="s">
        <v>314</v>
      </c>
      <c r="D1091" s="36" t="str">
        <f t="shared" si="93"/>
        <v>Acciones de Afiliación.</v>
      </c>
      <c r="E1091" s="36" t="s">
        <v>214</v>
      </c>
      <c r="F1091" s="36" t="str">
        <f t="shared" si="95"/>
        <v>Supervisión y asistencia técnica en materia de afiliaciones</v>
      </c>
      <c r="G1091" s="36" t="s">
        <v>744</v>
      </c>
      <c r="H1091" s="83" t="s">
        <v>740</v>
      </c>
      <c r="I1091" s="82">
        <v>1</v>
      </c>
      <c r="J1091" s="38">
        <v>0</v>
      </c>
      <c r="K1091" s="38"/>
      <c r="L1091" s="38">
        <v>0</v>
      </c>
      <c r="M1091" s="38">
        <f t="shared" si="96"/>
        <v>0</v>
      </c>
      <c r="N1091" s="39">
        <v>7</v>
      </c>
      <c r="O1091" s="41" t="str">
        <f>IFERROR(VLOOKUP(N1091,bbb!B550:Ordenmes,2,0),"")</f>
        <v>Julio</v>
      </c>
      <c r="P1091" s="142">
        <v>6</v>
      </c>
      <c r="Q1091" s="111" t="s">
        <v>142</v>
      </c>
      <c r="R1091" s="95"/>
      <c r="S1091" s="93"/>
      <c r="T1091" s="93"/>
    </row>
    <row r="1092" spans="1:20" x14ac:dyDescent="0.25">
      <c r="A1092" s="34" t="s">
        <v>2109</v>
      </c>
      <c r="B1092" s="34" t="str">
        <f t="shared" si="94"/>
        <v>UDR Tacna</v>
      </c>
      <c r="C1092" s="35" t="s">
        <v>307</v>
      </c>
      <c r="D1092" s="36" t="str">
        <f t="shared" si="93"/>
        <v>Supervisión Financiera a Unidades Ejecutoras-UE.</v>
      </c>
      <c r="E1092" s="36" t="s">
        <v>308</v>
      </c>
      <c r="F1092" s="36" t="str">
        <f t="shared" si="95"/>
        <v>Supervisión Financiera Presencial a las Unidades Ejecutoras-UE</v>
      </c>
      <c r="G1092" s="36" t="s">
        <v>757</v>
      </c>
      <c r="H1092" s="83" t="s">
        <v>753</v>
      </c>
      <c r="I1092" s="82">
        <v>3</v>
      </c>
      <c r="J1092" s="38">
        <v>0</v>
      </c>
      <c r="K1092" s="38"/>
      <c r="L1092" s="38">
        <v>0</v>
      </c>
      <c r="M1092" s="38">
        <f t="shared" si="96"/>
        <v>0</v>
      </c>
      <c r="N1092" s="39">
        <v>7</v>
      </c>
      <c r="O1092" s="41" t="str">
        <f>IFERROR(VLOOKUP(N1092,bbb!B551:Ordenmes,2,0),"")</f>
        <v>Julio</v>
      </c>
      <c r="P1092" s="142">
        <v>6</v>
      </c>
      <c r="Q1092" s="111" t="s">
        <v>142</v>
      </c>
      <c r="R1092" s="95"/>
      <c r="S1092" s="93"/>
      <c r="T1092" s="93"/>
    </row>
    <row r="1093" spans="1:20" x14ac:dyDescent="0.25">
      <c r="A1093" s="34" t="s">
        <v>2109</v>
      </c>
      <c r="B1093" s="34" t="str">
        <f t="shared" si="94"/>
        <v>UDR Tacna</v>
      </c>
      <c r="C1093" s="35" t="s">
        <v>307</v>
      </c>
      <c r="D1093" s="36" t="str">
        <f t="shared" si="93"/>
        <v>Supervisión Financiera a Unidades Ejecutoras-UE.</v>
      </c>
      <c r="E1093" s="36" t="s">
        <v>572</v>
      </c>
      <c r="F1093" s="36" t="str">
        <f t="shared" si="95"/>
        <v xml:space="preserve">Asistencias técnicas virtuales a Unidades Ejecutoras </v>
      </c>
      <c r="G1093" s="36" t="s">
        <v>762</v>
      </c>
      <c r="H1093" s="83" t="s">
        <v>751</v>
      </c>
      <c r="I1093" s="82">
        <v>1</v>
      </c>
      <c r="J1093" s="38">
        <v>0</v>
      </c>
      <c r="K1093" s="38"/>
      <c r="L1093" s="38">
        <v>0</v>
      </c>
      <c r="M1093" s="38">
        <f t="shared" si="96"/>
        <v>0</v>
      </c>
      <c r="N1093" s="39">
        <v>7</v>
      </c>
      <c r="O1093" s="41" t="str">
        <f>IFERROR(VLOOKUP(N1093,bbb!B552:Ordenmes,2,0),"")</f>
        <v>Julio</v>
      </c>
      <c r="P1093" s="142">
        <v>6</v>
      </c>
      <c r="Q1093" s="111" t="s">
        <v>142</v>
      </c>
      <c r="R1093" s="95"/>
      <c r="S1093" s="93"/>
      <c r="T1093" s="93"/>
    </row>
    <row r="1094" spans="1:20" x14ac:dyDescent="0.25">
      <c r="A1094" s="34" t="s">
        <v>2109</v>
      </c>
      <c r="B1094" s="34" t="str">
        <f t="shared" si="94"/>
        <v>UDR Tacna</v>
      </c>
      <c r="C1094" s="35" t="s">
        <v>252</v>
      </c>
      <c r="D1094" s="36" t="str">
        <f t="shared" si="93"/>
        <v>Acciones de Soporte a la Gestión a nivel de UDR</v>
      </c>
      <c r="E1094" s="36" t="s">
        <v>253</v>
      </c>
      <c r="F1094" s="36" t="str">
        <f t="shared" si="95"/>
        <v>Supervisión y asistencia técnica en acciones de soporte a IPRESS</v>
      </c>
      <c r="G1094" s="36" t="s">
        <v>766</v>
      </c>
      <c r="H1094" s="83" t="s">
        <v>763</v>
      </c>
      <c r="I1094" s="82">
        <v>1</v>
      </c>
      <c r="J1094" s="38">
        <v>0</v>
      </c>
      <c r="K1094" s="38"/>
      <c r="L1094" s="38">
        <v>0</v>
      </c>
      <c r="M1094" s="38">
        <f t="shared" si="96"/>
        <v>0</v>
      </c>
      <c r="N1094" s="39">
        <v>7</v>
      </c>
      <c r="O1094" s="41" t="str">
        <f>IFERROR(VLOOKUP(N1094,bbb!B553:Ordenmes,2,0),"")</f>
        <v>Julio</v>
      </c>
      <c r="P1094" s="142">
        <v>7</v>
      </c>
      <c r="Q1094" s="111" t="s">
        <v>156</v>
      </c>
      <c r="R1094" s="95"/>
      <c r="S1094" s="93"/>
      <c r="T1094" s="93"/>
    </row>
    <row r="1095" spans="1:20" x14ac:dyDescent="0.25">
      <c r="A1095" s="34" t="s">
        <v>2109</v>
      </c>
      <c r="B1095" s="34" t="str">
        <f t="shared" si="94"/>
        <v>UDR Tacna</v>
      </c>
      <c r="C1095" s="35" t="s">
        <v>279</v>
      </c>
      <c r="D1095" s="36" t="str">
        <f t="shared" si="93"/>
        <v>Ejecución de Control Técnico a las Prestaciones.</v>
      </c>
      <c r="E1095" s="36" t="s">
        <v>288</v>
      </c>
      <c r="F1095" s="36" t="str">
        <f t="shared" si="95"/>
        <v>Ejecutar acciones correspondientes al Proceso de Control Presencial Posterior</v>
      </c>
      <c r="G1095" s="36" t="s">
        <v>791</v>
      </c>
      <c r="H1095" s="83" t="s">
        <v>771</v>
      </c>
      <c r="I1095" s="82">
        <v>2</v>
      </c>
      <c r="J1095" s="38">
        <v>50</v>
      </c>
      <c r="K1095" s="38"/>
      <c r="L1095" s="38">
        <v>640</v>
      </c>
      <c r="M1095" s="38">
        <f t="shared" si="96"/>
        <v>690</v>
      </c>
      <c r="N1095" s="39">
        <v>7</v>
      </c>
      <c r="O1095" s="41" t="str">
        <f>IFERROR(VLOOKUP(N1095,bbb!B554:Ordenmes,2,0),"")</f>
        <v>Julio</v>
      </c>
      <c r="P1095" s="142">
        <v>7</v>
      </c>
      <c r="Q1095" s="111" t="s">
        <v>156</v>
      </c>
      <c r="R1095" s="95"/>
      <c r="S1095" s="93"/>
      <c r="T1095" s="93"/>
    </row>
    <row r="1096" spans="1:20" x14ac:dyDescent="0.25">
      <c r="A1096" s="34" t="s">
        <v>2109</v>
      </c>
      <c r="B1096" s="34" t="str">
        <f t="shared" si="94"/>
        <v>UDR Tacna</v>
      </c>
      <c r="C1096" s="35" t="s">
        <v>279</v>
      </c>
      <c r="D1096" s="36" t="str">
        <f t="shared" si="93"/>
        <v>Ejecución de Control Técnico a las Prestaciones.</v>
      </c>
      <c r="E1096" s="36" t="s">
        <v>288</v>
      </c>
      <c r="F1096" s="36" t="str">
        <f t="shared" si="95"/>
        <v>Ejecutar acciones correspondientes al Proceso de Control Presencial Posterior</v>
      </c>
      <c r="G1096" s="36" t="s">
        <v>792</v>
      </c>
      <c r="H1096" s="83" t="s">
        <v>771</v>
      </c>
      <c r="I1096" s="82">
        <v>1</v>
      </c>
      <c r="J1096" s="38">
        <v>0</v>
      </c>
      <c r="K1096" s="38"/>
      <c r="L1096" s="38">
        <v>0</v>
      </c>
      <c r="M1096" s="38">
        <f t="shared" si="96"/>
        <v>0</v>
      </c>
      <c r="N1096" s="39">
        <v>7</v>
      </c>
      <c r="O1096" s="41" t="str">
        <f>IFERROR(VLOOKUP(N1096,bbb!B555:Ordenmes,2,0),"")</f>
        <v>Julio</v>
      </c>
      <c r="P1096" s="142">
        <v>7</v>
      </c>
      <c r="Q1096" s="111" t="s">
        <v>156</v>
      </c>
      <c r="R1096" s="95"/>
      <c r="S1096" s="93"/>
      <c r="T1096" s="93"/>
    </row>
    <row r="1097" spans="1:20" x14ac:dyDescent="0.25">
      <c r="A1097" s="34" t="s">
        <v>2109</v>
      </c>
      <c r="B1097" s="34" t="str">
        <f t="shared" si="94"/>
        <v>UDR Tacna</v>
      </c>
      <c r="C1097" s="35" t="s">
        <v>279</v>
      </c>
      <c r="D1097" s="36" t="str">
        <f t="shared" si="93"/>
        <v>Ejecución de Control Técnico a las Prestaciones.</v>
      </c>
      <c r="E1097" s="36" t="s">
        <v>288</v>
      </c>
      <c r="F1097" s="36" t="str">
        <f t="shared" si="95"/>
        <v>Ejecutar acciones correspondientes al Proceso de Control Presencial Posterior</v>
      </c>
      <c r="G1097" s="36" t="s">
        <v>765</v>
      </c>
      <c r="H1097" s="83" t="s">
        <v>771</v>
      </c>
      <c r="I1097" s="82">
        <v>1</v>
      </c>
      <c r="J1097" s="38">
        <v>0</v>
      </c>
      <c r="K1097" s="38"/>
      <c r="L1097" s="38">
        <v>0</v>
      </c>
      <c r="M1097" s="38">
        <f t="shared" si="96"/>
        <v>0</v>
      </c>
      <c r="N1097" s="39">
        <v>7</v>
      </c>
      <c r="O1097" s="41" t="str">
        <f>IFERROR(VLOOKUP(N1097,bbb!B556:Ordenmes,2,0),"")</f>
        <v>Julio</v>
      </c>
      <c r="P1097" s="142">
        <v>7</v>
      </c>
      <c r="Q1097" s="111" t="s">
        <v>156</v>
      </c>
      <c r="R1097" s="95"/>
      <c r="S1097" s="93"/>
      <c r="T1097" s="93"/>
    </row>
    <row r="1098" spans="1:20" x14ac:dyDescent="0.25">
      <c r="A1098" s="34" t="s">
        <v>2109</v>
      </c>
      <c r="B1098" s="34" t="str">
        <f t="shared" si="94"/>
        <v>UDR Tacna</v>
      </c>
      <c r="C1098" s="35" t="s">
        <v>279</v>
      </c>
      <c r="D1098" s="36" t="str">
        <f t="shared" si="93"/>
        <v>Ejecución de Control Técnico a las Prestaciones.</v>
      </c>
      <c r="E1098" s="36" t="s">
        <v>288</v>
      </c>
      <c r="F1098" s="36" t="str">
        <f t="shared" si="95"/>
        <v>Ejecutar acciones correspondientes al Proceso de Control Presencial Posterior</v>
      </c>
      <c r="G1098" s="36" t="s">
        <v>749</v>
      </c>
      <c r="H1098" s="83" t="s">
        <v>771</v>
      </c>
      <c r="I1098" s="82">
        <v>1</v>
      </c>
      <c r="J1098" s="38">
        <v>0</v>
      </c>
      <c r="K1098" s="38"/>
      <c r="L1098" s="38">
        <v>0</v>
      </c>
      <c r="M1098" s="38">
        <f t="shared" si="96"/>
        <v>0</v>
      </c>
      <c r="N1098" s="39">
        <v>7</v>
      </c>
      <c r="O1098" s="41" t="str">
        <f>IFERROR(VLOOKUP(N1098,bbb!B557:Ordenmes,2,0),"")</f>
        <v>Julio</v>
      </c>
      <c r="P1098" s="142">
        <v>8</v>
      </c>
      <c r="Q1098" s="111" t="s">
        <v>145</v>
      </c>
      <c r="R1098" s="95"/>
      <c r="S1098" s="93"/>
      <c r="T1098" s="93"/>
    </row>
    <row r="1099" spans="1:20" x14ac:dyDescent="0.25">
      <c r="A1099" s="34" t="s">
        <v>2109</v>
      </c>
      <c r="B1099" s="34" t="str">
        <f t="shared" si="94"/>
        <v>UDR Tacna</v>
      </c>
      <c r="C1099" s="35" t="s">
        <v>279</v>
      </c>
      <c r="D1099" s="36" t="str">
        <f t="shared" si="93"/>
        <v>Ejecución de Control Técnico a las Prestaciones.</v>
      </c>
      <c r="E1099" s="36" t="s">
        <v>288</v>
      </c>
      <c r="F1099" s="36" t="str">
        <f t="shared" si="95"/>
        <v>Ejecutar acciones correspondientes al Proceso de Control Presencial Posterior</v>
      </c>
      <c r="G1099" s="36" t="s">
        <v>793</v>
      </c>
      <c r="H1099" s="83" t="s">
        <v>771</v>
      </c>
      <c r="I1099" s="82">
        <v>1</v>
      </c>
      <c r="J1099" s="38">
        <v>0</v>
      </c>
      <c r="K1099" s="38"/>
      <c r="L1099" s="38">
        <v>0</v>
      </c>
      <c r="M1099" s="38">
        <f t="shared" si="96"/>
        <v>0</v>
      </c>
      <c r="N1099" s="39">
        <v>7</v>
      </c>
      <c r="O1099" s="41" t="str">
        <f>IFERROR(VLOOKUP(N1099,bbb!B558:Ordenmes,2,0),"")</f>
        <v>Julio</v>
      </c>
      <c r="P1099" s="142">
        <v>8</v>
      </c>
      <c r="Q1099" s="111" t="s">
        <v>145</v>
      </c>
      <c r="R1099" s="95"/>
      <c r="S1099" s="93"/>
      <c r="T1099" s="93"/>
    </row>
    <row r="1100" spans="1:20" x14ac:dyDescent="0.25">
      <c r="A1100" s="34" t="s">
        <v>2109</v>
      </c>
      <c r="B1100" s="34" t="str">
        <f t="shared" si="94"/>
        <v>UDR Tacna</v>
      </c>
      <c r="C1100" s="35" t="s">
        <v>314</v>
      </c>
      <c r="D1100" s="36" t="str">
        <f t="shared" si="93"/>
        <v>Acciones de Afiliación.</v>
      </c>
      <c r="E1100" s="36" t="s">
        <v>214</v>
      </c>
      <c r="F1100" s="36" t="str">
        <f t="shared" si="95"/>
        <v>Supervisión y asistencia técnica en materia de afiliaciones</v>
      </c>
      <c r="G1100" s="36" t="s">
        <v>745</v>
      </c>
      <c r="H1100" s="83" t="s">
        <v>740</v>
      </c>
      <c r="I1100" s="82">
        <v>1</v>
      </c>
      <c r="J1100" s="38">
        <v>0</v>
      </c>
      <c r="K1100" s="38"/>
      <c r="L1100" s="38">
        <v>0</v>
      </c>
      <c r="M1100" s="38">
        <f t="shared" si="96"/>
        <v>0</v>
      </c>
      <c r="N1100" s="39">
        <v>8</v>
      </c>
      <c r="O1100" s="41" t="str">
        <f>IFERROR(VLOOKUP(N1100,bbb!B537:Ordenmes,2,0),"")</f>
        <v>Agosto</v>
      </c>
      <c r="P1100" s="142">
        <v>8</v>
      </c>
      <c r="Q1100" s="111" t="s">
        <v>145</v>
      </c>
      <c r="R1100" s="95"/>
      <c r="S1100" s="93"/>
      <c r="T1100" s="93"/>
    </row>
    <row r="1101" spans="1:20" x14ac:dyDescent="0.25">
      <c r="A1101" s="34" t="s">
        <v>2109</v>
      </c>
      <c r="B1101" s="34" t="str">
        <f t="shared" si="94"/>
        <v>UDR Tacna</v>
      </c>
      <c r="C1101" s="35" t="s">
        <v>307</v>
      </c>
      <c r="D1101" s="36" t="str">
        <f t="shared" si="93"/>
        <v>Supervisión Financiera a Unidades Ejecutoras-UE.</v>
      </c>
      <c r="E1101" s="36" t="s">
        <v>308</v>
      </c>
      <c r="F1101" s="36" t="str">
        <f t="shared" si="95"/>
        <v>Supervisión Financiera Presencial a las Unidades Ejecutoras-UE</v>
      </c>
      <c r="G1101" s="36" t="s">
        <v>758</v>
      </c>
      <c r="H1101" s="83" t="s">
        <v>751</v>
      </c>
      <c r="I1101" s="82">
        <v>5</v>
      </c>
      <c r="J1101" s="38">
        <v>0</v>
      </c>
      <c r="K1101" s="38"/>
      <c r="L1101" s="38">
        <v>0</v>
      </c>
      <c r="M1101" s="38">
        <f t="shared" si="96"/>
        <v>0</v>
      </c>
      <c r="N1101" s="39">
        <v>8</v>
      </c>
      <c r="O1101" s="41" t="str">
        <f>IFERROR(VLOOKUP(N1101,bbb!B538:Ordenmes,2,0),"")</f>
        <v>Agosto</v>
      </c>
      <c r="P1101" s="142">
        <v>9</v>
      </c>
      <c r="Q1101" s="111" t="s">
        <v>161</v>
      </c>
      <c r="R1101" s="95"/>
      <c r="S1101" s="93"/>
      <c r="T1101" s="93"/>
    </row>
    <row r="1102" spans="1:20" x14ac:dyDescent="0.25">
      <c r="A1102" s="34" t="s">
        <v>2109</v>
      </c>
      <c r="B1102" s="34" t="str">
        <f t="shared" si="94"/>
        <v>UDR Tacna</v>
      </c>
      <c r="C1102" s="35" t="s">
        <v>307</v>
      </c>
      <c r="D1102" s="36" t="str">
        <f t="shared" si="93"/>
        <v>Supervisión Financiera a Unidades Ejecutoras-UE.</v>
      </c>
      <c r="E1102" s="36" t="s">
        <v>572</v>
      </c>
      <c r="F1102" s="36" t="str">
        <f t="shared" si="95"/>
        <v xml:space="preserve">Asistencias técnicas virtuales a Unidades Ejecutoras </v>
      </c>
      <c r="G1102" s="36" t="s">
        <v>762</v>
      </c>
      <c r="H1102" s="83" t="s">
        <v>753</v>
      </c>
      <c r="I1102" s="82">
        <v>1</v>
      </c>
      <c r="J1102" s="38">
        <v>0</v>
      </c>
      <c r="K1102" s="38"/>
      <c r="L1102" s="38">
        <v>0</v>
      </c>
      <c r="M1102" s="38">
        <f t="shared" si="96"/>
        <v>0</v>
      </c>
      <c r="N1102" s="39">
        <v>8</v>
      </c>
      <c r="O1102" s="41" t="str">
        <f>IFERROR(VLOOKUP(N1102,bbb!B539:Ordenmes,2,0),"")</f>
        <v>Agosto</v>
      </c>
      <c r="P1102" s="142">
        <v>9</v>
      </c>
      <c r="Q1102" s="111" t="s">
        <v>161</v>
      </c>
      <c r="R1102" s="95"/>
      <c r="S1102" s="93"/>
      <c r="T1102" s="93"/>
    </row>
    <row r="1103" spans="1:20" x14ac:dyDescent="0.25">
      <c r="A1103" s="34" t="s">
        <v>2109</v>
      </c>
      <c r="B1103" s="34" t="str">
        <f t="shared" si="94"/>
        <v>UDR Tacna</v>
      </c>
      <c r="C1103" s="35" t="s">
        <v>252</v>
      </c>
      <c r="D1103" s="36" t="str">
        <f t="shared" si="93"/>
        <v>Acciones de Soporte a la Gestión a nivel de UDR</v>
      </c>
      <c r="E1103" s="36" t="s">
        <v>253</v>
      </c>
      <c r="F1103" s="36" t="str">
        <f t="shared" si="95"/>
        <v>Supervisión y asistencia técnica en acciones de soporte a IPRESS</v>
      </c>
      <c r="G1103" s="36" t="s">
        <v>739</v>
      </c>
      <c r="H1103" s="83" t="s">
        <v>763</v>
      </c>
      <c r="I1103" s="82">
        <v>1</v>
      </c>
      <c r="J1103" s="38">
        <v>0</v>
      </c>
      <c r="K1103" s="38"/>
      <c r="L1103" s="38">
        <v>0</v>
      </c>
      <c r="M1103" s="38">
        <f t="shared" si="96"/>
        <v>0</v>
      </c>
      <c r="N1103" s="39">
        <v>8</v>
      </c>
      <c r="O1103" s="41" t="str">
        <f>IFERROR(VLOOKUP(N1103,bbb!B540:Ordenmes,2,0),"")</f>
        <v>Agosto</v>
      </c>
      <c r="P1103" s="142">
        <v>9</v>
      </c>
      <c r="Q1103" s="111" t="s">
        <v>161</v>
      </c>
      <c r="R1103" s="95"/>
      <c r="S1103" s="93"/>
      <c r="T1103" s="93"/>
    </row>
    <row r="1104" spans="1:20" x14ac:dyDescent="0.25">
      <c r="A1104" s="34" t="s">
        <v>2109</v>
      </c>
      <c r="B1104" s="34" t="str">
        <f t="shared" si="94"/>
        <v>UDR Tacna</v>
      </c>
      <c r="C1104" s="35" t="s">
        <v>279</v>
      </c>
      <c r="D1104" s="36" t="str">
        <f t="shared" si="93"/>
        <v>Ejecución de Control Técnico a las Prestaciones.</v>
      </c>
      <c r="E1104" s="36" t="s">
        <v>288</v>
      </c>
      <c r="F1104" s="36" t="str">
        <f t="shared" si="95"/>
        <v>Ejecutar acciones correspondientes al Proceso de Control Presencial Posterior</v>
      </c>
      <c r="G1104" s="36" t="s">
        <v>738</v>
      </c>
      <c r="H1104" s="83" t="s">
        <v>771</v>
      </c>
      <c r="I1104" s="82">
        <v>1</v>
      </c>
      <c r="J1104" s="38">
        <v>0</v>
      </c>
      <c r="K1104" s="38"/>
      <c r="L1104" s="38">
        <v>0</v>
      </c>
      <c r="M1104" s="38">
        <f t="shared" si="96"/>
        <v>0</v>
      </c>
      <c r="N1104" s="39">
        <v>8</v>
      </c>
      <c r="O1104" s="41" t="str">
        <f>IFERROR(VLOOKUP(N1104,bbb!B541:Ordenmes,2,0),"")</f>
        <v>Agosto</v>
      </c>
      <c r="P1104" s="142">
        <v>9</v>
      </c>
      <c r="Q1104" s="111" t="s">
        <v>161</v>
      </c>
      <c r="R1104" s="95"/>
      <c r="S1104" s="93"/>
      <c r="T1104" s="93"/>
    </row>
    <row r="1105" spans="1:20" x14ac:dyDescent="0.25">
      <c r="A1105" s="34" t="s">
        <v>2109</v>
      </c>
      <c r="B1105" s="34" t="str">
        <f t="shared" si="94"/>
        <v>UDR Tacna</v>
      </c>
      <c r="C1105" s="35" t="s">
        <v>279</v>
      </c>
      <c r="D1105" s="36" t="str">
        <f t="shared" si="93"/>
        <v>Ejecución de Control Técnico a las Prestaciones.</v>
      </c>
      <c r="E1105" s="36" t="s">
        <v>288</v>
      </c>
      <c r="F1105" s="36" t="str">
        <f t="shared" si="95"/>
        <v>Ejecutar acciones correspondientes al Proceso de Control Presencial Posterior</v>
      </c>
      <c r="G1105" s="36" t="s">
        <v>794</v>
      </c>
      <c r="H1105" s="83" t="s">
        <v>771</v>
      </c>
      <c r="I1105" s="82">
        <v>1</v>
      </c>
      <c r="J1105" s="38">
        <v>0</v>
      </c>
      <c r="K1105" s="38"/>
      <c r="L1105" s="38">
        <v>0</v>
      </c>
      <c r="M1105" s="38">
        <f t="shared" si="96"/>
        <v>0</v>
      </c>
      <c r="N1105" s="39">
        <v>8</v>
      </c>
      <c r="O1105" s="41" t="str">
        <f>IFERROR(VLOOKUP(N1105,bbb!B542:Ordenmes,2,0),"")</f>
        <v>Agosto</v>
      </c>
      <c r="P1105" s="142">
        <v>9</v>
      </c>
      <c r="Q1105" s="111" t="s">
        <v>161</v>
      </c>
      <c r="R1105" s="95"/>
      <c r="S1105" s="93"/>
      <c r="T1105" s="93"/>
    </row>
    <row r="1106" spans="1:20" x14ac:dyDescent="0.25">
      <c r="A1106" s="34" t="s">
        <v>2109</v>
      </c>
      <c r="B1106" s="34" t="str">
        <f t="shared" si="94"/>
        <v>UDR Tacna</v>
      </c>
      <c r="C1106" s="35" t="s">
        <v>279</v>
      </c>
      <c r="D1106" s="36" t="str">
        <f t="shared" si="93"/>
        <v>Ejecución de Control Técnico a las Prestaciones.</v>
      </c>
      <c r="E1106" s="36" t="s">
        <v>288</v>
      </c>
      <c r="F1106" s="36" t="str">
        <f t="shared" si="95"/>
        <v>Ejecutar acciones correspondientes al Proceso de Control Presencial Posterior</v>
      </c>
      <c r="G1106" s="36" t="s">
        <v>795</v>
      </c>
      <c r="H1106" s="83" t="s">
        <v>771</v>
      </c>
      <c r="I1106" s="82">
        <v>1</v>
      </c>
      <c r="J1106" s="38">
        <v>40</v>
      </c>
      <c r="K1106" s="38"/>
      <c r="L1106" s="38">
        <v>320</v>
      </c>
      <c r="M1106" s="38">
        <f t="shared" si="96"/>
        <v>360</v>
      </c>
      <c r="N1106" s="39">
        <v>8</v>
      </c>
      <c r="O1106" s="41" t="str">
        <f>IFERROR(VLOOKUP(N1106,bbb!B543:Ordenmes,2,0),"")</f>
        <v>Agosto</v>
      </c>
      <c r="P1106" s="142">
        <v>10</v>
      </c>
      <c r="Q1106" s="111" t="s">
        <v>150</v>
      </c>
      <c r="R1106" s="95"/>
      <c r="S1106" s="93"/>
      <c r="T1106" s="93"/>
    </row>
    <row r="1107" spans="1:20" x14ac:dyDescent="0.25">
      <c r="A1107" s="34" t="s">
        <v>2109</v>
      </c>
      <c r="B1107" s="34" t="str">
        <f t="shared" si="94"/>
        <v>UDR Tacna</v>
      </c>
      <c r="C1107" s="35" t="s">
        <v>279</v>
      </c>
      <c r="D1107" s="36" t="str">
        <f t="shared" si="93"/>
        <v>Ejecución de Control Técnico a las Prestaciones.</v>
      </c>
      <c r="E1107" s="36" t="s">
        <v>288</v>
      </c>
      <c r="F1107" s="36" t="str">
        <f t="shared" si="95"/>
        <v>Ejecutar acciones correspondientes al Proceso de Control Presencial Posterior</v>
      </c>
      <c r="G1107" s="36" t="s">
        <v>764</v>
      </c>
      <c r="H1107" s="83" t="s">
        <v>771</v>
      </c>
      <c r="I1107" s="82">
        <v>1</v>
      </c>
      <c r="J1107" s="38">
        <v>0</v>
      </c>
      <c r="K1107" s="38"/>
      <c r="L1107" s="38">
        <v>0</v>
      </c>
      <c r="M1107" s="38">
        <f t="shared" si="96"/>
        <v>0</v>
      </c>
      <c r="N1107" s="39">
        <v>8</v>
      </c>
      <c r="O1107" s="41" t="str">
        <f>IFERROR(VLOOKUP(N1107,bbb!B544:Ordenmes,2,0),"")</f>
        <v>Agosto</v>
      </c>
      <c r="P1107" s="142">
        <v>10</v>
      </c>
      <c r="Q1107" s="111" t="s">
        <v>150</v>
      </c>
      <c r="R1107" s="95"/>
      <c r="S1107" s="93"/>
      <c r="T1107" s="93"/>
    </row>
    <row r="1108" spans="1:20" x14ac:dyDescent="0.25">
      <c r="A1108" s="34" t="s">
        <v>2109</v>
      </c>
      <c r="B1108" s="34" t="str">
        <f t="shared" si="94"/>
        <v>UDR Tacna</v>
      </c>
      <c r="C1108" s="35" t="s">
        <v>279</v>
      </c>
      <c r="D1108" s="36" t="str">
        <f t="shared" si="93"/>
        <v>Ejecución de Control Técnico a las Prestaciones.</v>
      </c>
      <c r="E1108" s="36" t="s">
        <v>288</v>
      </c>
      <c r="F1108" s="36" t="str">
        <f t="shared" si="95"/>
        <v>Ejecutar acciones correspondientes al Proceso de Control Presencial Posterior</v>
      </c>
      <c r="G1108" s="36" t="s">
        <v>796</v>
      </c>
      <c r="H1108" s="83" t="s">
        <v>771</v>
      </c>
      <c r="I1108" s="82">
        <v>1</v>
      </c>
      <c r="J1108" s="38">
        <v>0</v>
      </c>
      <c r="K1108" s="38"/>
      <c r="L1108" s="38">
        <v>0</v>
      </c>
      <c r="M1108" s="38">
        <f t="shared" si="96"/>
        <v>0</v>
      </c>
      <c r="N1108" s="39">
        <v>8</v>
      </c>
      <c r="O1108" s="41" t="str">
        <f>IFERROR(VLOOKUP(N1108,bbb!B545:Ordenmes,2,0),"")</f>
        <v>Agosto</v>
      </c>
      <c r="P1108" s="142">
        <v>11</v>
      </c>
      <c r="Q1108" s="111" t="s">
        <v>169</v>
      </c>
      <c r="R1108" s="95"/>
      <c r="S1108" s="93"/>
      <c r="T1108" s="93"/>
    </row>
    <row r="1109" spans="1:20" x14ac:dyDescent="0.25">
      <c r="A1109" s="34" t="s">
        <v>2109</v>
      </c>
      <c r="B1109" s="34" t="str">
        <f t="shared" si="94"/>
        <v>UDR Tacna</v>
      </c>
      <c r="C1109" s="35" t="s">
        <v>314</v>
      </c>
      <c r="D1109" s="36" t="str">
        <f t="shared" si="93"/>
        <v>Acciones de Afiliación.</v>
      </c>
      <c r="E1109" s="36" t="s">
        <v>214</v>
      </c>
      <c r="F1109" s="36" t="str">
        <f t="shared" si="95"/>
        <v>Supervisión y asistencia técnica en materia de afiliaciones</v>
      </c>
      <c r="G1109" s="36" t="s">
        <v>746</v>
      </c>
      <c r="H1109" s="83" t="s">
        <v>740</v>
      </c>
      <c r="I1109" s="82">
        <v>1</v>
      </c>
      <c r="J1109" s="38">
        <v>0</v>
      </c>
      <c r="K1109" s="38"/>
      <c r="L1109" s="38">
        <v>0</v>
      </c>
      <c r="M1109" s="38">
        <f t="shared" si="96"/>
        <v>0</v>
      </c>
      <c r="N1109" s="39">
        <v>9</v>
      </c>
      <c r="O1109" s="41" t="str">
        <f>IFERROR(VLOOKUP(N1109,bbb!B522:Ordenmes,2,0),"")</f>
        <v>Setiembre</v>
      </c>
      <c r="P1109" s="142">
        <v>11</v>
      </c>
      <c r="Q1109" s="111" t="s">
        <v>169</v>
      </c>
      <c r="R1109" s="95"/>
      <c r="S1109" s="93"/>
      <c r="T1109" s="93"/>
    </row>
    <row r="1110" spans="1:20" x14ac:dyDescent="0.25">
      <c r="A1110" s="34" t="s">
        <v>2109</v>
      </c>
      <c r="B1110" s="34" t="str">
        <f t="shared" si="94"/>
        <v>UDR Tacna</v>
      </c>
      <c r="C1110" s="35" t="s">
        <v>307</v>
      </c>
      <c r="D1110" s="36" t="str">
        <f t="shared" si="93"/>
        <v>Supervisión Financiera a Unidades Ejecutoras-UE.</v>
      </c>
      <c r="E1110" s="36" t="s">
        <v>572</v>
      </c>
      <c r="F1110" s="36" t="str">
        <f t="shared" si="95"/>
        <v xml:space="preserve">Asistencias técnicas virtuales a Unidades Ejecutoras </v>
      </c>
      <c r="G1110" s="36" t="s">
        <v>762</v>
      </c>
      <c r="H1110" s="83" t="s">
        <v>751</v>
      </c>
      <c r="I1110" s="82">
        <v>1</v>
      </c>
      <c r="J1110" s="38">
        <v>0</v>
      </c>
      <c r="K1110" s="38"/>
      <c r="L1110" s="38">
        <v>0</v>
      </c>
      <c r="M1110" s="38">
        <f t="shared" si="96"/>
        <v>0</v>
      </c>
      <c r="N1110" s="39">
        <v>9</v>
      </c>
      <c r="O1110" s="41" t="str">
        <f>IFERROR(VLOOKUP(N1110,bbb!B523:Ordenmes,2,0),"")</f>
        <v>Setiembre</v>
      </c>
      <c r="P1110" s="142">
        <v>11</v>
      </c>
      <c r="Q1110" s="111" t="s">
        <v>169</v>
      </c>
      <c r="R1110" s="95"/>
      <c r="S1110" s="93"/>
      <c r="T1110" s="93"/>
    </row>
    <row r="1111" spans="1:20" x14ac:dyDescent="0.25">
      <c r="A1111" s="34" t="s">
        <v>2109</v>
      </c>
      <c r="B1111" s="34" t="str">
        <f t="shared" si="94"/>
        <v>UDR Tacna</v>
      </c>
      <c r="C1111" s="35" t="s">
        <v>252</v>
      </c>
      <c r="D1111" s="36" t="str">
        <f t="shared" si="93"/>
        <v>Acciones de Soporte a la Gestión a nivel de UDR</v>
      </c>
      <c r="E1111" s="36" t="s">
        <v>253</v>
      </c>
      <c r="F1111" s="36" t="str">
        <f t="shared" si="95"/>
        <v>Supervisión y asistencia técnica en acciones de soporte a IPRESS</v>
      </c>
      <c r="G1111" s="36" t="s">
        <v>738</v>
      </c>
      <c r="H1111" s="83" t="s">
        <v>763</v>
      </c>
      <c r="I1111" s="82">
        <v>1</v>
      </c>
      <c r="J1111" s="38">
        <v>0</v>
      </c>
      <c r="K1111" s="38"/>
      <c r="L1111" s="38">
        <v>0</v>
      </c>
      <c r="M1111" s="38">
        <f t="shared" si="96"/>
        <v>0</v>
      </c>
      <c r="N1111" s="39">
        <v>9</v>
      </c>
      <c r="O1111" s="41" t="str">
        <f>IFERROR(VLOOKUP(N1111,bbb!B524:Ordenmes,2,0),"")</f>
        <v>Setiembre</v>
      </c>
      <c r="P1111" s="142">
        <v>11</v>
      </c>
      <c r="Q1111" s="111" t="s">
        <v>169</v>
      </c>
      <c r="R1111" s="95"/>
      <c r="S1111" s="93"/>
      <c r="T1111" s="93"/>
    </row>
    <row r="1112" spans="1:20" x14ac:dyDescent="0.25">
      <c r="A1112" s="34" t="s">
        <v>2109</v>
      </c>
      <c r="B1112" s="34" t="str">
        <f t="shared" si="94"/>
        <v>UDR Tacna</v>
      </c>
      <c r="C1112" s="35" t="s">
        <v>279</v>
      </c>
      <c r="D1112" s="36" t="str">
        <f t="shared" si="93"/>
        <v>Ejecución de Control Técnico a las Prestaciones.</v>
      </c>
      <c r="E1112" s="36" t="s">
        <v>288</v>
      </c>
      <c r="F1112" s="36" t="str">
        <f t="shared" si="95"/>
        <v>Ejecutar acciones correspondientes al Proceso de Control Presencial Posterior</v>
      </c>
      <c r="G1112" s="36" t="s">
        <v>779</v>
      </c>
      <c r="H1112" s="83" t="s">
        <v>771</v>
      </c>
      <c r="I1112" s="82">
        <v>1</v>
      </c>
      <c r="J1112" s="38">
        <v>0</v>
      </c>
      <c r="K1112" s="38"/>
      <c r="L1112" s="38">
        <v>0</v>
      </c>
      <c r="M1112" s="38">
        <f t="shared" si="96"/>
        <v>0</v>
      </c>
      <c r="N1112" s="39">
        <v>9</v>
      </c>
      <c r="O1112" s="41" t="str">
        <f>IFERROR(VLOOKUP(N1112,bbb!B525:Ordenmes,2,0),"")</f>
        <v>Setiembre</v>
      </c>
      <c r="P1112" s="142">
        <v>11</v>
      </c>
      <c r="Q1112" s="111" t="s">
        <v>169</v>
      </c>
      <c r="R1112" s="95"/>
      <c r="S1112" s="93"/>
      <c r="T1112" s="93"/>
    </row>
    <row r="1113" spans="1:20" x14ac:dyDescent="0.25">
      <c r="A1113" s="34" t="s">
        <v>2109</v>
      </c>
      <c r="B1113" s="34" t="str">
        <f t="shared" si="94"/>
        <v>UDR Tacna</v>
      </c>
      <c r="C1113" s="35" t="s">
        <v>279</v>
      </c>
      <c r="D1113" s="36" t="str">
        <f t="shared" si="93"/>
        <v>Ejecución de Control Técnico a las Prestaciones.</v>
      </c>
      <c r="E1113" s="36" t="s">
        <v>288</v>
      </c>
      <c r="F1113" s="36" t="str">
        <f t="shared" si="95"/>
        <v>Ejecutar acciones correspondientes al Proceso de Control Presencial Posterior</v>
      </c>
      <c r="G1113" s="36" t="s">
        <v>797</v>
      </c>
      <c r="H1113" s="83" t="s">
        <v>771</v>
      </c>
      <c r="I1113" s="82">
        <v>1</v>
      </c>
      <c r="J1113" s="38">
        <v>0</v>
      </c>
      <c r="K1113" s="38"/>
      <c r="L1113" s="38">
        <v>0</v>
      </c>
      <c r="M1113" s="38">
        <f t="shared" si="96"/>
        <v>0</v>
      </c>
      <c r="N1113" s="39">
        <v>9</v>
      </c>
      <c r="O1113" s="41" t="str">
        <f>IFERROR(VLOOKUP(N1113,bbb!B526:Ordenmes,2,0),"")</f>
        <v>Setiembre</v>
      </c>
      <c r="P1113" s="142">
        <v>12</v>
      </c>
      <c r="Q1113" s="111" t="s">
        <v>166</v>
      </c>
      <c r="R1113" s="95" t="s">
        <v>120</v>
      </c>
      <c r="S1113" s="93"/>
      <c r="T1113" s="93"/>
    </row>
    <row r="1114" spans="1:20" x14ac:dyDescent="0.25">
      <c r="A1114" s="34" t="s">
        <v>2109</v>
      </c>
      <c r="B1114" s="34" t="str">
        <f t="shared" si="94"/>
        <v>UDR Tacna</v>
      </c>
      <c r="C1114" s="35" t="s">
        <v>279</v>
      </c>
      <c r="D1114" s="36" t="str">
        <f t="shared" ref="D1114:D1177" si="97">IFERROR(VLOOKUP(C1114,IdAOE,2,0),"")</f>
        <v>Ejecución de Control Técnico a las Prestaciones.</v>
      </c>
      <c r="E1114" s="36" t="s">
        <v>288</v>
      </c>
      <c r="F1114" s="36" t="str">
        <f t="shared" si="95"/>
        <v>Ejecutar acciones correspondientes al Proceso de Control Presencial Posterior</v>
      </c>
      <c r="G1114" s="36" t="s">
        <v>770</v>
      </c>
      <c r="H1114" s="83" t="s">
        <v>771</v>
      </c>
      <c r="I1114" s="82">
        <v>1</v>
      </c>
      <c r="J1114" s="38">
        <v>0</v>
      </c>
      <c r="K1114" s="38"/>
      <c r="L1114" s="38">
        <v>0</v>
      </c>
      <c r="M1114" s="38">
        <f t="shared" si="96"/>
        <v>0</v>
      </c>
      <c r="N1114" s="39">
        <v>9</v>
      </c>
      <c r="O1114" s="41" t="str">
        <f>IFERROR(VLOOKUP(N1114,bbb!B527:Ordenmes,2,0),"")</f>
        <v>Setiembre</v>
      </c>
      <c r="P1114" s="142">
        <v>12</v>
      </c>
      <c r="Q1114" s="111" t="s">
        <v>166</v>
      </c>
      <c r="R1114" s="95"/>
      <c r="S1114" s="93"/>
      <c r="T1114" s="93"/>
    </row>
    <row r="1115" spans="1:20" x14ac:dyDescent="0.25">
      <c r="A1115" s="34" t="s">
        <v>2109</v>
      </c>
      <c r="B1115" s="34" t="str">
        <f t="shared" si="94"/>
        <v>UDR Tacna</v>
      </c>
      <c r="C1115" s="35" t="s">
        <v>279</v>
      </c>
      <c r="D1115" s="36" t="str">
        <f t="shared" si="97"/>
        <v>Ejecución de Control Técnico a las Prestaciones.</v>
      </c>
      <c r="E1115" s="36" t="s">
        <v>288</v>
      </c>
      <c r="F1115" s="36" t="str">
        <f t="shared" si="95"/>
        <v>Ejecutar acciones correspondientes al Proceso de Control Presencial Posterior</v>
      </c>
      <c r="G1115" s="36" t="s">
        <v>766</v>
      </c>
      <c r="H1115" s="83" t="s">
        <v>771</v>
      </c>
      <c r="I1115" s="82">
        <v>1</v>
      </c>
      <c r="J1115" s="38">
        <v>0</v>
      </c>
      <c r="K1115" s="38"/>
      <c r="L1115" s="38">
        <v>0</v>
      </c>
      <c r="M1115" s="38">
        <f t="shared" si="96"/>
        <v>0</v>
      </c>
      <c r="N1115" s="39">
        <v>9</v>
      </c>
      <c r="O1115" s="41" t="str">
        <f>IFERROR(VLOOKUP(N1115,bbb!B528:Ordenmes,2,0),"")</f>
        <v>Setiembre</v>
      </c>
      <c r="P1115" s="142">
        <v>12</v>
      </c>
      <c r="Q1115" s="111" t="s">
        <v>166</v>
      </c>
      <c r="R1115" s="95"/>
      <c r="S1115" s="93"/>
      <c r="T1115" s="93"/>
    </row>
    <row r="1116" spans="1:20" x14ac:dyDescent="0.25">
      <c r="A1116" s="34" t="s">
        <v>2109</v>
      </c>
      <c r="B1116" s="34" t="str">
        <f t="shared" si="94"/>
        <v>UDR Tacna</v>
      </c>
      <c r="C1116" s="35" t="s">
        <v>279</v>
      </c>
      <c r="D1116" s="36" t="str">
        <f t="shared" si="97"/>
        <v>Ejecución de Control Técnico a las Prestaciones.</v>
      </c>
      <c r="E1116" s="36" t="s">
        <v>288</v>
      </c>
      <c r="F1116" s="36" t="str">
        <f t="shared" si="95"/>
        <v>Ejecutar acciones correspondientes al Proceso de Control Presencial Posterior</v>
      </c>
      <c r="G1116" s="36" t="s">
        <v>775</v>
      </c>
      <c r="H1116" s="83" t="s">
        <v>771</v>
      </c>
      <c r="I1116" s="82">
        <v>1</v>
      </c>
      <c r="J1116" s="38">
        <v>0</v>
      </c>
      <c r="K1116" s="38"/>
      <c r="L1116" s="38">
        <v>0</v>
      </c>
      <c r="M1116" s="38">
        <f t="shared" si="96"/>
        <v>0</v>
      </c>
      <c r="N1116" s="39">
        <v>9</v>
      </c>
      <c r="O1116" s="41" t="str">
        <f>IFERROR(VLOOKUP(N1116,bbb!B529:Ordenmes,2,0),"")</f>
        <v>Setiembre</v>
      </c>
      <c r="P1116" s="142">
        <v>12</v>
      </c>
      <c r="Q1116" s="111" t="s">
        <v>166</v>
      </c>
      <c r="R1116" s="95"/>
      <c r="S1116" s="93"/>
      <c r="T1116" s="93"/>
    </row>
    <row r="1117" spans="1:20" x14ac:dyDescent="0.25">
      <c r="A1117" s="34" t="s">
        <v>2109</v>
      </c>
      <c r="B1117" s="34" t="str">
        <f t="shared" si="94"/>
        <v>UDR Tacna</v>
      </c>
      <c r="C1117" s="35" t="s">
        <v>279</v>
      </c>
      <c r="D1117" s="36" t="str">
        <f t="shared" si="97"/>
        <v>Ejecución de Control Técnico a las Prestaciones.</v>
      </c>
      <c r="E1117" s="36" t="s">
        <v>280</v>
      </c>
      <c r="F1117" s="36" t="str">
        <f t="shared" si="95"/>
        <v>Gestión con actores locales para fortalecer la contención preventiva</v>
      </c>
      <c r="G1117" s="36" t="s">
        <v>805</v>
      </c>
      <c r="H1117" s="83" t="s">
        <v>803</v>
      </c>
      <c r="I1117" s="82">
        <v>1</v>
      </c>
      <c r="J1117" s="38">
        <v>0</v>
      </c>
      <c r="K1117" s="38"/>
      <c r="L1117" s="38">
        <v>0</v>
      </c>
      <c r="M1117" s="38">
        <f t="shared" si="96"/>
        <v>0</v>
      </c>
      <c r="N1117" s="39">
        <v>9</v>
      </c>
      <c r="O1117" s="41" t="str">
        <f>IFERROR(VLOOKUP(N1117,bbb!B530:Ordenmes,2,0),"")</f>
        <v>Setiembre</v>
      </c>
      <c r="P1117" s="142">
        <v>12</v>
      </c>
      <c r="Q1117" s="111" t="s">
        <v>166</v>
      </c>
      <c r="R1117" s="95"/>
      <c r="S1117" s="93"/>
      <c r="T1117" s="93"/>
    </row>
    <row r="1118" spans="1:20" x14ac:dyDescent="0.25">
      <c r="A1118" s="34" t="s">
        <v>2109</v>
      </c>
      <c r="B1118" s="34" t="str">
        <f t="shared" si="94"/>
        <v>UDR Tacna</v>
      </c>
      <c r="C1118" s="35" t="s">
        <v>314</v>
      </c>
      <c r="D1118" s="36" t="str">
        <f t="shared" si="97"/>
        <v>Acciones de Afiliación.</v>
      </c>
      <c r="E1118" s="36" t="s">
        <v>214</v>
      </c>
      <c r="F1118" s="36" t="str">
        <f t="shared" si="95"/>
        <v>Supervisión y asistencia técnica en materia de afiliaciones</v>
      </c>
      <c r="G1118" s="36" t="s">
        <v>747</v>
      </c>
      <c r="H1118" s="83" t="s">
        <v>740</v>
      </c>
      <c r="I1118" s="82">
        <v>1</v>
      </c>
      <c r="J1118" s="38">
        <v>0</v>
      </c>
      <c r="K1118" s="38"/>
      <c r="L1118" s="38">
        <v>0</v>
      </c>
      <c r="M1118" s="38">
        <f t="shared" si="96"/>
        <v>0</v>
      </c>
      <c r="N1118" s="39">
        <v>10</v>
      </c>
      <c r="O1118" s="41" t="str">
        <f>IFERROR(VLOOKUP(N1118,bbb!B510:Ordenmes,2,0),"")</f>
        <v>Octubre</v>
      </c>
      <c r="P1118" s="142">
        <v>3</v>
      </c>
      <c r="Q1118" s="111" t="s">
        <v>131</v>
      </c>
      <c r="R1118" s="95"/>
      <c r="S1118" s="93"/>
      <c r="T1118" s="93"/>
    </row>
    <row r="1119" spans="1:20" x14ac:dyDescent="0.25">
      <c r="A1119" s="34" t="s">
        <v>2109</v>
      </c>
      <c r="B1119" s="34" t="str">
        <f t="shared" ref="B1119:B1182" si="98">IFERROR(VLOOKUP(A1119,IdCC,2,0),"")</f>
        <v>UDR Tacna</v>
      </c>
      <c r="C1119" s="35" t="s">
        <v>307</v>
      </c>
      <c r="D1119" s="36" t="str">
        <f t="shared" si="97"/>
        <v>Supervisión Financiera a Unidades Ejecutoras-UE.</v>
      </c>
      <c r="E1119" s="36" t="s">
        <v>308</v>
      </c>
      <c r="F1119" s="36" t="str">
        <f t="shared" ref="F1119:F1173" si="99">IFERROR(VLOOKUP(E1119,IdTarea,2,0),"")</f>
        <v>Supervisión Financiera Presencial a las Unidades Ejecutoras-UE</v>
      </c>
      <c r="G1119" s="36" t="s">
        <v>759</v>
      </c>
      <c r="H1119" s="83" t="s">
        <v>753</v>
      </c>
      <c r="I1119" s="82">
        <v>3</v>
      </c>
      <c r="J1119" s="38">
        <v>0</v>
      </c>
      <c r="K1119" s="38"/>
      <c r="L1119" s="38">
        <v>0</v>
      </c>
      <c r="M1119" s="38">
        <f t="shared" si="96"/>
        <v>0</v>
      </c>
      <c r="N1119" s="39">
        <v>10</v>
      </c>
      <c r="O1119" s="41" t="str">
        <f>IFERROR(VLOOKUP(N1119,bbb!B511:Ordenmes,2,0),"")</f>
        <v>Octubre</v>
      </c>
      <c r="P1119" s="142"/>
      <c r="Q1119" s="111"/>
      <c r="R1119" s="95" t="s">
        <v>437</v>
      </c>
      <c r="S1119" s="93"/>
      <c r="T1119" s="93"/>
    </row>
    <row r="1120" spans="1:20" x14ac:dyDescent="0.25">
      <c r="A1120" s="34" t="s">
        <v>2109</v>
      </c>
      <c r="B1120" s="34" t="str">
        <f t="shared" si="98"/>
        <v>UDR Tacna</v>
      </c>
      <c r="C1120" s="35" t="s">
        <v>307</v>
      </c>
      <c r="D1120" s="36" t="str">
        <f t="shared" si="97"/>
        <v>Supervisión Financiera a Unidades Ejecutoras-UE.</v>
      </c>
      <c r="E1120" s="36" t="s">
        <v>572</v>
      </c>
      <c r="F1120" s="36" t="str">
        <f t="shared" si="99"/>
        <v xml:space="preserve">Asistencias técnicas virtuales a Unidades Ejecutoras </v>
      </c>
      <c r="G1120" s="36" t="s">
        <v>762</v>
      </c>
      <c r="H1120" s="83" t="s">
        <v>753</v>
      </c>
      <c r="I1120" s="82">
        <v>1</v>
      </c>
      <c r="J1120" s="38">
        <v>0</v>
      </c>
      <c r="K1120" s="38"/>
      <c r="L1120" s="38">
        <v>0</v>
      </c>
      <c r="M1120" s="38">
        <f t="shared" si="96"/>
        <v>0</v>
      </c>
      <c r="N1120" s="39">
        <v>10</v>
      </c>
      <c r="O1120" s="41" t="str">
        <f>IFERROR(VLOOKUP(N1120,bbb!B512:Ordenmes,2,0),"")</f>
        <v>Octubre</v>
      </c>
      <c r="P1120" s="142">
        <v>4</v>
      </c>
      <c r="Q1120" s="111" t="s">
        <v>137</v>
      </c>
      <c r="R1120" s="95"/>
      <c r="S1120" s="93"/>
      <c r="T1120" s="93"/>
    </row>
    <row r="1121" spans="1:20" x14ac:dyDescent="0.25">
      <c r="A1121" s="34" t="s">
        <v>2109</v>
      </c>
      <c r="B1121" s="34" t="str">
        <f t="shared" si="98"/>
        <v>UDR Tacna</v>
      </c>
      <c r="C1121" s="35" t="s">
        <v>252</v>
      </c>
      <c r="D1121" s="36" t="str">
        <f t="shared" si="97"/>
        <v>Acciones de Soporte a la Gestión a nivel de UDR</v>
      </c>
      <c r="E1121" s="36" t="s">
        <v>253</v>
      </c>
      <c r="F1121" s="36" t="str">
        <f t="shared" si="99"/>
        <v>Supervisión y asistencia técnica en acciones de soporte a IPRESS</v>
      </c>
      <c r="G1121" s="36" t="s">
        <v>767</v>
      </c>
      <c r="H1121" s="83" t="s">
        <v>763</v>
      </c>
      <c r="I1121" s="82">
        <v>1</v>
      </c>
      <c r="J1121" s="38">
        <v>0</v>
      </c>
      <c r="K1121" s="38"/>
      <c r="L1121" s="38">
        <v>0</v>
      </c>
      <c r="M1121" s="38">
        <f t="shared" si="96"/>
        <v>0</v>
      </c>
      <c r="N1121" s="39">
        <v>10</v>
      </c>
      <c r="O1121" s="41" t="str">
        <f>IFERROR(VLOOKUP(N1121,bbb!B513:Ordenmes,2,0),"")</f>
        <v>Octubre</v>
      </c>
      <c r="P1121" s="142"/>
      <c r="Q1121" s="111"/>
      <c r="R1121" s="95" t="s">
        <v>437</v>
      </c>
      <c r="S1121" s="93"/>
      <c r="T1121" s="93"/>
    </row>
    <row r="1122" spans="1:20" x14ac:dyDescent="0.25">
      <c r="A1122" s="34" t="s">
        <v>2109</v>
      </c>
      <c r="B1122" s="34" t="str">
        <f t="shared" si="98"/>
        <v>UDR Tacna</v>
      </c>
      <c r="C1122" s="35" t="s">
        <v>279</v>
      </c>
      <c r="D1122" s="36" t="str">
        <f t="shared" si="97"/>
        <v>Ejecución de Control Técnico a las Prestaciones.</v>
      </c>
      <c r="E1122" s="36" t="s">
        <v>288</v>
      </c>
      <c r="F1122" s="36" t="str">
        <f t="shared" si="99"/>
        <v>Ejecutar acciones correspondientes al Proceso de Control Presencial Posterior</v>
      </c>
      <c r="G1122" s="36" t="s">
        <v>756</v>
      </c>
      <c r="H1122" s="83" t="s">
        <v>771</v>
      </c>
      <c r="I1122" s="82">
        <v>1</v>
      </c>
      <c r="J1122" s="38">
        <v>0</v>
      </c>
      <c r="K1122" s="38"/>
      <c r="L1122" s="38">
        <v>0</v>
      </c>
      <c r="M1122" s="38">
        <f t="shared" si="96"/>
        <v>0</v>
      </c>
      <c r="N1122" s="39">
        <v>10</v>
      </c>
      <c r="O1122" s="41" t="str">
        <f>IFERROR(VLOOKUP(N1122,bbb!B514:Ordenmes,2,0),"")</f>
        <v>Octubre</v>
      </c>
      <c r="P1122" s="142">
        <v>6</v>
      </c>
      <c r="Q1122" s="111" t="s">
        <v>142</v>
      </c>
      <c r="R1122" s="95"/>
      <c r="S1122" s="93"/>
      <c r="T1122" s="93"/>
    </row>
    <row r="1123" spans="1:20" x14ac:dyDescent="0.25">
      <c r="A1123" s="34" t="s">
        <v>2109</v>
      </c>
      <c r="B1123" s="34" t="str">
        <f t="shared" si="98"/>
        <v>UDR Tacna</v>
      </c>
      <c r="C1123" s="35" t="s">
        <v>279</v>
      </c>
      <c r="D1123" s="36" t="str">
        <f t="shared" si="97"/>
        <v>Ejecución de Control Técnico a las Prestaciones.</v>
      </c>
      <c r="E1123" s="36" t="s">
        <v>288</v>
      </c>
      <c r="F1123" s="36" t="str">
        <f t="shared" si="99"/>
        <v>Ejecutar acciones correspondientes al Proceso de Control Presencial Posterior</v>
      </c>
      <c r="G1123" s="36" t="s">
        <v>798</v>
      </c>
      <c r="H1123" s="83" t="s">
        <v>771</v>
      </c>
      <c r="I1123" s="82">
        <v>1</v>
      </c>
      <c r="J1123" s="38">
        <v>0</v>
      </c>
      <c r="K1123" s="38"/>
      <c r="L1123" s="38">
        <v>0</v>
      </c>
      <c r="M1123" s="38">
        <f t="shared" si="96"/>
        <v>0</v>
      </c>
      <c r="N1123" s="39">
        <v>10</v>
      </c>
      <c r="O1123" s="41" t="str">
        <f>IFERROR(VLOOKUP(N1123,bbb!B515:Ordenmes,2,0),"")</f>
        <v>Octubre</v>
      </c>
      <c r="P1123" s="142"/>
      <c r="Q1123" s="111"/>
      <c r="R1123" s="95" t="s">
        <v>437</v>
      </c>
      <c r="S1123" s="93"/>
      <c r="T1123" s="93"/>
    </row>
    <row r="1124" spans="1:20" x14ac:dyDescent="0.25">
      <c r="A1124" s="34" t="s">
        <v>2109</v>
      </c>
      <c r="B1124" s="34" t="str">
        <f t="shared" si="98"/>
        <v>UDR Tacna</v>
      </c>
      <c r="C1124" s="35" t="s">
        <v>279</v>
      </c>
      <c r="D1124" s="36" t="str">
        <f t="shared" si="97"/>
        <v>Ejecución de Control Técnico a las Prestaciones.</v>
      </c>
      <c r="E1124" s="36" t="s">
        <v>288</v>
      </c>
      <c r="F1124" s="36" t="str">
        <f t="shared" si="99"/>
        <v>Ejecutar acciones correspondientes al Proceso de Control Presencial Posterior</v>
      </c>
      <c r="G1124" s="36" t="s">
        <v>782</v>
      </c>
      <c r="H1124" s="83" t="s">
        <v>771</v>
      </c>
      <c r="I1124" s="82">
        <v>1</v>
      </c>
      <c r="J1124" s="38">
        <v>0</v>
      </c>
      <c r="K1124" s="38"/>
      <c r="L1124" s="38">
        <v>0</v>
      </c>
      <c r="M1124" s="38">
        <f t="shared" si="96"/>
        <v>0</v>
      </c>
      <c r="N1124" s="39">
        <v>10</v>
      </c>
      <c r="O1124" s="41" t="str">
        <f>IFERROR(VLOOKUP(N1124,bbb!B516:Ordenmes,2,0),"")</f>
        <v>Octubre</v>
      </c>
      <c r="P1124" s="142">
        <v>8</v>
      </c>
      <c r="Q1124" s="111" t="s">
        <v>145</v>
      </c>
      <c r="R1124" s="95"/>
      <c r="S1124" s="93"/>
      <c r="T1124" s="93"/>
    </row>
    <row r="1125" spans="1:20" x14ac:dyDescent="0.25">
      <c r="A1125" s="34" t="s">
        <v>2109</v>
      </c>
      <c r="B1125" s="34" t="str">
        <f t="shared" si="98"/>
        <v>UDR Tacna</v>
      </c>
      <c r="C1125" s="35" t="s">
        <v>279</v>
      </c>
      <c r="D1125" s="36" t="str">
        <f t="shared" si="97"/>
        <v>Ejecución de Control Técnico a las Prestaciones.</v>
      </c>
      <c r="E1125" s="36" t="s">
        <v>288</v>
      </c>
      <c r="F1125" s="36" t="str">
        <f t="shared" si="99"/>
        <v>Ejecutar acciones correspondientes al Proceso de Control Presencial Posterior</v>
      </c>
      <c r="G1125" s="36" t="s">
        <v>748</v>
      </c>
      <c r="H1125" s="83" t="s">
        <v>771</v>
      </c>
      <c r="I1125" s="82">
        <v>1</v>
      </c>
      <c r="J1125" s="38">
        <v>0</v>
      </c>
      <c r="K1125" s="38"/>
      <c r="L1125" s="38">
        <v>0</v>
      </c>
      <c r="M1125" s="38">
        <f t="shared" si="96"/>
        <v>0</v>
      </c>
      <c r="N1125" s="39">
        <v>10</v>
      </c>
      <c r="O1125" s="41" t="str">
        <f>IFERROR(VLOOKUP(N1125,bbb!B517:Ordenmes,2,0),"")</f>
        <v>Octubre</v>
      </c>
      <c r="P1125" s="142"/>
      <c r="Q1125" s="111"/>
      <c r="R1125" s="95" t="s">
        <v>437</v>
      </c>
      <c r="S1125" s="93"/>
      <c r="T1125" s="93"/>
    </row>
    <row r="1126" spans="1:20" x14ac:dyDescent="0.25">
      <c r="A1126" s="34" t="s">
        <v>2109</v>
      </c>
      <c r="B1126" s="34" t="str">
        <f t="shared" si="98"/>
        <v>UDR Tacna</v>
      </c>
      <c r="C1126" s="35" t="s">
        <v>279</v>
      </c>
      <c r="D1126" s="36" t="str">
        <f t="shared" si="97"/>
        <v>Ejecución de Control Técnico a las Prestaciones.</v>
      </c>
      <c r="E1126" s="36" t="s">
        <v>288</v>
      </c>
      <c r="F1126" s="36" t="str">
        <f t="shared" si="99"/>
        <v>Ejecutar acciones correspondientes al Proceso de Control Presencial Posterior</v>
      </c>
      <c r="G1126" s="36" t="s">
        <v>743</v>
      </c>
      <c r="H1126" s="83" t="s">
        <v>771</v>
      </c>
      <c r="I1126" s="82">
        <v>1</v>
      </c>
      <c r="J1126" s="38">
        <v>0</v>
      </c>
      <c r="K1126" s="38"/>
      <c r="L1126" s="38">
        <v>0</v>
      </c>
      <c r="M1126" s="38">
        <f t="shared" si="96"/>
        <v>0</v>
      </c>
      <c r="N1126" s="39">
        <v>10</v>
      </c>
      <c r="O1126" s="41" t="str">
        <f>IFERROR(VLOOKUP(N1126,bbb!B518:Ordenmes,2,0),"")</f>
        <v>Octubre</v>
      </c>
      <c r="P1126" s="142">
        <v>9</v>
      </c>
      <c r="Q1126" s="111" t="s">
        <v>161</v>
      </c>
      <c r="R1126" s="95"/>
      <c r="S1126" s="93"/>
      <c r="T1126" s="93"/>
    </row>
    <row r="1127" spans="1:20" x14ac:dyDescent="0.25">
      <c r="A1127" s="34" t="s">
        <v>2109</v>
      </c>
      <c r="B1127" s="34" t="str">
        <f t="shared" si="98"/>
        <v>UDR Tacna</v>
      </c>
      <c r="C1127" s="35" t="s">
        <v>279</v>
      </c>
      <c r="D1127" s="36" t="str">
        <f t="shared" si="97"/>
        <v>Ejecución de Control Técnico a las Prestaciones.</v>
      </c>
      <c r="E1127" s="36" t="s">
        <v>288</v>
      </c>
      <c r="F1127" s="36" t="str">
        <f t="shared" si="99"/>
        <v>Ejecutar acciones correspondientes al Proceso de Control Presencial Posterior</v>
      </c>
      <c r="G1127" s="36" t="s">
        <v>799</v>
      </c>
      <c r="H1127" s="83" t="s">
        <v>771</v>
      </c>
      <c r="I1127" s="82">
        <v>1</v>
      </c>
      <c r="J1127" s="38">
        <v>0</v>
      </c>
      <c r="K1127" s="38"/>
      <c r="L1127" s="38">
        <v>0</v>
      </c>
      <c r="M1127" s="38">
        <f t="shared" si="96"/>
        <v>0</v>
      </c>
      <c r="N1127" s="39">
        <v>10</v>
      </c>
      <c r="O1127" s="41" t="str">
        <f>IFERROR(VLOOKUP(N1127,bbb!B519:Ordenmes,2,0),"")</f>
        <v>Octubre</v>
      </c>
      <c r="P1127" s="142"/>
      <c r="Q1127" s="111"/>
      <c r="R1127" s="95" t="s">
        <v>437</v>
      </c>
      <c r="S1127" s="93"/>
      <c r="T1127" s="93"/>
    </row>
    <row r="1128" spans="1:20" x14ac:dyDescent="0.25">
      <c r="A1128" s="34" t="s">
        <v>2109</v>
      </c>
      <c r="B1128" s="34" t="str">
        <f t="shared" si="98"/>
        <v>UDR Tacna</v>
      </c>
      <c r="C1128" s="35" t="s">
        <v>314</v>
      </c>
      <c r="D1128" s="36" t="str">
        <f t="shared" si="97"/>
        <v>Acciones de Afiliación.</v>
      </c>
      <c r="E1128" s="36" t="s">
        <v>214</v>
      </c>
      <c r="F1128" s="36" t="str">
        <f t="shared" si="99"/>
        <v>Supervisión y asistencia técnica en materia de afiliaciones</v>
      </c>
      <c r="G1128" s="36" t="s">
        <v>748</v>
      </c>
      <c r="H1128" s="83" t="s">
        <v>737</v>
      </c>
      <c r="I1128" s="82">
        <v>1</v>
      </c>
      <c r="J1128" s="38">
        <v>0</v>
      </c>
      <c r="K1128" s="38"/>
      <c r="L1128" s="38">
        <v>0</v>
      </c>
      <c r="M1128" s="38">
        <f t="shared" si="96"/>
        <v>0</v>
      </c>
      <c r="N1128" s="39">
        <v>11</v>
      </c>
      <c r="O1128" s="41" t="str">
        <f>IFERROR(VLOOKUP(N1128,bbb!B496:Ordenmes,2,0),"")</f>
        <v>Noviembre</v>
      </c>
      <c r="P1128" s="142">
        <v>10</v>
      </c>
      <c r="Q1128" s="111" t="s">
        <v>150</v>
      </c>
      <c r="R1128" s="95"/>
      <c r="S1128" s="93"/>
      <c r="T1128" s="93"/>
    </row>
    <row r="1129" spans="1:20" x14ac:dyDescent="0.25">
      <c r="A1129" s="34" t="s">
        <v>2109</v>
      </c>
      <c r="B1129" s="34" t="str">
        <f t="shared" si="98"/>
        <v>UDR Tacna</v>
      </c>
      <c r="C1129" s="35" t="s">
        <v>307</v>
      </c>
      <c r="D1129" s="36" t="str">
        <f t="shared" si="97"/>
        <v>Supervisión Financiera a Unidades Ejecutoras-UE.</v>
      </c>
      <c r="E1129" s="36" t="s">
        <v>308</v>
      </c>
      <c r="F1129" s="36" t="str">
        <f t="shared" si="99"/>
        <v>Supervisión Financiera Presencial a las Unidades Ejecutoras-UE</v>
      </c>
      <c r="G1129" s="36" t="s">
        <v>760</v>
      </c>
      <c r="H1129" s="83" t="s">
        <v>751</v>
      </c>
      <c r="I1129" s="82">
        <v>3</v>
      </c>
      <c r="J1129" s="38">
        <v>0</v>
      </c>
      <c r="K1129" s="38"/>
      <c r="L1129" s="38">
        <v>0</v>
      </c>
      <c r="M1129" s="38">
        <f t="shared" si="96"/>
        <v>0</v>
      </c>
      <c r="N1129" s="39">
        <v>11</v>
      </c>
      <c r="O1129" s="41" t="str">
        <f>IFERROR(VLOOKUP(N1129,bbb!B497:Ordenmes,2,0),"")</f>
        <v>Noviembre</v>
      </c>
      <c r="P1129" s="142"/>
      <c r="Q1129" s="111"/>
      <c r="R1129" s="95" t="s">
        <v>437</v>
      </c>
      <c r="S1129" s="93"/>
      <c r="T1129" s="93"/>
    </row>
    <row r="1130" spans="1:20" x14ac:dyDescent="0.25">
      <c r="A1130" s="34" t="s">
        <v>2109</v>
      </c>
      <c r="B1130" s="34" t="str">
        <f t="shared" si="98"/>
        <v>UDR Tacna</v>
      </c>
      <c r="C1130" s="35" t="s">
        <v>252</v>
      </c>
      <c r="D1130" s="36" t="str">
        <f t="shared" si="97"/>
        <v>Acciones de Soporte a la Gestión a nivel de UDR</v>
      </c>
      <c r="E1130" s="36" t="s">
        <v>253</v>
      </c>
      <c r="F1130" s="36" t="str">
        <f t="shared" si="99"/>
        <v>Supervisión y asistencia técnica en acciones de soporte a IPRESS</v>
      </c>
      <c r="G1130" s="36" t="s">
        <v>768</v>
      </c>
      <c r="H1130" s="83" t="s">
        <v>763</v>
      </c>
      <c r="I1130" s="82">
        <v>1</v>
      </c>
      <c r="J1130" s="38">
        <v>0</v>
      </c>
      <c r="K1130" s="38"/>
      <c r="L1130" s="38">
        <v>0</v>
      </c>
      <c r="M1130" s="38">
        <f t="shared" si="96"/>
        <v>0</v>
      </c>
      <c r="N1130" s="39">
        <v>11</v>
      </c>
      <c r="O1130" s="41" t="str">
        <f>IFERROR(VLOOKUP(N1130,bbb!B498:Ordenmes,2,0),"")</f>
        <v>Noviembre</v>
      </c>
      <c r="P1130" s="142" t="s">
        <v>21</v>
      </c>
      <c r="Q1130" s="111" t="s">
        <v>111</v>
      </c>
      <c r="R1130" s="95"/>
      <c r="S1130" s="93"/>
      <c r="T1130" s="93"/>
    </row>
    <row r="1131" spans="1:20" x14ac:dyDescent="0.25">
      <c r="A1131" s="34" t="s">
        <v>2109</v>
      </c>
      <c r="B1131" s="34" t="str">
        <f t="shared" si="98"/>
        <v>UDR Tacna</v>
      </c>
      <c r="C1131" s="35" t="s">
        <v>279</v>
      </c>
      <c r="D1131" s="36" t="str">
        <f t="shared" si="97"/>
        <v>Ejecución de Control Técnico a las Prestaciones.</v>
      </c>
      <c r="E1131" s="36" t="s">
        <v>288</v>
      </c>
      <c r="F1131" s="36" t="str">
        <f t="shared" si="99"/>
        <v>Ejecutar acciones correspondientes al Proceso de Control Presencial Posterior</v>
      </c>
      <c r="G1131" s="36" t="s">
        <v>777</v>
      </c>
      <c r="H1131" s="83" t="s">
        <v>771</v>
      </c>
      <c r="I1131" s="82">
        <v>1</v>
      </c>
      <c r="J1131" s="38">
        <v>0</v>
      </c>
      <c r="K1131" s="38"/>
      <c r="L1131" s="38">
        <v>0</v>
      </c>
      <c r="M1131" s="38">
        <f t="shared" si="96"/>
        <v>0</v>
      </c>
      <c r="N1131" s="39">
        <v>11</v>
      </c>
      <c r="O1131" s="41" t="str">
        <f>IFERROR(VLOOKUP(N1131,bbb!B499:Ordenmes,2,0),"")</f>
        <v>Noviembre</v>
      </c>
      <c r="P1131" s="142" t="s">
        <v>35</v>
      </c>
      <c r="Q1131" s="111" t="s">
        <v>73</v>
      </c>
      <c r="R1131" s="95"/>
      <c r="S1131" s="93"/>
      <c r="T1131" s="93"/>
    </row>
    <row r="1132" spans="1:20" x14ac:dyDescent="0.25">
      <c r="A1132" s="34" t="s">
        <v>2109</v>
      </c>
      <c r="B1132" s="34" t="str">
        <f t="shared" si="98"/>
        <v>UDR Tacna</v>
      </c>
      <c r="C1132" s="35" t="s">
        <v>279</v>
      </c>
      <c r="D1132" s="36" t="str">
        <f t="shared" si="97"/>
        <v>Ejecución de Control Técnico a las Prestaciones.</v>
      </c>
      <c r="E1132" s="36" t="s">
        <v>288</v>
      </c>
      <c r="F1132" s="36" t="str">
        <f t="shared" si="99"/>
        <v>Ejecutar acciones correspondientes al Proceso de Control Presencial Posterior</v>
      </c>
      <c r="G1132" s="36" t="s">
        <v>800</v>
      </c>
      <c r="H1132" s="83" t="s">
        <v>771</v>
      </c>
      <c r="I1132" s="82">
        <v>1</v>
      </c>
      <c r="J1132" s="38">
        <v>0</v>
      </c>
      <c r="K1132" s="38"/>
      <c r="L1132" s="38">
        <v>0</v>
      </c>
      <c r="M1132" s="38">
        <f t="shared" si="96"/>
        <v>0</v>
      </c>
      <c r="N1132" s="39">
        <v>11</v>
      </c>
      <c r="O1132" s="41" t="str">
        <f>IFERROR(VLOOKUP(N1132,bbb!B500:Ordenmes,2,0),"")</f>
        <v>Noviembre</v>
      </c>
      <c r="P1132" s="142" t="s">
        <v>44</v>
      </c>
      <c r="Q1132" s="111" t="s">
        <v>77</v>
      </c>
      <c r="R1132" s="95"/>
      <c r="S1132" s="93"/>
      <c r="T1132" s="93"/>
    </row>
    <row r="1133" spans="1:20" x14ac:dyDescent="0.25">
      <c r="A1133" s="34" t="s">
        <v>2109</v>
      </c>
      <c r="B1133" s="34" t="str">
        <f t="shared" si="98"/>
        <v>UDR Tacna</v>
      </c>
      <c r="C1133" s="35" t="s">
        <v>279</v>
      </c>
      <c r="D1133" s="36" t="str">
        <f t="shared" si="97"/>
        <v>Ejecución de Control Técnico a las Prestaciones.</v>
      </c>
      <c r="E1133" s="36" t="s">
        <v>288</v>
      </c>
      <c r="F1133" s="36" t="str">
        <f t="shared" si="99"/>
        <v>Ejecutar acciones correspondientes al Proceso de Control Presencial Posterior</v>
      </c>
      <c r="G1133" s="36" t="s">
        <v>744</v>
      </c>
      <c r="H1133" s="83" t="s">
        <v>771</v>
      </c>
      <c r="I1133" s="82">
        <v>1</v>
      </c>
      <c r="J1133" s="38">
        <v>0</v>
      </c>
      <c r="K1133" s="38"/>
      <c r="L1133" s="38">
        <v>0</v>
      </c>
      <c r="M1133" s="38">
        <f t="shared" si="96"/>
        <v>0</v>
      </c>
      <c r="N1133" s="39">
        <v>11</v>
      </c>
      <c r="O1133" s="41" t="str">
        <f>IFERROR(VLOOKUP(N1133,bbb!B501:Ordenmes,2,0),"")</f>
        <v>Noviembre</v>
      </c>
      <c r="P1133" s="142" t="s">
        <v>56</v>
      </c>
      <c r="Q1133" s="111" t="s">
        <v>84</v>
      </c>
      <c r="R1133" s="95"/>
      <c r="S1133" s="93"/>
      <c r="T1133" s="93"/>
    </row>
    <row r="1134" spans="1:20" x14ac:dyDescent="0.25">
      <c r="A1134" s="34" t="s">
        <v>2109</v>
      </c>
      <c r="B1134" s="34" t="str">
        <f t="shared" si="98"/>
        <v>UDR Tacna</v>
      </c>
      <c r="C1134" s="35" t="s">
        <v>279</v>
      </c>
      <c r="D1134" s="36" t="str">
        <f t="shared" si="97"/>
        <v>Ejecución de Control Técnico a las Prestaciones.</v>
      </c>
      <c r="E1134" s="36" t="s">
        <v>288</v>
      </c>
      <c r="F1134" s="36" t="str">
        <f t="shared" si="99"/>
        <v>Ejecutar acciones correspondientes al Proceso de Control Presencial Posterior</v>
      </c>
      <c r="G1134" s="36" t="s">
        <v>765</v>
      </c>
      <c r="H1134" s="83" t="s">
        <v>771</v>
      </c>
      <c r="I1134" s="82">
        <v>1</v>
      </c>
      <c r="J1134" s="38">
        <v>0</v>
      </c>
      <c r="K1134" s="38"/>
      <c r="L1134" s="38">
        <v>0</v>
      </c>
      <c r="M1134" s="38">
        <f t="shared" ref="M1134:M1197" si="100">SUM(J1134:L1134)</f>
        <v>0</v>
      </c>
      <c r="N1134" s="39">
        <v>11</v>
      </c>
      <c r="O1134" s="41" t="str">
        <f>IFERROR(VLOOKUP(N1134,bbb!B502:Ordenmes,2,0),"")</f>
        <v>Noviembre</v>
      </c>
      <c r="P1134" s="142" t="s">
        <v>61</v>
      </c>
      <c r="Q1134" s="111" t="s">
        <v>88</v>
      </c>
      <c r="R1134" s="95"/>
      <c r="S1134" s="93"/>
      <c r="T1134" s="93"/>
    </row>
    <row r="1135" spans="1:20" x14ac:dyDescent="0.25">
      <c r="A1135" s="34" t="s">
        <v>2109</v>
      </c>
      <c r="B1135" s="34" t="str">
        <f t="shared" si="98"/>
        <v>UDR Tacna</v>
      </c>
      <c r="C1135" s="35" t="s">
        <v>279</v>
      </c>
      <c r="D1135" s="36" t="str">
        <f t="shared" si="97"/>
        <v>Ejecución de Control Técnico a las Prestaciones.</v>
      </c>
      <c r="E1135" s="36" t="s">
        <v>288</v>
      </c>
      <c r="F1135" s="36" t="str">
        <f t="shared" si="99"/>
        <v>Ejecutar acciones correspondientes al Proceso de Control Presencial Posterior</v>
      </c>
      <c r="G1135" s="36" t="s">
        <v>747</v>
      </c>
      <c r="H1135" s="83" t="s">
        <v>771</v>
      </c>
      <c r="I1135" s="82">
        <v>1</v>
      </c>
      <c r="J1135" s="38">
        <v>0</v>
      </c>
      <c r="K1135" s="38"/>
      <c r="L1135" s="38">
        <v>0</v>
      </c>
      <c r="M1135" s="38">
        <f t="shared" si="100"/>
        <v>0</v>
      </c>
      <c r="N1135" s="39">
        <v>11</v>
      </c>
      <c r="O1135" s="41" t="str">
        <f>IFERROR(VLOOKUP(N1135,bbb!B503:Ordenmes,2,0),"")</f>
        <v>Noviembre</v>
      </c>
      <c r="P1135" s="142" t="s">
        <v>160</v>
      </c>
      <c r="Q1135" s="111" t="s">
        <v>96</v>
      </c>
      <c r="R1135" s="95"/>
      <c r="S1135" s="93"/>
      <c r="T1135" s="93"/>
    </row>
    <row r="1136" spans="1:20" x14ac:dyDescent="0.25">
      <c r="A1136" s="34" t="s">
        <v>2109</v>
      </c>
      <c r="B1136" s="34" t="str">
        <f t="shared" si="98"/>
        <v>UDR Tacna</v>
      </c>
      <c r="C1136" s="35" t="s">
        <v>279</v>
      </c>
      <c r="D1136" s="36" t="str">
        <f t="shared" si="97"/>
        <v>Ejecución de Control Técnico a las Prestaciones.</v>
      </c>
      <c r="E1136" s="36" t="s">
        <v>280</v>
      </c>
      <c r="F1136" s="36" t="str">
        <f t="shared" si="99"/>
        <v>Gestión con actores locales para fortalecer la contención preventiva</v>
      </c>
      <c r="G1136" s="36" t="s">
        <v>806</v>
      </c>
      <c r="H1136" s="83" t="s">
        <v>803</v>
      </c>
      <c r="I1136" s="82">
        <v>1</v>
      </c>
      <c r="J1136" s="38">
        <v>0</v>
      </c>
      <c r="K1136" s="38"/>
      <c r="L1136" s="38">
        <v>0</v>
      </c>
      <c r="M1136" s="38">
        <f t="shared" si="100"/>
        <v>0</v>
      </c>
      <c r="N1136" s="39">
        <v>11</v>
      </c>
      <c r="O1136" s="41" t="str">
        <f>IFERROR(VLOOKUP(N1136,bbb!B504:Ordenmes,2,0),"")</f>
        <v>Noviembre</v>
      </c>
      <c r="P1136" s="142" t="s">
        <v>153</v>
      </c>
      <c r="Q1136" s="111" t="s">
        <v>99</v>
      </c>
      <c r="R1136" s="95"/>
      <c r="S1136" s="93"/>
      <c r="T1136" s="93"/>
    </row>
    <row r="1137" spans="1:20" x14ac:dyDescent="0.25">
      <c r="A1137" s="34" t="s">
        <v>2109</v>
      </c>
      <c r="B1137" s="34" t="str">
        <f t="shared" si="98"/>
        <v>UDR Tacna</v>
      </c>
      <c r="C1137" s="35" t="s">
        <v>314</v>
      </c>
      <c r="D1137" s="36" t="str">
        <f t="shared" si="97"/>
        <v>Acciones de Afiliación.</v>
      </c>
      <c r="E1137" s="36" t="s">
        <v>214</v>
      </c>
      <c r="F1137" s="36" t="str">
        <f t="shared" si="99"/>
        <v>Supervisión y asistencia técnica en materia de afiliaciones</v>
      </c>
      <c r="G1137" s="36" t="s">
        <v>749</v>
      </c>
      <c r="H1137" s="83" t="s">
        <v>737</v>
      </c>
      <c r="I1137" s="82">
        <v>1</v>
      </c>
      <c r="J1137" s="38">
        <v>0</v>
      </c>
      <c r="K1137" s="38"/>
      <c r="L1137" s="38">
        <v>0</v>
      </c>
      <c r="M1137" s="38">
        <f t="shared" si="100"/>
        <v>0</v>
      </c>
      <c r="N1137" s="39">
        <v>12</v>
      </c>
      <c r="O1137" s="41" t="str">
        <f>IFERROR(VLOOKUP(N1137,bbb!B617:Ordenmes,2,0),"")</f>
        <v>Diciembre</v>
      </c>
      <c r="P1137" s="142" t="s">
        <v>168</v>
      </c>
      <c r="Q1137" s="111" t="s">
        <v>103</v>
      </c>
      <c r="R1137" s="95"/>
      <c r="S1137" s="93"/>
      <c r="T1137" s="93"/>
    </row>
    <row r="1138" spans="1:20" x14ac:dyDescent="0.25">
      <c r="A1138" s="34" t="s">
        <v>2109</v>
      </c>
      <c r="B1138" s="34" t="str">
        <f t="shared" si="98"/>
        <v>UDR Tacna</v>
      </c>
      <c r="C1138" s="35" t="s">
        <v>307</v>
      </c>
      <c r="D1138" s="36" t="str">
        <f t="shared" si="97"/>
        <v>Supervisión Financiera a Unidades Ejecutoras-UE.</v>
      </c>
      <c r="E1138" s="36" t="s">
        <v>308</v>
      </c>
      <c r="F1138" s="36" t="str">
        <f t="shared" si="99"/>
        <v>Supervisión Financiera Presencial a las Unidades Ejecutoras-UE</v>
      </c>
      <c r="G1138" s="36" t="s">
        <v>761</v>
      </c>
      <c r="H1138" s="83" t="s">
        <v>753</v>
      </c>
      <c r="I1138" s="82">
        <v>3</v>
      </c>
      <c r="J1138" s="38">
        <v>0</v>
      </c>
      <c r="K1138" s="38"/>
      <c r="L1138" s="38">
        <v>0</v>
      </c>
      <c r="M1138" s="38">
        <f t="shared" si="100"/>
        <v>0</v>
      </c>
      <c r="N1138" s="39">
        <v>12</v>
      </c>
      <c r="O1138" s="41" t="str">
        <f>IFERROR(VLOOKUP(N1138,bbb!B618:Ordenmes,2,0),"")</f>
        <v>Diciembre</v>
      </c>
      <c r="P1138" s="142" t="s">
        <v>165</v>
      </c>
      <c r="Q1138" s="111" t="s">
        <v>106</v>
      </c>
      <c r="R1138" s="95"/>
      <c r="S1138" s="93"/>
      <c r="T1138" s="93"/>
    </row>
    <row r="1139" spans="1:20" x14ac:dyDescent="0.25">
      <c r="A1139" s="34" t="s">
        <v>2109</v>
      </c>
      <c r="B1139" s="34" t="str">
        <f t="shared" si="98"/>
        <v>UDR Tacna</v>
      </c>
      <c r="C1139" s="35" t="s">
        <v>252</v>
      </c>
      <c r="D1139" s="36" t="str">
        <f t="shared" si="97"/>
        <v>Acciones de Soporte a la Gestión a nivel de UDR</v>
      </c>
      <c r="E1139" s="36" t="s">
        <v>253</v>
      </c>
      <c r="F1139" s="36" t="str">
        <f t="shared" si="99"/>
        <v>Supervisión y asistencia técnica en acciones de soporte a IPRESS</v>
      </c>
      <c r="G1139" s="36" t="s">
        <v>769</v>
      </c>
      <c r="H1139" s="83" t="s">
        <v>763</v>
      </c>
      <c r="I1139" s="82">
        <v>1</v>
      </c>
      <c r="J1139" s="38">
        <v>0</v>
      </c>
      <c r="K1139" s="38"/>
      <c r="L1139" s="38">
        <v>0</v>
      </c>
      <c r="M1139" s="38">
        <f t="shared" si="100"/>
        <v>0</v>
      </c>
      <c r="N1139" s="39">
        <v>12</v>
      </c>
      <c r="O1139" s="41" t="str">
        <f>IFERROR(VLOOKUP(N1139,bbb!B619:Ordenmes,2,0),"")</f>
        <v>Diciembre</v>
      </c>
      <c r="P1139" s="142" t="s">
        <v>35</v>
      </c>
      <c r="Q1139" s="111" t="s">
        <v>73</v>
      </c>
      <c r="R1139" s="95"/>
      <c r="S1139" s="93"/>
      <c r="T1139" s="93"/>
    </row>
    <row r="1140" spans="1:20" x14ac:dyDescent="0.25">
      <c r="A1140" s="34" t="s">
        <v>2109</v>
      </c>
      <c r="B1140" s="34" t="str">
        <f t="shared" si="98"/>
        <v>UDR Tacna</v>
      </c>
      <c r="C1140" s="35" t="s">
        <v>279</v>
      </c>
      <c r="D1140" s="36" t="str">
        <f t="shared" si="97"/>
        <v>Ejecución de Control Técnico a las Prestaciones.</v>
      </c>
      <c r="E1140" s="36" t="s">
        <v>288</v>
      </c>
      <c r="F1140" s="36" t="str">
        <f t="shared" si="99"/>
        <v>Ejecutar acciones correspondientes al Proceso de Control Presencial Posterior</v>
      </c>
      <c r="G1140" s="36" t="s">
        <v>739</v>
      </c>
      <c r="H1140" s="83" t="s">
        <v>771</v>
      </c>
      <c r="I1140" s="82">
        <v>1</v>
      </c>
      <c r="J1140" s="38">
        <v>0</v>
      </c>
      <c r="K1140" s="38"/>
      <c r="L1140" s="38">
        <v>0</v>
      </c>
      <c r="M1140" s="38">
        <f t="shared" si="100"/>
        <v>0</v>
      </c>
      <c r="N1140" s="39">
        <v>12</v>
      </c>
      <c r="O1140" s="41" t="str">
        <f>IFERROR(VLOOKUP(N1140,bbb!B620:Ordenmes,2,0),"")</f>
        <v>Diciembre</v>
      </c>
      <c r="P1140" s="142" t="s">
        <v>50</v>
      </c>
      <c r="Q1140" s="111" t="s">
        <v>81</v>
      </c>
      <c r="R1140" s="95"/>
      <c r="S1140" s="93"/>
      <c r="T1140" s="93"/>
    </row>
    <row r="1141" spans="1:20" x14ac:dyDescent="0.25">
      <c r="A1141" s="34" t="s">
        <v>2109</v>
      </c>
      <c r="B1141" s="34" t="str">
        <f t="shared" si="98"/>
        <v>UDR Tacna</v>
      </c>
      <c r="C1141" s="35" t="s">
        <v>279</v>
      </c>
      <c r="D1141" s="36" t="str">
        <f t="shared" si="97"/>
        <v>Ejecución de Control Técnico a las Prestaciones.</v>
      </c>
      <c r="E1141" s="36" t="s">
        <v>288</v>
      </c>
      <c r="F1141" s="36" t="str">
        <f t="shared" si="99"/>
        <v>Ejecutar acciones correspondientes al Proceso de Control Presencial Posterior</v>
      </c>
      <c r="G1141" s="36" t="s">
        <v>801</v>
      </c>
      <c r="H1141" s="83" t="s">
        <v>771</v>
      </c>
      <c r="I1141" s="82">
        <v>1</v>
      </c>
      <c r="J1141" s="38">
        <v>0</v>
      </c>
      <c r="K1141" s="38"/>
      <c r="L1141" s="38">
        <v>0</v>
      </c>
      <c r="M1141" s="38">
        <f t="shared" si="100"/>
        <v>0</v>
      </c>
      <c r="N1141" s="39">
        <v>12</v>
      </c>
      <c r="O1141" s="41" t="str">
        <f>IFERROR(VLOOKUP(N1141,bbb!B621:Ordenmes,2,0),"")</f>
        <v>Diciembre</v>
      </c>
      <c r="P1141" s="142" t="s">
        <v>56</v>
      </c>
      <c r="Q1141" s="111" t="s">
        <v>84</v>
      </c>
      <c r="R1141" s="95"/>
      <c r="S1141" s="93"/>
      <c r="T1141" s="93"/>
    </row>
    <row r="1142" spans="1:20" x14ac:dyDescent="0.25">
      <c r="A1142" s="34" t="s">
        <v>2109</v>
      </c>
      <c r="B1142" s="34" t="str">
        <f t="shared" si="98"/>
        <v>UDR Tacna</v>
      </c>
      <c r="C1142" s="35" t="s">
        <v>279</v>
      </c>
      <c r="D1142" s="36" t="str">
        <f t="shared" si="97"/>
        <v>Ejecución de Control Técnico a las Prestaciones.</v>
      </c>
      <c r="E1142" s="36" t="s">
        <v>288</v>
      </c>
      <c r="F1142" s="36" t="str">
        <f t="shared" si="99"/>
        <v>Ejecutar acciones correspondientes al Proceso de Control Presencial Posterior</v>
      </c>
      <c r="G1142" s="36" t="s">
        <v>778</v>
      </c>
      <c r="H1142" s="83" t="s">
        <v>771</v>
      </c>
      <c r="I1142" s="82">
        <v>1</v>
      </c>
      <c r="J1142" s="38">
        <v>0</v>
      </c>
      <c r="K1142" s="38"/>
      <c r="L1142" s="38">
        <v>0</v>
      </c>
      <c r="M1142" s="38">
        <f t="shared" si="100"/>
        <v>0</v>
      </c>
      <c r="N1142" s="39">
        <v>12</v>
      </c>
      <c r="O1142" s="41" t="str">
        <f>IFERROR(VLOOKUP(N1142,bbb!B622:Ordenmes,2,0),"")</f>
        <v>Diciembre</v>
      </c>
      <c r="P1142" s="142" t="s">
        <v>63</v>
      </c>
      <c r="Q1142" s="111" t="s">
        <v>92</v>
      </c>
      <c r="R1142" s="95"/>
      <c r="S1142" s="93"/>
      <c r="T1142" s="93"/>
    </row>
    <row r="1143" spans="1:20" x14ac:dyDescent="0.25">
      <c r="A1143" s="34" t="s">
        <v>2109</v>
      </c>
      <c r="B1143" s="34" t="str">
        <f t="shared" si="98"/>
        <v>UDR Tacna</v>
      </c>
      <c r="C1143" s="35" t="s">
        <v>279</v>
      </c>
      <c r="D1143" s="36" t="str">
        <f t="shared" si="97"/>
        <v>Ejecución de Control Técnico a las Prestaciones.</v>
      </c>
      <c r="E1143" s="36" t="s">
        <v>288</v>
      </c>
      <c r="F1143" s="36" t="str">
        <f t="shared" si="99"/>
        <v>Ejecutar acciones correspondientes al Proceso de Control Presencial Posterior</v>
      </c>
      <c r="G1143" s="36" t="s">
        <v>792</v>
      </c>
      <c r="H1143" s="83" t="s">
        <v>771</v>
      </c>
      <c r="I1143" s="82">
        <v>1</v>
      </c>
      <c r="J1143" s="38">
        <v>0</v>
      </c>
      <c r="K1143" s="38"/>
      <c r="L1143" s="38">
        <v>0</v>
      </c>
      <c r="M1143" s="38">
        <f t="shared" si="100"/>
        <v>0</v>
      </c>
      <c r="N1143" s="39">
        <v>12</v>
      </c>
      <c r="O1143" s="41" t="str">
        <f>IFERROR(VLOOKUP(N1143,bbb!B623:Ordenmes,2,0),"")</f>
        <v>Diciembre</v>
      </c>
      <c r="P1143" s="142" t="s">
        <v>160</v>
      </c>
      <c r="Q1143" s="111" t="s">
        <v>96</v>
      </c>
      <c r="R1143" s="95"/>
      <c r="S1143" s="93"/>
      <c r="T1143" s="93"/>
    </row>
    <row r="1144" spans="1:20" x14ac:dyDescent="0.25">
      <c r="A1144" s="34" t="s">
        <v>2109</v>
      </c>
      <c r="B1144" s="34" t="str">
        <f t="shared" si="98"/>
        <v>UDR Tacna</v>
      </c>
      <c r="C1144" s="35" t="s">
        <v>252</v>
      </c>
      <c r="D1144" s="36" t="str">
        <f t="shared" si="97"/>
        <v>Acciones de Soporte a la Gestión a nivel de UDR</v>
      </c>
      <c r="E1144" s="36" t="s">
        <v>253</v>
      </c>
      <c r="F1144" s="36" t="str">
        <f t="shared" si="99"/>
        <v>Supervisión y asistencia técnica en acciones de soporte a IPRESS</v>
      </c>
      <c r="G1144" s="36" t="s">
        <v>512</v>
      </c>
      <c r="H1144" s="83" t="s">
        <v>512</v>
      </c>
      <c r="I1144" s="82">
        <v>3</v>
      </c>
      <c r="J1144" s="38">
        <v>0</v>
      </c>
      <c r="K1144" s="38"/>
      <c r="L1144" s="38">
        <v>982</v>
      </c>
      <c r="M1144" s="38">
        <f t="shared" si="100"/>
        <v>982</v>
      </c>
      <c r="N1144" s="39">
        <v>12</v>
      </c>
      <c r="O1144" s="41" t="str">
        <f>IFERROR(VLOOKUP(N1144,bbb!B624:Ordenmes,2,0),"")</f>
        <v>Diciembre</v>
      </c>
      <c r="P1144" s="142" t="s">
        <v>153</v>
      </c>
      <c r="Q1144" s="111" t="s">
        <v>99</v>
      </c>
      <c r="R1144" s="95"/>
      <c r="S1144" s="93"/>
      <c r="T1144" s="93"/>
    </row>
    <row r="1145" spans="1:20" x14ac:dyDescent="0.25">
      <c r="A1145" s="34" t="s">
        <v>2111</v>
      </c>
      <c r="B1145" s="34" t="str">
        <f t="shared" si="98"/>
        <v>UDR Puno</v>
      </c>
      <c r="C1145" s="35" t="s">
        <v>279</v>
      </c>
      <c r="D1145" s="36" t="str">
        <f t="shared" si="97"/>
        <v>Ejecución de Control Técnico a las Prestaciones.</v>
      </c>
      <c r="E1145" s="36" t="s">
        <v>280</v>
      </c>
      <c r="F1145" s="36" t="str">
        <f t="shared" si="99"/>
        <v>Gestión con actores locales para fortalecer la contención preventiva</v>
      </c>
      <c r="G1145" s="36" t="s">
        <v>836</v>
      </c>
      <c r="H1145" s="83" t="s">
        <v>837</v>
      </c>
      <c r="I1145" s="82">
        <v>0</v>
      </c>
      <c r="J1145" s="38">
        <v>0</v>
      </c>
      <c r="K1145" s="38"/>
      <c r="L1145" s="38">
        <v>0</v>
      </c>
      <c r="M1145" s="38">
        <f t="shared" si="100"/>
        <v>0</v>
      </c>
      <c r="N1145" s="39">
        <v>1</v>
      </c>
      <c r="O1145" s="41" t="str">
        <f>IFERROR(VLOOKUP(N1145,bbb!B3712:Ordenmes,2,0),"")</f>
        <v>Enero</v>
      </c>
      <c r="P1145" s="142" t="s">
        <v>168</v>
      </c>
      <c r="Q1145" s="111" t="s">
        <v>103</v>
      </c>
      <c r="R1145" s="95"/>
      <c r="S1145" s="93"/>
      <c r="T1145" s="93"/>
    </row>
    <row r="1146" spans="1:20" x14ac:dyDescent="0.25">
      <c r="A1146" s="34" t="s">
        <v>2111</v>
      </c>
      <c r="B1146" s="34" t="str">
        <f t="shared" si="98"/>
        <v>UDR Puno</v>
      </c>
      <c r="C1146" s="35" t="s">
        <v>279</v>
      </c>
      <c r="D1146" s="36" t="str">
        <f t="shared" si="97"/>
        <v>Ejecución de Control Técnico a las Prestaciones.</v>
      </c>
      <c r="E1146" s="36" t="s">
        <v>280</v>
      </c>
      <c r="F1146" s="36" t="str">
        <f t="shared" si="99"/>
        <v>Gestión con actores locales para fortalecer la contención preventiva</v>
      </c>
      <c r="G1146" s="36" t="s">
        <v>838</v>
      </c>
      <c r="H1146" s="83" t="s">
        <v>837</v>
      </c>
      <c r="I1146" s="82"/>
      <c r="J1146" s="38">
        <v>0</v>
      </c>
      <c r="K1146" s="38"/>
      <c r="L1146" s="38">
        <v>0</v>
      </c>
      <c r="M1146" s="38">
        <f t="shared" si="100"/>
        <v>0</v>
      </c>
      <c r="N1146" s="39">
        <v>1</v>
      </c>
      <c r="O1146" s="41" t="str">
        <f>IFERROR(VLOOKUP(N1146,bbb!B3713:Ordenmes,2,0),"")</f>
        <v>Enero</v>
      </c>
      <c r="P1146" s="142" t="s">
        <v>44</v>
      </c>
      <c r="Q1146" s="111" t="s">
        <v>77</v>
      </c>
      <c r="R1146" s="95"/>
      <c r="S1146" s="93"/>
      <c r="T1146" s="93"/>
    </row>
    <row r="1147" spans="1:20" x14ac:dyDescent="0.25">
      <c r="A1147" s="34" t="s">
        <v>2111</v>
      </c>
      <c r="B1147" s="34" t="str">
        <f t="shared" si="98"/>
        <v>UDR Puno</v>
      </c>
      <c r="C1147" s="35" t="s">
        <v>279</v>
      </c>
      <c r="D1147" s="36" t="str">
        <f t="shared" si="97"/>
        <v>Ejecución de Control Técnico a las Prestaciones.</v>
      </c>
      <c r="E1147" s="36" t="s">
        <v>280</v>
      </c>
      <c r="F1147" s="36" t="str">
        <f t="shared" si="99"/>
        <v>Gestión con actores locales para fortalecer la contención preventiva</v>
      </c>
      <c r="G1147" s="36" t="s">
        <v>839</v>
      </c>
      <c r="H1147" s="83" t="s">
        <v>837</v>
      </c>
      <c r="I1147" s="82"/>
      <c r="J1147" s="38">
        <v>0</v>
      </c>
      <c r="K1147" s="38"/>
      <c r="L1147" s="38">
        <v>0</v>
      </c>
      <c r="M1147" s="38">
        <f t="shared" si="100"/>
        <v>0</v>
      </c>
      <c r="N1147" s="39">
        <v>1</v>
      </c>
      <c r="O1147" s="41" t="str">
        <f>IFERROR(VLOOKUP(N1147,bbb!B3714:Ordenmes,2,0),"")</f>
        <v>Enero</v>
      </c>
      <c r="P1147" s="142" t="s">
        <v>44</v>
      </c>
      <c r="Q1147" s="111" t="s">
        <v>77</v>
      </c>
      <c r="R1147" s="95"/>
      <c r="S1147" s="93"/>
      <c r="T1147" s="93"/>
    </row>
    <row r="1148" spans="1:20" x14ac:dyDescent="0.25">
      <c r="A1148" s="34" t="s">
        <v>2111</v>
      </c>
      <c r="B1148" s="34" t="str">
        <f t="shared" si="98"/>
        <v>UDR Puno</v>
      </c>
      <c r="C1148" s="35" t="s">
        <v>279</v>
      </c>
      <c r="D1148" s="36" t="str">
        <f t="shared" si="97"/>
        <v>Ejecución de Control Técnico a las Prestaciones.</v>
      </c>
      <c r="E1148" s="36" t="s">
        <v>280</v>
      </c>
      <c r="F1148" s="36" t="str">
        <f t="shared" si="99"/>
        <v>Gestión con actores locales para fortalecer la contención preventiva</v>
      </c>
      <c r="G1148" s="36" t="s">
        <v>840</v>
      </c>
      <c r="H1148" s="83" t="s">
        <v>837</v>
      </c>
      <c r="I1148" s="82"/>
      <c r="J1148" s="38">
        <v>0</v>
      </c>
      <c r="K1148" s="38"/>
      <c r="L1148" s="38">
        <v>0</v>
      </c>
      <c r="M1148" s="38">
        <f t="shared" si="100"/>
        <v>0</v>
      </c>
      <c r="N1148" s="39">
        <v>1</v>
      </c>
      <c r="O1148" s="41" t="str">
        <f>IFERROR(VLOOKUP(N1148,bbb!B3715:Ordenmes,2,0),"")</f>
        <v>Enero</v>
      </c>
      <c r="P1148" s="142" t="s">
        <v>44</v>
      </c>
      <c r="Q1148" s="111" t="s">
        <v>77</v>
      </c>
      <c r="R1148" s="95"/>
      <c r="S1148" s="93"/>
      <c r="T1148" s="93"/>
    </row>
    <row r="1149" spans="1:20" x14ac:dyDescent="0.25">
      <c r="A1149" s="34" t="s">
        <v>2111</v>
      </c>
      <c r="B1149" s="34" t="str">
        <f t="shared" si="98"/>
        <v>UDR Puno</v>
      </c>
      <c r="C1149" s="35" t="s">
        <v>279</v>
      </c>
      <c r="D1149" s="36" t="str">
        <f t="shared" si="97"/>
        <v>Ejecución de Control Técnico a las Prestaciones.</v>
      </c>
      <c r="E1149" s="36" t="s">
        <v>280</v>
      </c>
      <c r="F1149" s="36" t="str">
        <f t="shared" si="99"/>
        <v>Gestión con actores locales para fortalecer la contención preventiva</v>
      </c>
      <c r="G1149" s="36" t="s">
        <v>841</v>
      </c>
      <c r="H1149" s="83" t="s">
        <v>837</v>
      </c>
      <c r="I1149" s="82"/>
      <c r="J1149" s="38">
        <v>0</v>
      </c>
      <c r="K1149" s="38"/>
      <c r="L1149" s="38">
        <v>0</v>
      </c>
      <c r="M1149" s="38">
        <f t="shared" si="100"/>
        <v>0</v>
      </c>
      <c r="N1149" s="39">
        <v>1</v>
      </c>
      <c r="O1149" s="41" t="str">
        <f>IFERROR(VLOOKUP(N1149,bbb!B3716:Ordenmes,2,0),"")</f>
        <v>Enero</v>
      </c>
      <c r="P1149" s="142" t="s">
        <v>50</v>
      </c>
      <c r="Q1149" s="111" t="s">
        <v>81</v>
      </c>
      <c r="R1149" s="95"/>
      <c r="S1149" s="93"/>
      <c r="T1149" s="93"/>
    </row>
    <row r="1150" spans="1:20" x14ac:dyDescent="0.25">
      <c r="A1150" s="34" t="s">
        <v>2111</v>
      </c>
      <c r="B1150" s="34" t="str">
        <f t="shared" si="98"/>
        <v>UDR Puno</v>
      </c>
      <c r="C1150" s="35" t="s">
        <v>307</v>
      </c>
      <c r="D1150" s="36" t="str">
        <f t="shared" si="97"/>
        <v>Supervisión Financiera a Unidades Ejecutoras-UE.</v>
      </c>
      <c r="E1150" s="36" t="s">
        <v>396</v>
      </c>
      <c r="F1150" s="36" t="str">
        <f t="shared" si="99"/>
        <v xml:space="preserve">Monitoreo de los expedientes BES </v>
      </c>
      <c r="G1150" s="36" t="s">
        <v>43</v>
      </c>
      <c r="H1150" s="83" t="s">
        <v>807</v>
      </c>
      <c r="I1150" s="82" t="s">
        <v>808</v>
      </c>
      <c r="J1150" s="38">
        <v>0</v>
      </c>
      <c r="K1150" s="38"/>
      <c r="L1150" s="38">
        <v>0</v>
      </c>
      <c r="M1150" s="38">
        <f t="shared" si="100"/>
        <v>0</v>
      </c>
      <c r="N1150" s="39">
        <v>2</v>
      </c>
      <c r="O1150" s="41" t="str">
        <f>IFERROR(VLOOKUP(N1150,bbb!B523:Ordenmes,2,0),"")</f>
        <v>Febrero</v>
      </c>
      <c r="P1150" s="142" t="s">
        <v>50</v>
      </c>
      <c r="Q1150" s="111" t="s">
        <v>81</v>
      </c>
      <c r="R1150" s="95"/>
      <c r="S1150" s="93"/>
      <c r="T1150" s="93"/>
    </row>
    <row r="1151" spans="1:20" x14ac:dyDescent="0.25">
      <c r="A1151" s="34" t="s">
        <v>2111</v>
      </c>
      <c r="B1151" s="34" t="str">
        <f t="shared" si="98"/>
        <v>UDR Puno</v>
      </c>
      <c r="C1151" s="35" t="s">
        <v>307</v>
      </c>
      <c r="D1151" s="36" t="str">
        <f t="shared" si="97"/>
        <v>Supervisión Financiera a Unidades Ejecutoras-UE.</v>
      </c>
      <c r="E1151" s="36" t="s">
        <v>396</v>
      </c>
      <c r="F1151" s="36" t="str">
        <f t="shared" si="99"/>
        <v xml:space="preserve">Monitoreo de los expedientes BES </v>
      </c>
      <c r="G1151" s="36" t="s">
        <v>809</v>
      </c>
      <c r="H1151" s="83" t="s">
        <v>810</v>
      </c>
      <c r="I1151" s="82" t="s">
        <v>808</v>
      </c>
      <c r="J1151" s="38">
        <v>16</v>
      </c>
      <c r="K1151" s="38"/>
      <c r="L1151" s="38">
        <v>80</v>
      </c>
      <c r="M1151" s="38">
        <f t="shared" si="100"/>
        <v>96</v>
      </c>
      <c r="N1151" s="39">
        <v>2</v>
      </c>
      <c r="O1151" s="41" t="str">
        <f>IFERROR(VLOOKUP(N1151,bbb!B524:Ordenmes,2,0),"")</f>
        <v>Febrero</v>
      </c>
      <c r="P1151" s="142" t="s">
        <v>56</v>
      </c>
      <c r="Q1151" s="111" t="s">
        <v>84</v>
      </c>
      <c r="R1151" s="95"/>
      <c r="S1151" s="93" t="s">
        <v>2970</v>
      </c>
      <c r="T1151" s="93">
        <f>96-80</f>
        <v>16</v>
      </c>
    </row>
    <row r="1152" spans="1:20" x14ac:dyDescent="0.25">
      <c r="A1152" s="34" t="s">
        <v>2111</v>
      </c>
      <c r="B1152" s="34" t="str">
        <f t="shared" si="98"/>
        <v>UDR Puno</v>
      </c>
      <c r="C1152" s="35" t="s">
        <v>307</v>
      </c>
      <c r="D1152" s="36" t="str">
        <f t="shared" si="97"/>
        <v>Supervisión Financiera a Unidades Ejecutoras-UE.</v>
      </c>
      <c r="E1152" s="36" t="s">
        <v>396</v>
      </c>
      <c r="F1152" s="36" t="str">
        <f t="shared" si="99"/>
        <v xml:space="preserve">Monitoreo de los expedientes BES </v>
      </c>
      <c r="G1152" s="36" t="s">
        <v>809</v>
      </c>
      <c r="H1152" s="83" t="s">
        <v>811</v>
      </c>
      <c r="I1152" s="82" t="s">
        <v>808</v>
      </c>
      <c r="J1152" s="38">
        <v>16</v>
      </c>
      <c r="K1152" s="38"/>
      <c r="L1152" s="38">
        <v>80</v>
      </c>
      <c r="M1152" s="38">
        <f t="shared" si="100"/>
        <v>96</v>
      </c>
      <c r="N1152" s="39">
        <v>2</v>
      </c>
      <c r="O1152" s="41" t="str">
        <f>IFERROR(VLOOKUP(N1152,bbb!B525:Ordenmes,2,0),"")</f>
        <v>Febrero</v>
      </c>
      <c r="P1152" s="142" t="s">
        <v>56</v>
      </c>
      <c r="Q1152" s="111" t="s">
        <v>84</v>
      </c>
      <c r="R1152" s="95"/>
      <c r="S1152" s="93" t="s">
        <v>2970</v>
      </c>
      <c r="T1152" s="93"/>
    </row>
    <row r="1153" spans="1:20" x14ac:dyDescent="0.25">
      <c r="A1153" s="34" t="s">
        <v>2111</v>
      </c>
      <c r="B1153" s="34" t="str">
        <f t="shared" si="98"/>
        <v>UDR Puno</v>
      </c>
      <c r="C1153" s="35" t="s">
        <v>307</v>
      </c>
      <c r="D1153" s="36" t="str">
        <f t="shared" si="97"/>
        <v>Supervisión Financiera a Unidades Ejecutoras-UE.</v>
      </c>
      <c r="E1153" s="36" t="s">
        <v>396</v>
      </c>
      <c r="F1153" s="36" t="str">
        <f t="shared" si="99"/>
        <v xml:space="preserve">Monitoreo de los expedientes BES </v>
      </c>
      <c r="G1153" s="36" t="s">
        <v>812</v>
      </c>
      <c r="H1153" s="83" t="s">
        <v>807</v>
      </c>
      <c r="I1153" s="82" t="s">
        <v>808</v>
      </c>
      <c r="J1153" s="38">
        <v>30</v>
      </c>
      <c r="K1153" s="38"/>
      <c r="L1153" s="38">
        <v>80</v>
      </c>
      <c r="M1153" s="38">
        <f t="shared" si="100"/>
        <v>110</v>
      </c>
      <c r="N1153" s="39">
        <v>2</v>
      </c>
      <c r="O1153" s="41" t="str">
        <f>IFERROR(VLOOKUP(N1153,bbb!B526:Ordenmes,2,0),"")</f>
        <v>Febrero</v>
      </c>
      <c r="P1153" s="142" t="s">
        <v>56</v>
      </c>
      <c r="Q1153" s="111" t="s">
        <v>84</v>
      </c>
      <c r="R1153" s="95"/>
      <c r="S1153" s="93" t="s">
        <v>2970</v>
      </c>
      <c r="T1153" s="93">
        <f>110-80</f>
        <v>30</v>
      </c>
    </row>
    <row r="1154" spans="1:20" x14ac:dyDescent="0.25">
      <c r="A1154" s="34" t="s">
        <v>2111</v>
      </c>
      <c r="B1154" s="34" t="str">
        <f t="shared" si="98"/>
        <v>UDR Puno</v>
      </c>
      <c r="C1154" s="35" t="s">
        <v>307</v>
      </c>
      <c r="D1154" s="36" t="str">
        <f t="shared" si="97"/>
        <v>Supervisión Financiera a Unidades Ejecutoras-UE.</v>
      </c>
      <c r="E1154" s="36" t="s">
        <v>396</v>
      </c>
      <c r="F1154" s="36" t="str">
        <f t="shared" si="99"/>
        <v xml:space="preserve">Monitoreo de los expedientes BES </v>
      </c>
      <c r="G1154" s="36" t="s">
        <v>812</v>
      </c>
      <c r="H1154" s="83" t="s">
        <v>811</v>
      </c>
      <c r="I1154" s="82" t="s">
        <v>808</v>
      </c>
      <c r="J1154" s="38">
        <v>30</v>
      </c>
      <c r="K1154" s="38"/>
      <c r="L1154" s="38">
        <v>80</v>
      </c>
      <c r="M1154" s="38">
        <f t="shared" si="100"/>
        <v>110</v>
      </c>
      <c r="N1154" s="39">
        <v>2</v>
      </c>
      <c r="O1154" s="41" t="str">
        <f>IFERROR(VLOOKUP(N1154,bbb!B527:Ordenmes,2,0),"")</f>
        <v>Febrero</v>
      </c>
      <c r="P1154" s="142" t="s">
        <v>61</v>
      </c>
      <c r="Q1154" s="111" t="s">
        <v>88</v>
      </c>
      <c r="R1154" s="95"/>
      <c r="S1154" s="93" t="s">
        <v>2970</v>
      </c>
      <c r="T1154" s="93"/>
    </row>
    <row r="1155" spans="1:20" x14ac:dyDescent="0.25">
      <c r="A1155" s="34" t="s">
        <v>2111</v>
      </c>
      <c r="B1155" s="34" t="str">
        <f t="shared" si="98"/>
        <v>UDR Puno</v>
      </c>
      <c r="C1155" s="35" t="s">
        <v>307</v>
      </c>
      <c r="D1155" s="36" t="str">
        <f t="shared" si="97"/>
        <v>Supervisión Financiera a Unidades Ejecutoras-UE.</v>
      </c>
      <c r="E1155" s="36" t="s">
        <v>396</v>
      </c>
      <c r="F1155" s="36" t="str">
        <f t="shared" si="99"/>
        <v xml:space="preserve">Monitoreo de los expedientes BES </v>
      </c>
      <c r="G1155" s="36" t="s">
        <v>813</v>
      </c>
      <c r="H1155" s="83" t="s">
        <v>814</v>
      </c>
      <c r="I1155" s="82" t="s">
        <v>808</v>
      </c>
      <c r="J1155" s="38">
        <v>16</v>
      </c>
      <c r="K1155" s="38"/>
      <c r="L1155" s="38">
        <v>80</v>
      </c>
      <c r="M1155" s="38">
        <f t="shared" si="100"/>
        <v>96</v>
      </c>
      <c r="N1155" s="39">
        <v>2</v>
      </c>
      <c r="O1155" s="41" t="str">
        <f>IFERROR(VLOOKUP(N1155,bbb!B528:Ordenmes,2,0),"")</f>
        <v>Febrero</v>
      </c>
      <c r="P1155" s="142" t="s">
        <v>61</v>
      </c>
      <c r="Q1155" s="111" t="s">
        <v>88</v>
      </c>
      <c r="R1155" s="95"/>
      <c r="S1155" s="93" t="s">
        <v>2970</v>
      </c>
      <c r="T1155" s="93"/>
    </row>
    <row r="1156" spans="1:20" x14ac:dyDescent="0.25">
      <c r="A1156" s="34" t="s">
        <v>2111</v>
      </c>
      <c r="B1156" s="34" t="str">
        <f t="shared" si="98"/>
        <v>UDR Puno</v>
      </c>
      <c r="C1156" s="35" t="s">
        <v>307</v>
      </c>
      <c r="D1156" s="36" t="str">
        <f t="shared" si="97"/>
        <v>Supervisión Financiera a Unidades Ejecutoras-UE.</v>
      </c>
      <c r="E1156" s="36" t="s">
        <v>396</v>
      </c>
      <c r="F1156" s="36" t="str">
        <f t="shared" si="99"/>
        <v xml:space="preserve">Monitoreo de los expedientes BES </v>
      </c>
      <c r="G1156" s="36" t="s">
        <v>813</v>
      </c>
      <c r="H1156" s="83" t="s">
        <v>811</v>
      </c>
      <c r="I1156" s="82" t="s">
        <v>808</v>
      </c>
      <c r="J1156" s="38">
        <v>16</v>
      </c>
      <c r="K1156" s="38"/>
      <c r="L1156" s="38">
        <v>80</v>
      </c>
      <c r="M1156" s="38">
        <f t="shared" si="100"/>
        <v>96</v>
      </c>
      <c r="N1156" s="39">
        <v>2</v>
      </c>
      <c r="O1156" s="41" t="str">
        <f>IFERROR(VLOOKUP(N1156,bbb!B529:Ordenmes,2,0),"")</f>
        <v>Febrero</v>
      </c>
      <c r="P1156" s="142" t="s">
        <v>61</v>
      </c>
      <c r="Q1156" s="111" t="s">
        <v>88</v>
      </c>
      <c r="R1156" s="95"/>
      <c r="S1156" s="93" t="s">
        <v>2970</v>
      </c>
      <c r="T1156" s="93">
        <f>96-80</f>
        <v>16</v>
      </c>
    </row>
    <row r="1157" spans="1:20" x14ac:dyDescent="0.25">
      <c r="A1157" s="34" t="s">
        <v>2111</v>
      </c>
      <c r="B1157" s="34" t="str">
        <f t="shared" si="98"/>
        <v>UDR Puno</v>
      </c>
      <c r="C1157" s="35" t="s">
        <v>307</v>
      </c>
      <c r="D1157" s="36" t="str">
        <f t="shared" si="97"/>
        <v>Supervisión Financiera a Unidades Ejecutoras-UE.</v>
      </c>
      <c r="E1157" s="36" t="s">
        <v>396</v>
      </c>
      <c r="F1157" s="36" t="str">
        <f t="shared" si="99"/>
        <v xml:space="preserve">Monitoreo de los expedientes BES </v>
      </c>
      <c r="G1157" s="36" t="s">
        <v>815</v>
      </c>
      <c r="H1157" s="83" t="s">
        <v>814</v>
      </c>
      <c r="I1157" s="82" t="s">
        <v>808</v>
      </c>
      <c r="J1157" s="38">
        <v>0</v>
      </c>
      <c r="K1157" s="38"/>
      <c r="L1157" s="38">
        <v>0</v>
      </c>
      <c r="M1157" s="38">
        <f t="shared" si="100"/>
        <v>0</v>
      </c>
      <c r="N1157" s="39">
        <v>2</v>
      </c>
      <c r="O1157" s="41" t="str">
        <f>IFERROR(VLOOKUP(N1157,bbb!B530:Ordenmes,2,0),"")</f>
        <v>Febrero</v>
      </c>
      <c r="P1157" s="142" t="s">
        <v>63</v>
      </c>
      <c r="Q1157" s="111" t="s">
        <v>92</v>
      </c>
      <c r="R1157" s="95"/>
      <c r="S1157" s="93"/>
      <c r="T1157" s="93"/>
    </row>
    <row r="1158" spans="1:20" x14ac:dyDescent="0.25">
      <c r="A1158" s="34" t="s">
        <v>2111</v>
      </c>
      <c r="B1158" s="34" t="str">
        <f t="shared" si="98"/>
        <v>UDR Puno</v>
      </c>
      <c r="C1158" s="35" t="s">
        <v>307</v>
      </c>
      <c r="D1158" s="36" t="str">
        <f t="shared" si="97"/>
        <v>Supervisión Financiera a Unidades Ejecutoras-UE.</v>
      </c>
      <c r="E1158" s="36" t="s">
        <v>396</v>
      </c>
      <c r="F1158" s="36" t="str">
        <f t="shared" si="99"/>
        <v xml:space="preserve">Monitoreo de los expedientes BES </v>
      </c>
      <c r="G1158" s="36" t="s">
        <v>815</v>
      </c>
      <c r="H1158" s="83" t="s">
        <v>811</v>
      </c>
      <c r="I1158" s="82" t="s">
        <v>808</v>
      </c>
      <c r="J1158" s="38">
        <v>0</v>
      </c>
      <c r="K1158" s="38"/>
      <c r="L1158" s="38">
        <v>0</v>
      </c>
      <c r="M1158" s="38">
        <f t="shared" si="100"/>
        <v>0</v>
      </c>
      <c r="N1158" s="39">
        <v>2</v>
      </c>
      <c r="O1158" s="41" t="str">
        <f>IFERROR(VLOOKUP(N1158,bbb!B531:Ordenmes,2,0),"")</f>
        <v>Febrero</v>
      </c>
      <c r="P1158" s="142" t="s">
        <v>63</v>
      </c>
      <c r="Q1158" s="111" t="s">
        <v>92</v>
      </c>
      <c r="R1158" s="95"/>
      <c r="S1158" s="93"/>
      <c r="T1158" s="93"/>
    </row>
    <row r="1159" spans="1:20" x14ac:dyDescent="0.25">
      <c r="A1159" s="34" t="s">
        <v>2111</v>
      </c>
      <c r="B1159" s="34" t="str">
        <f t="shared" si="98"/>
        <v>UDR Puno</v>
      </c>
      <c r="C1159" s="35" t="s">
        <v>279</v>
      </c>
      <c r="D1159" s="36" t="str">
        <f t="shared" si="97"/>
        <v>Ejecución de Control Técnico a las Prestaciones.</v>
      </c>
      <c r="E1159" s="36" t="s">
        <v>280</v>
      </c>
      <c r="F1159" s="36" t="str">
        <f t="shared" si="99"/>
        <v>Gestión con actores locales para fortalecer la contención preventiva</v>
      </c>
      <c r="G1159" s="36" t="s">
        <v>842</v>
      </c>
      <c r="H1159" s="83" t="s">
        <v>837</v>
      </c>
      <c r="I1159" s="82"/>
      <c r="J1159" s="38">
        <v>0</v>
      </c>
      <c r="K1159" s="38"/>
      <c r="L1159" s="38">
        <v>0</v>
      </c>
      <c r="M1159" s="38">
        <f t="shared" si="100"/>
        <v>0</v>
      </c>
      <c r="N1159" s="39">
        <v>2</v>
      </c>
      <c r="O1159" s="41" t="str">
        <f>IFERROR(VLOOKUP(N1159,bbb!B532:Ordenmes,2,0),"")</f>
        <v>Febrero</v>
      </c>
      <c r="P1159" s="142" t="s">
        <v>63</v>
      </c>
      <c r="Q1159" s="111" t="s">
        <v>92</v>
      </c>
      <c r="R1159" s="95"/>
      <c r="S1159" s="93"/>
      <c r="T1159" s="93"/>
    </row>
    <row r="1160" spans="1:20" x14ac:dyDescent="0.25">
      <c r="A1160" s="34" t="s">
        <v>2111</v>
      </c>
      <c r="B1160" s="34" t="str">
        <f t="shared" si="98"/>
        <v>UDR Puno</v>
      </c>
      <c r="C1160" s="35" t="s">
        <v>279</v>
      </c>
      <c r="D1160" s="36" t="str">
        <f t="shared" si="97"/>
        <v>Ejecución de Control Técnico a las Prestaciones.</v>
      </c>
      <c r="E1160" s="36" t="s">
        <v>280</v>
      </c>
      <c r="F1160" s="36" t="str">
        <f t="shared" si="99"/>
        <v>Gestión con actores locales para fortalecer la contención preventiva</v>
      </c>
      <c r="G1160" s="36" t="s">
        <v>843</v>
      </c>
      <c r="H1160" s="83" t="s">
        <v>837</v>
      </c>
      <c r="I1160" s="82"/>
      <c r="J1160" s="38">
        <v>0</v>
      </c>
      <c r="K1160" s="38"/>
      <c r="L1160" s="38">
        <v>0</v>
      </c>
      <c r="M1160" s="38">
        <f t="shared" si="100"/>
        <v>0</v>
      </c>
      <c r="N1160" s="39">
        <v>2</v>
      </c>
      <c r="O1160" s="41" t="str">
        <f>IFERROR(VLOOKUP(N1160,bbb!B533:Ordenmes,2,0),"")</f>
        <v>Febrero</v>
      </c>
      <c r="P1160" s="142" t="s">
        <v>160</v>
      </c>
      <c r="Q1160" s="111" t="s">
        <v>96</v>
      </c>
      <c r="R1160" s="95"/>
      <c r="S1160" s="93"/>
      <c r="T1160" s="93"/>
    </row>
    <row r="1161" spans="1:20" x14ac:dyDescent="0.25">
      <c r="A1161" s="34" t="s">
        <v>2111</v>
      </c>
      <c r="B1161" s="34" t="str">
        <f t="shared" si="98"/>
        <v>UDR Puno</v>
      </c>
      <c r="C1161" s="35" t="s">
        <v>279</v>
      </c>
      <c r="D1161" s="36" t="str">
        <f t="shared" si="97"/>
        <v>Ejecución de Control Técnico a las Prestaciones.</v>
      </c>
      <c r="E1161" s="36" t="s">
        <v>280</v>
      </c>
      <c r="F1161" s="36" t="str">
        <f t="shared" si="99"/>
        <v>Gestión con actores locales para fortalecer la contención preventiva</v>
      </c>
      <c r="G1161" s="36" t="s">
        <v>844</v>
      </c>
      <c r="H1161" s="83" t="s">
        <v>837</v>
      </c>
      <c r="I1161" s="82"/>
      <c r="J1161" s="38">
        <v>0</v>
      </c>
      <c r="K1161" s="38"/>
      <c r="L1161" s="38">
        <v>0</v>
      </c>
      <c r="M1161" s="38">
        <f t="shared" si="100"/>
        <v>0</v>
      </c>
      <c r="N1161" s="39">
        <v>2</v>
      </c>
      <c r="O1161" s="41" t="str">
        <f>IFERROR(VLOOKUP(N1161,bbb!B534:Ordenmes,2,0),"")</f>
        <v>Febrero</v>
      </c>
      <c r="P1161" s="142" t="s">
        <v>160</v>
      </c>
      <c r="Q1161" s="111" t="s">
        <v>96</v>
      </c>
      <c r="R1161" s="95"/>
      <c r="S1161" s="93"/>
      <c r="T1161" s="93"/>
    </row>
    <row r="1162" spans="1:20" x14ac:dyDescent="0.25">
      <c r="A1162" s="34" t="s">
        <v>2111</v>
      </c>
      <c r="B1162" s="34" t="str">
        <f t="shared" si="98"/>
        <v>UDR Puno</v>
      </c>
      <c r="C1162" s="35" t="s">
        <v>279</v>
      </c>
      <c r="D1162" s="36" t="str">
        <f t="shared" si="97"/>
        <v>Ejecución de Control Técnico a las Prestaciones.</v>
      </c>
      <c r="E1162" s="36" t="s">
        <v>280</v>
      </c>
      <c r="F1162" s="36" t="str">
        <f t="shared" si="99"/>
        <v>Gestión con actores locales para fortalecer la contención preventiva</v>
      </c>
      <c r="G1162" s="36" t="s">
        <v>845</v>
      </c>
      <c r="H1162" s="83" t="s">
        <v>837</v>
      </c>
      <c r="I1162" s="82"/>
      <c r="J1162" s="38">
        <v>0</v>
      </c>
      <c r="K1162" s="38"/>
      <c r="L1162" s="38">
        <v>0</v>
      </c>
      <c r="M1162" s="38">
        <f t="shared" si="100"/>
        <v>0</v>
      </c>
      <c r="N1162" s="39">
        <v>2</v>
      </c>
      <c r="O1162" s="41" t="str">
        <f>IFERROR(VLOOKUP(N1162,bbb!B535:Ordenmes,2,0),"")</f>
        <v>Febrero</v>
      </c>
      <c r="P1162" s="142" t="s">
        <v>160</v>
      </c>
      <c r="Q1162" s="111" t="s">
        <v>96</v>
      </c>
      <c r="R1162" s="95"/>
      <c r="S1162" s="93"/>
      <c r="T1162" s="93"/>
    </row>
    <row r="1163" spans="1:20" x14ac:dyDescent="0.25">
      <c r="A1163" s="34" t="s">
        <v>2111</v>
      </c>
      <c r="B1163" s="34" t="str">
        <f t="shared" si="98"/>
        <v>UDR Puno</v>
      </c>
      <c r="C1163" s="35" t="s">
        <v>279</v>
      </c>
      <c r="D1163" s="36" t="str">
        <f t="shared" si="97"/>
        <v>Ejecución de Control Técnico a las Prestaciones.</v>
      </c>
      <c r="E1163" s="36" t="s">
        <v>280</v>
      </c>
      <c r="F1163" s="36" t="str">
        <f t="shared" si="99"/>
        <v>Gestión con actores locales para fortalecer la contención preventiva</v>
      </c>
      <c r="G1163" s="36" t="s">
        <v>846</v>
      </c>
      <c r="H1163" s="83" t="s">
        <v>837</v>
      </c>
      <c r="I1163" s="82"/>
      <c r="J1163" s="38">
        <v>0</v>
      </c>
      <c r="K1163" s="38"/>
      <c r="L1163" s="38">
        <v>0</v>
      </c>
      <c r="M1163" s="38">
        <f t="shared" si="100"/>
        <v>0</v>
      </c>
      <c r="N1163" s="39">
        <v>2</v>
      </c>
      <c r="O1163" s="41" t="str">
        <f>IFERROR(VLOOKUP(N1163,bbb!B536:Ordenmes,2,0),"")</f>
        <v>Febrero</v>
      </c>
      <c r="P1163" s="142" t="s">
        <v>153</v>
      </c>
      <c r="Q1163" s="111" t="s">
        <v>99</v>
      </c>
      <c r="R1163" s="95"/>
      <c r="S1163" s="93"/>
      <c r="T1163" s="93"/>
    </row>
    <row r="1164" spans="1:20" x14ac:dyDescent="0.25">
      <c r="A1164" s="34" t="s">
        <v>2111</v>
      </c>
      <c r="B1164" s="34" t="str">
        <f t="shared" si="98"/>
        <v>UDR Puno</v>
      </c>
      <c r="C1164" s="35" t="s">
        <v>314</v>
      </c>
      <c r="D1164" s="36" t="str">
        <f t="shared" si="97"/>
        <v>Acciones de Afiliación.</v>
      </c>
      <c r="E1164" s="36" t="s">
        <v>876</v>
      </c>
      <c r="F1164" s="36" t="str">
        <f t="shared" si="99"/>
        <v>Asistencia técnica a operadores del módulo de afiliación en IPRESS</v>
      </c>
      <c r="G1164" s="36" t="s">
        <v>878</v>
      </c>
      <c r="H1164" s="83" t="s">
        <v>879</v>
      </c>
      <c r="I1164" s="82" t="s">
        <v>681</v>
      </c>
      <c r="J1164" s="38">
        <v>10</v>
      </c>
      <c r="K1164" s="38"/>
      <c r="L1164" s="38">
        <v>120</v>
      </c>
      <c r="M1164" s="38">
        <f t="shared" si="100"/>
        <v>130</v>
      </c>
      <c r="N1164" s="39">
        <v>3</v>
      </c>
      <c r="O1164" s="41" t="str">
        <f>IFERROR(VLOOKUP(N1164,bbb!B518:Ordenmes,2,0),"")</f>
        <v>Marzo</v>
      </c>
      <c r="P1164" s="142" t="s">
        <v>21</v>
      </c>
      <c r="Q1164" s="111" t="s">
        <v>111</v>
      </c>
      <c r="R1164" s="95"/>
      <c r="S1164" s="93" t="s">
        <v>2970</v>
      </c>
      <c r="T1164" s="93"/>
    </row>
    <row r="1165" spans="1:20" x14ac:dyDescent="0.25">
      <c r="A1165" s="34" t="s">
        <v>2111</v>
      </c>
      <c r="B1165" s="34" t="str">
        <f t="shared" si="98"/>
        <v>UDR Puno</v>
      </c>
      <c r="C1165" s="35" t="s">
        <v>307</v>
      </c>
      <c r="D1165" s="36" t="str">
        <f t="shared" si="97"/>
        <v>Supervisión Financiera a Unidades Ejecutoras-UE.</v>
      </c>
      <c r="E1165" s="36" t="s">
        <v>308</v>
      </c>
      <c r="F1165" s="36" t="str">
        <f t="shared" si="99"/>
        <v>Supervisión Financiera Presencial a las Unidades Ejecutoras-UE</v>
      </c>
      <c r="G1165" s="36" t="s">
        <v>816</v>
      </c>
      <c r="H1165" s="83" t="s">
        <v>810</v>
      </c>
      <c r="I1165" s="82">
        <v>5</v>
      </c>
      <c r="J1165" s="38">
        <v>16</v>
      </c>
      <c r="K1165" s="38"/>
      <c r="L1165" s="38">
        <v>1280</v>
      </c>
      <c r="M1165" s="38">
        <f t="shared" si="100"/>
        <v>1296</v>
      </c>
      <c r="N1165" s="107">
        <v>4</v>
      </c>
      <c r="O1165" s="41" t="str">
        <f>IFERROR(VLOOKUP(N1165,bbb!B566:Ordenmes,2,0),"")</f>
        <v>Abril</v>
      </c>
      <c r="P1165" s="142" t="s">
        <v>21</v>
      </c>
      <c r="Q1165" s="111" t="s">
        <v>111</v>
      </c>
      <c r="R1165" s="95"/>
      <c r="S1165" s="93"/>
      <c r="T1165" s="93"/>
    </row>
    <row r="1166" spans="1:20" x14ac:dyDescent="0.25">
      <c r="A1166" s="34" t="s">
        <v>2111</v>
      </c>
      <c r="B1166" s="34" t="str">
        <f t="shared" si="98"/>
        <v>UDR Puno</v>
      </c>
      <c r="C1166" s="35" t="s">
        <v>307</v>
      </c>
      <c r="D1166" s="36" t="str">
        <f t="shared" si="97"/>
        <v>Supervisión Financiera a Unidades Ejecutoras-UE.</v>
      </c>
      <c r="E1166" s="36" t="s">
        <v>308</v>
      </c>
      <c r="F1166" s="36" t="str">
        <f t="shared" si="99"/>
        <v>Supervisión Financiera Presencial a las Unidades Ejecutoras-UE</v>
      </c>
      <c r="G1166" s="36" t="s">
        <v>816</v>
      </c>
      <c r="H1166" s="83" t="s">
        <v>814</v>
      </c>
      <c r="I1166" s="82" t="s">
        <v>818</v>
      </c>
      <c r="J1166" s="38">
        <v>0</v>
      </c>
      <c r="K1166" s="38"/>
      <c r="L1166" s="38">
        <v>108</v>
      </c>
      <c r="M1166" s="38">
        <f t="shared" si="100"/>
        <v>108</v>
      </c>
      <c r="N1166" s="107">
        <v>4</v>
      </c>
      <c r="O1166" s="41" t="str">
        <f>IFERROR(VLOOKUP(N1166,bbb!B568:Ordenmes,2,0),"")</f>
        <v>Abril</v>
      </c>
      <c r="P1166" s="142" t="s">
        <v>21</v>
      </c>
      <c r="Q1166" s="111" t="s">
        <v>111</v>
      </c>
      <c r="R1166" s="95"/>
      <c r="S1166" s="93"/>
      <c r="T1166" s="93"/>
    </row>
    <row r="1167" spans="1:20" x14ac:dyDescent="0.25">
      <c r="A1167" s="34" t="s">
        <v>2111</v>
      </c>
      <c r="B1167" s="34" t="str">
        <f t="shared" si="98"/>
        <v>UDR Puno</v>
      </c>
      <c r="C1167" s="35" t="s">
        <v>307</v>
      </c>
      <c r="D1167" s="36" t="str">
        <f t="shared" si="97"/>
        <v>Supervisión Financiera a Unidades Ejecutoras-UE.</v>
      </c>
      <c r="E1167" s="36" t="s">
        <v>308</v>
      </c>
      <c r="F1167" s="36" t="str">
        <f t="shared" si="99"/>
        <v>Supervisión Financiera Presencial a las Unidades Ejecutoras-UE</v>
      </c>
      <c r="G1167" s="36" t="s">
        <v>816</v>
      </c>
      <c r="H1167" s="83" t="s">
        <v>814</v>
      </c>
      <c r="I1167" s="82" t="s">
        <v>818</v>
      </c>
      <c r="J1167" s="38">
        <v>0</v>
      </c>
      <c r="K1167" s="38"/>
      <c r="L1167" s="38">
        <v>108</v>
      </c>
      <c r="M1167" s="38">
        <f t="shared" si="100"/>
        <v>108</v>
      </c>
      <c r="N1167" s="107">
        <v>4</v>
      </c>
      <c r="O1167" s="41" t="str">
        <f>IFERROR(VLOOKUP(N1167,bbb!B569:Ordenmes,2,0),"")</f>
        <v>Abril</v>
      </c>
      <c r="P1167" s="142" t="s">
        <v>21</v>
      </c>
      <c r="Q1167" s="111" t="s">
        <v>111</v>
      </c>
      <c r="R1167" s="95"/>
      <c r="S1167" s="93"/>
      <c r="T1167" s="93"/>
    </row>
    <row r="1168" spans="1:20" x14ac:dyDescent="0.25">
      <c r="A1168" s="34" t="s">
        <v>2111</v>
      </c>
      <c r="B1168" s="34" t="str">
        <f t="shared" si="98"/>
        <v>UDR Puno</v>
      </c>
      <c r="C1168" s="35" t="s">
        <v>307</v>
      </c>
      <c r="D1168" s="36" t="str">
        <f t="shared" si="97"/>
        <v>Supervisión Financiera a Unidades Ejecutoras-UE.</v>
      </c>
      <c r="E1168" s="36" t="s">
        <v>308</v>
      </c>
      <c r="F1168" s="36" t="str">
        <f t="shared" si="99"/>
        <v>Supervisión Financiera Presencial a las Unidades Ejecutoras-UE</v>
      </c>
      <c r="G1168" s="36" t="s">
        <v>816</v>
      </c>
      <c r="H1168" s="83" t="s">
        <v>814</v>
      </c>
      <c r="I1168" s="82" t="s">
        <v>818</v>
      </c>
      <c r="J1168" s="38">
        <v>0</v>
      </c>
      <c r="K1168" s="38"/>
      <c r="L1168" s="38">
        <v>108</v>
      </c>
      <c r="M1168" s="38">
        <f t="shared" si="100"/>
        <v>108</v>
      </c>
      <c r="N1168" s="107">
        <v>4</v>
      </c>
      <c r="O1168" s="41" t="str">
        <f>IFERROR(VLOOKUP(N1168,bbb!B570:Ordenmes,2,0),"")</f>
        <v>Abril</v>
      </c>
      <c r="P1168" s="142" t="s">
        <v>21</v>
      </c>
      <c r="Q1168" s="111" t="s">
        <v>111</v>
      </c>
      <c r="R1168" s="95"/>
      <c r="S1168" s="93"/>
      <c r="T1168" s="93"/>
    </row>
    <row r="1169" spans="1:20" x14ac:dyDescent="0.25">
      <c r="A1169" s="34" t="s">
        <v>2111</v>
      </c>
      <c r="B1169" s="34" t="str">
        <f t="shared" si="98"/>
        <v>UDR Puno</v>
      </c>
      <c r="C1169" s="35" t="s">
        <v>307</v>
      </c>
      <c r="D1169" s="36" t="str">
        <f t="shared" si="97"/>
        <v>Supervisión Financiera a Unidades Ejecutoras-UE.</v>
      </c>
      <c r="E1169" s="36" t="s">
        <v>308</v>
      </c>
      <c r="F1169" s="36" t="str">
        <f t="shared" si="99"/>
        <v>Supervisión Financiera Presencial a las Unidades Ejecutoras-UE</v>
      </c>
      <c r="G1169" s="36" t="s">
        <v>816</v>
      </c>
      <c r="H1169" s="83" t="s">
        <v>814</v>
      </c>
      <c r="I1169" s="82" t="s">
        <v>818</v>
      </c>
      <c r="J1169" s="38">
        <v>0</v>
      </c>
      <c r="K1169" s="38"/>
      <c r="L1169" s="38">
        <v>108</v>
      </c>
      <c r="M1169" s="38">
        <f t="shared" si="100"/>
        <v>108</v>
      </c>
      <c r="N1169" s="107">
        <v>4</v>
      </c>
      <c r="O1169" s="41" t="str">
        <f>IFERROR(VLOOKUP(N1169,bbb!B571:Ordenmes,2,0),"")</f>
        <v>Abril</v>
      </c>
      <c r="P1169" s="142" t="s">
        <v>21</v>
      </c>
      <c r="Q1169" s="111" t="s">
        <v>111</v>
      </c>
      <c r="R1169" s="95"/>
      <c r="S1169" s="93"/>
      <c r="T1169" s="93"/>
    </row>
    <row r="1170" spans="1:20" x14ac:dyDescent="0.25">
      <c r="A1170" s="34" t="s">
        <v>2111</v>
      </c>
      <c r="B1170" s="34" t="str">
        <f t="shared" si="98"/>
        <v>UDR Puno</v>
      </c>
      <c r="C1170" s="35" t="s">
        <v>307</v>
      </c>
      <c r="D1170" s="36" t="str">
        <f t="shared" si="97"/>
        <v>Supervisión Financiera a Unidades Ejecutoras-UE.</v>
      </c>
      <c r="E1170" s="36" t="s">
        <v>308</v>
      </c>
      <c r="F1170" s="36" t="str">
        <f t="shared" si="99"/>
        <v>Supervisión Financiera Presencial a las Unidades Ejecutoras-UE</v>
      </c>
      <c r="G1170" s="36" t="s">
        <v>819</v>
      </c>
      <c r="H1170" s="83" t="s">
        <v>810</v>
      </c>
      <c r="I1170" s="82">
        <v>3</v>
      </c>
      <c r="J1170" s="38">
        <v>16</v>
      </c>
      <c r="K1170" s="38"/>
      <c r="L1170" s="38">
        <v>640</v>
      </c>
      <c r="M1170" s="38">
        <f t="shared" si="100"/>
        <v>656</v>
      </c>
      <c r="N1170" s="107">
        <v>4</v>
      </c>
      <c r="O1170" s="41" t="str">
        <f>IFERROR(VLOOKUP(N1170,bbb!B572:Ordenmes,2,0),"")</f>
        <v>Abril</v>
      </c>
      <c r="P1170" s="142" t="s">
        <v>35</v>
      </c>
      <c r="Q1170" s="111" t="s">
        <v>73</v>
      </c>
      <c r="R1170" s="95"/>
      <c r="S1170" s="93"/>
      <c r="T1170" s="93"/>
    </row>
    <row r="1171" spans="1:20" x14ac:dyDescent="0.25">
      <c r="A1171" s="34" t="s">
        <v>2111</v>
      </c>
      <c r="B1171" s="34" t="str">
        <f t="shared" si="98"/>
        <v>UDR Puno</v>
      </c>
      <c r="C1171" s="35" t="s">
        <v>307</v>
      </c>
      <c r="D1171" s="36" t="str">
        <f t="shared" si="97"/>
        <v>Supervisión Financiera a Unidades Ejecutoras-UE.</v>
      </c>
      <c r="E1171" s="36" t="s">
        <v>308</v>
      </c>
      <c r="F1171" s="36" t="str">
        <f t="shared" si="99"/>
        <v>Supervisión Financiera Presencial a las Unidades Ejecutoras-UE</v>
      </c>
      <c r="G1171" s="36" t="s">
        <v>819</v>
      </c>
      <c r="H1171" s="83" t="s">
        <v>814</v>
      </c>
      <c r="I1171" s="82" t="s">
        <v>818</v>
      </c>
      <c r="J1171" s="38">
        <v>0</v>
      </c>
      <c r="K1171" s="38"/>
      <c r="L1171" s="38">
        <v>108</v>
      </c>
      <c r="M1171" s="38">
        <f t="shared" si="100"/>
        <v>108</v>
      </c>
      <c r="N1171" s="107">
        <v>4</v>
      </c>
      <c r="O1171" s="41" t="str">
        <f>IFERROR(VLOOKUP(N1171,bbb!B573:Ordenmes,2,0),"")</f>
        <v>Abril</v>
      </c>
      <c r="P1171" s="142" t="s">
        <v>35</v>
      </c>
      <c r="Q1171" s="111" t="s">
        <v>73</v>
      </c>
      <c r="R1171" s="95"/>
      <c r="S1171" s="93"/>
      <c r="T1171" s="93"/>
    </row>
    <row r="1172" spans="1:20" x14ac:dyDescent="0.25">
      <c r="A1172" s="34" t="s">
        <v>2111</v>
      </c>
      <c r="B1172" s="34" t="str">
        <f t="shared" si="98"/>
        <v>UDR Puno</v>
      </c>
      <c r="C1172" s="35" t="s">
        <v>307</v>
      </c>
      <c r="D1172" s="36" t="str">
        <f t="shared" si="97"/>
        <v>Supervisión Financiera a Unidades Ejecutoras-UE.</v>
      </c>
      <c r="E1172" s="36" t="s">
        <v>308</v>
      </c>
      <c r="F1172" s="36" t="str">
        <f t="shared" si="99"/>
        <v>Supervisión Financiera Presencial a las Unidades Ejecutoras-UE</v>
      </c>
      <c r="G1172" s="36" t="s">
        <v>819</v>
      </c>
      <c r="H1172" s="83" t="s">
        <v>814</v>
      </c>
      <c r="I1172" s="82" t="s">
        <v>818</v>
      </c>
      <c r="J1172" s="38">
        <v>0</v>
      </c>
      <c r="K1172" s="38"/>
      <c r="L1172" s="38">
        <v>108</v>
      </c>
      <c r="M1172" s="38">
        <f t="shared" si="100"/>
        <v>108</v>
      </c>
      <c r="N1172" s="107">
        <v>4</v>
      </c>
      <c r="O1172" s="41" t="str">
        <f>IFERROR(VLOOKUP(N1172,bbb!B574:Ordenmes,2,0),"")</f>
        <v>Abril</v>
      </c>
      <c r="P1172" s="142" t="s">
        <v>35</v>
      </c>
      <c r="Q1172" s="111" t="s">
        <v>73</v>
      </c>
      <c r="R1172" s="95"/>
      <c r="S1172" s="93"/>
      <c r="T1172" s="93"/>
    </row>
    <row r="1173" spans="1:20" x14ac:dyDescent="0.25">
      <c r="A1173" s="34" t="s">
        <v>2111</v>
      </c>
      <c r="B1173" s="34" t="str">
        <f t="shared" si="98"/>
        <v>UDR Puno</v>
      </c>
      <c r="C1173" s="35" t="s">
        <v>314</v>
      </c>
      <c r="D1173" s="36" t="str">
        <f t="shared" si="97"/>
        <v>Acciones de Afiliación.</v>
      </c>
      <c r="E1173" s="36" t="s">
        <v>876</v>
      </c>
      <c r="F1173" s="36" t="str">
        <f t="shared" si="99"/>
        <v>Asistencia técnica a operadores del módulo de afiliación en IPRESS</v>
      </c>
      <c r="G1173" s="36" t="s">
        <v>880</v>
      </c>
      <c r="H1173" s="83" t="s">
        <v>879</v>
      </c>
      <c r="I1173" s="82" t="s">
        <v>681</v>
      </c>
      <c r="J1173" s="38">
        <v>30</v>
      </c>
      <c r="K1173" s="38"/>
      <c r="L1173" s="38">
        <v>120</v>
      </c>
      <c r="M1173" s="38">
        <f t="shared" si="100"/>
        <v>150</v>
      </c>
      <c r="N1173" s="107">
        <v>4</v>
      </c>
      <c r="O1173" s="41" t="str">
        <f>IFERROR(VLOOKUP(N1173,bbb!B575:Ordenmes,2,0),"")</f>
        <v>Abril</v>
      </c>
      <c r="P1173" s="142" t="s">
        <v>44</v>
      </c>
      <c r="Q1173" s="111" t="s">
        <v>77</v>
      </c>
      <c r="R1173" s="95"/>
      <c r="S1173" s="93"/>
      <c r="T1173" s="93"/>
    </row>
    <row r="1174" spans="1:20" x14ac:dyDescent="0.25">
      <c r="A1174" s="34" t="s">
        <v>2111</v>
      </c>
      <c r="B1174" s="75" t="str">
        <f t="shared" si="98"/>
        <v>UDR Puno</v>
      </c>
      <c r="C1174" s="96" t="s">
        <v>895</v>
      </c>
      <c r="D1174" s="36" t="str">
        <f t="shared" si="97"/>
        <v>Acciones de promocion y proteccion de derechos</v>
      </c>
      <c r="E1174" s="94" t="s">
        <v>1688</v>
      </c>
      <c r="F1174" s="94" t="s">
        <v>2953</v>
      </c>
      <c r="G1174" s="94" t="s">
        <v>2954</v>
      </c>
      <c r="H1174" s="94" t="s">
        <v>2958</v>
      </c>
      <c r="I1174" s="94" t="s">
        <v>818</v>
      </c>
      <c r="J1174" s="38"/>
      <c r="K1174" s="38"/>
      <c r="L1174" s="105">
        <v>106</v>
      </c>
      <c r="M1174" s="79">
        <f t="shared" si="100"/>
        <v>106</v>
      </c>
      <c r="N1174" s="107">
        <v>4</v>
      </c>
      <c r="O1174" s="41" t="str">
        <f>IFERROR(VLOOKUP(N1174,bbb!B576:Ordenmes,2,0),"")</f>
        <v>Abril</v>
      </c>
      <c r="P1174" s="142"/>
      <c r="Q1174" s="111"/>
      <c r="R1174" s="95"/>
      <c r="S1174" s="150"/>
      <c r="T1174" s="150"/>
    </row>
    <row r="1175" spans="1:20" x14ac:dyDescent="0.25">
      <c r="A1175" s="34" t="s">
        <v>2111</v>
      </c>
      <c r="B1175" s="75" t="str">
        <f t="shared" si="98"/>
        <v>UDR Puno</v>
      </c>
      <c r="C1175" s="35" t="s">
        <v>307</v>
      </c>
      <c r="D1175" s="36" t="str">
        <f t="shared" si="97"/>
        <v>Supervisión Financiera a Unidades Ejecutoras-UE.</v>
      </c>
      <c r="E1175" s="95" t="s">
        <v>308</v>
      </c>
      <c r="F1175" s="100" t="str">
        <f>IFERROR(VLOOKUP(E1175,'[6]3-AOI Y TAREAS'!$E$3:$F$63,2,0),"")</f>
        <v>Supervisión Financiera Presencial a las Unidades Ejecutoras-UE</v>
      </c>
      <c r="G1175" s="94" t="s">
        <v>819</v>
      </c>
      <c r="H1175" s="93" t="s">
        <v>817</v>
      </c>
      <c r="I1175" s="94" t="s">
        <v>2959</v>
      </c>
      <c r="J1175" s="38"/>
      <c r="K1175" s="38"/>
      <c r="L1175" s="106">
        <v>93</v>
      </c>
      <c r="M1175" s="79">
        <f t="shared" si="100"/>
        <v>93</v>
      </c>
      <c r="N1175" s="107">
        <v>4</v>
      </c>
      <c r="O1175" s="41" t="str">
        <f>IFERROR(VLOOKUP(N1175,bbb!B578:Ordenmes,2,0),"")</f>
        <v>Abril</v>
      </c>
      <c r="P1175" s="142"/>
      <c r="Q1175" s="111"/>
      <c r="R1175" s="95"/>
      <c r="S1175" s="150"/>
      <c r="T1175" s="150"/>
    </row>
    <row r="1176" spans="1:20" x14ac:dyDescent="0.25">
      <c r="A1176" s="34" t="s">
        <v>2111</v>
      </c>
      <c r="B1176" s="34" t="str">
        <f t="shared" si="98"/>
        <v>UDR Puno</v>
      </c>
      <c r="C1176" s="35" t="s">
        <v>314</v>
      </c>
      <c r="D1176" s="36" t="str">
        <f t="shared" si="97"/>
        <v>Acciones de Afiliación.</v>
      </c>
      <c r="E1176" s="36" t="s">
        <v>876</v>
      </c>
      <c r="F1176" s="36" t="str">
        <f>IFERROR(VLOOKUP(E1176,IdTarea,2,0),"")</f>
        <v>Asistencia técnica a operadores del módulo de afiliación en IPRESS</v>
      </c>
      <c r="G1176" s="36" t="s">
        <v>2957</v>
      </c>
      <c r="H1176" s="83" t="s">
        <v>3056</v>
      </c>
      <c r="I1176" s="82" t="s">
        <v>818</v>
      </c>
      <c r="J1176" s="38">
        <v>0</v>
      </c>
      <c r="K1176" s="38"/>
      <c r="L1176" s="38">
        <v>108</v>
      </c>
      <c r="M1176" s="38">
        <f t="shared" si="100"/>
        <v>108</v>
      </c>
      <c r="N1176" s="107">
        <v>5</v>
      </c>
      <c r="O1176" s="41" t="str">
        <f>IFERROR(VLOOKUP(N1176,bbb!B567:Ordenmes,2,0),"")</f>
        <v>Mayo</v>
      </c>
      <c r="P1176" s="142" t="s">
        <v>21</v>
      </c>
      <c r="Q1176" s="111" t="s">
        <v>111</v>
      </c>
      <c r="R1176" s="95"/>
      <c r="S1176" s="93"/>
      <c r="T1176" s="93"/>
    </row>
    <row r="1177" spans="1:20" x14ac:dyDescent="0.25">
      <c r="A1177" s="34" t="s">
        <v>2111</v>
      </c>
      <c r="B1177" s="75" t="str">
        <f t="shared" si="98"/>
        <v>UDR Puno</v>
      </c>
      <c r="C1177" s="35" t="s">
        <v>279</v>
      </c>
      <c r="D1177" s="36" t="str">
        <f t="shared" si="97"/>
        <v>Ejecución de Control Técnico a las Prestaciones.</v>
      </c>
      <c r="E1177" s="95" t="s">
        <v>280</v>
      </c>
      <c r="F1177" s="100" t="str">
        <f>IFERROR(VLOOKUP(E1177,'[6]3-AOI Y TAREAS'!$E$3:$F$63,2,0),"")</f>
        <v>Gestionar a los actores locales para fortalecer el acceso y calidad de servicios de salud</v>
      </c>
      <c r="G1177" s="94" t="s">
        <v>2957</v>
      </c>
      <c r="H1177" s="93" t="s">
        <v>817</v>
      </c>
      <c r="I1177" s="94" t="s">
        <v>2959</v>
      </c>
      <c r="J1177" s="38"/>
      <c r="K1177" s="38"/>
      <c r="L1177" s="106">
        <v>93</v>
      </c>
      <c r="M1177" s="79">
        <f t="shared" si="100"/>
        <v>93</v>
      </c>
      <c r="N1177" s="107">
        <v>5</v>
      </c>
      <c r="O1177" s="41" t="str">
        <f>IFERROR(VLOOKUP(N1177,bbb!B577:Ordenmes,2,0),"")</f>
        <v>Mayo</v>
      </c>
      <c r="P1177" s="142"/>
      <c r="Q1177" s="111"/>
      <c r="R1177" s="95"/>
      <c r="S1177" s="150"/>
      <c r="T1177" s="150"/>
    </row>
    <row r="1178" spans="1:20" x14ac:dyDescent="0.25">
      <c r="A1178" s="34" t="s">
        <v>2111</v>
      </c>
      <c r="B1178" s="34" t="str">
        <f t="shared" si="98"/>
        <v>UDR Puno</v>
      </c>
      <c r="C1178" s="35" t="s">
        <v>307</v>
      </c>
      <c r="D1178" s="36" t="str">
        <f t="shared" ref="D1178:D1241" si="101">IFERROR(VLOOKUP(C1178,IdAOE,2,0),"")</f>
        <v>Supervisión Financiera a Unidades Ejecutoras-UE.</v>
      </c>
      <c r="E1178" s="36" t="s">
        <v>308</v>
      </c>
      <c r="F1178" s="36" t="str">
        <f t="shared" ref="F1178:F1185" si="102">IFERROR(VLOOKUP(E1178,IdTarea,2,0),"")</f>
        <v>Supervisión Financiera Presencial a las Unidades Ejecutoras-UE</v>
      </c>
      <c r="G1178" s="36" t="s">
        <v>43</v>
      </c>
      <c r="H1178" s="83" t="s">
        <v>807</v>
      </c>
      <c r="I1178" s="82">
        <v>5</v>
      </c>
      <c r="J1178" s="38">
        <v>0</v>
      </c>
      <c r="K1178" s="38"/>
      <c r="L1178" s="38">
        <v>0</v>
      </c>
      <c r="M1178" s="38">
        <f t="shared" si="100"/>
        <v>0</v>
      </c>
      <c r="N1178" s="39">
        <v>5</v>
      </c>
      <c r="O1178" s="41" t="str">
        <f>IFERROR(VLOOKUP(N1178,bbb!B550:Ordenmes,2,0),"")</f>
        <v>Mayo</v>
      </c>
      <c r="P1178" s="142" t="s">
        <v>50</v>
      </c>
      <c r="Q1178" s="111" t="s">
        <v>81</v>
      </c>
      <c r="R1178" s="95"/>
      <c r="S1178" s="93"/>
      <c r="T1178" s="93"/>
    </row>
    <row r="1179" spans="1:20" x14ac:dyDescent="0.25">
      <c r="A1179" s="34" t="s">
        <v>2111</v>
      </c>
      <c r="B1179" s="34" t="str">
        <f t="shared" si="98"/>
        <v>UDR Puno</v>
      </c>
      <c r="C1179" s="35" t="s">
        <v>307</v>
      </c>
      <c r="D1179" s="36" t="str">
        <f t="shared" si="101"/>
        <v>Supervisión Financiera a Unidades Ejecutoras-UE.</v>
      </c>
      <c r="E1179" s="36" t="s">
        <v>308</v>
      </c>
      <c r="F1179" s="36" t="str">
        <f t="shared" si="102"/>
        <v>Supervisión Financiera Presencial a las Unidades Ejecutoras-UE</v>
      </c>
      <c r="G1179" s="36" t="s">
        <v>43</v>
      </c>
      <c r="H1179" s="83" t="s">
        <v>817</v>
      </c>
      <c r="I1179" s="82">
        <v>5</v>
      </c>
      <c r="J1179" s="38">
        <v>0</v>
      </c>
      <c r="K1179" s="38"/>
      <c r="L1179" s="38">
        <v>0</v>
      </c>
      <c r="M1179" s="38">
        <f t="shared" si="100"/>
        <v>0</v>
      </c>
      <c r="N1179" s="39">
        <v>5</v>
      </c>
      <c r="O1179" s="41" t="str">
        <f>IFERROR(VLOOKUP(N1179,bbb!B551:Ordenmes,2,0),"")</f>
        <v>Mayo</v>
      </c>
      <c r="P1179" s="142" t="s">
        <v>50</v>
      </c>
      <c r="Q1179" s="111" t="s">
        <v>81</v>
      </c>
      <c r="R1179" s="95"/>
      <c r="S1179" s="93"/>
      <c r="T1179" s="93"/>
    </row>
    <row r="1180" spans="1:20" x14ac:dyDescent="0.25">
      <c r="A1180" s="34" t="s">
        <v>2111</v>
      </c>
      <c r="B1180" s="34" t="str">
        <f t="shared" si="98"/>
        <v>UDR Puno</v>
      </c>
      <c r="C1180" s="35" t="s">
        <v>307</v>
      </c>
      <c r="D1180" s="36" t="str">
        <f t="shared" si="101"/>
        <v>Supervisión Financiera a Unidades Ejecutoras-UE.</v>
      </c>
      <c r="E1180" s="36" t="s">
        <v>308</v>
      </c>
      <c r="F1180" s="36" t="str">
        <f t="shared" si="102"/>
        <v>Supervisión Financiera Presencial a las Unidades Ejecutoras-UE</v>
      </c>
      <c r="G1180" s="36" t="s">
        <v>43</v>
      </c>
      <c r="H1180" s="83" t="s">
        <v>810</v>
      </c>
      <c r="I1180" s="82">
        <v>5</v>
      </c>
      <c r="J1180" s="38">
        <v>0</v>
      </c>
      <c r="K1180" s="38"/>
      <c r="L1180" s="38">
        <v>0</v>
      </c>
      <c r="M1180" s="38">
        <f t="shared" si="100"/>
        <v>0</v>
      </c>
      <c r="N1180" s="39">
        <v>5</v>
      </c>
      <c r="O1180" s="41" t="str">
        <f>IFERROR(VLOOKUP(N1180,bbb!B552:Ordenmes,2,0),"")</f>
        <v>Mayo</v>
      </c>
      <c r="P1180" s="142" t="s">
        <v>50</v>
      </c>
      <c r="Q1180" s="111" t="s">
        <v>81</v>
      </c>
      <c r="R1180" s="95"/>
      <c r="S1180" s="93"/>
      <c r="T1180" s="93"/>
    </row>
    <row r="1181" spans="1:20" x14ac:dyDescent="0.25">
      <c r="A1181" s="34" t="s">
        <v>2111</v>
      </c>
      <c r="B1181" s="34" t="str">
        <f t="shared" si="98"/>
        <v>UDR Puno</v>
      </c>
      <c r="C1181" s="35" t="s">
        <v>307</v>
      </c>
      <c r="D1181" s="36" t="str">
        <f t="shared" si="101"/>
        <v>Supervisión Financiera a Unidades Ejecutoras-UE.</v>
      </c>
      <c r="E1181" s="36" t="s">
        <v>308</v>
      </c>
      <c r="F1181" s="36" t="str">
        <f t="shared" si="102"/>
        <v>Supervisión Financiera Presencial a las Unidades Ejecutoras-UE</v>
      </c>
      <c r="G1181" s="36" t="s">
        <v>820</v>
      </c>
      <c r="H1181" s="83" t="s">
        <v>817</v>
      </c>
      <c r="I1181" s="82">
        <v>3</v>
      </c>
      <c r="J1181" s="38">
        <v>0</v>
      </c>
      <c r="K1181" s="38"/>
      <c r="L1181" s="38">
        <v>0</v>
      </c>
      <c r="M1181" s="38">
        <f t="shared" si="100"/>
        <v>0</v>
      </c>
      <c r="N1181" s="39">
        <v>5</v>
      </c>
      <c r="O1181" s="41" t="str">
        <f>IFERROR(VLOOKUP(N1181,bbb!B553:Ordenmes,2,0),"")</f>
        <v>Mayo</v>
      </c>
      <c r="P1181" s="142" t="s">
        <v>50</v>
      </c>
      <c r="Q1181" s="111" t="s">
        <v>81</v>
      </c>
      <c r="R1181" s="95"/>
      <c r="S1181" s="93"/>
      <c r="T1181" s="93"/>
    </row>
    <row r="1182" spans="1:20" x14ac:dyDescent="0.25">
      <c r="A1182" s="34" t="s">
        <v>2111</v>
      </c>
      <c r="B1182" s="34" t="str">
        <f t="shared" si="98"/>
        <v>UDR Puno</v>
      </c>
      <c r="C1182" s="35" t="s">
        <v>307</v>
      </c>
      <c r="D1182" s="36" t="str">
        <f t="shared" si="101"/>
        <v>Supervisión Financiera a Unidades Ejecutoras-UE.</v>
      </c>
      <c r="E1182" s="36" t="s">
        <v>308</v>
      </c>
      <c r="F1182" s="36" t="str">
        <f t="shared" si="102"/>
        <v>Supervisión Financiera Presencial a las Unidades Ejecutoras-UE</v>
      </c>
      <c r="G1182" s="36" t="s">
        <v>820</v>
      </c>
      <c r="H1182" s="83" t="s">
        <v>807</v>
      </c>
      <c r="I1182" s="82">
        <v>3</v>
      </c>
      <c r="J1182" s="38">
        <v>0</v>
      </c>
      <c r="K1182" s="38"/>
      <c r="L1182" s="38">
        <v>0</v>
      </c>
      <c r="M1182" s="38">
        <f t="shared" si="100"/>
        <v>0</v>
      </c>
      <c r="N1182" s="39">
        <v>5</v>
      </c>
      <c r="O1182" s="41" t="str">
        <f>IFERROR(VLOOKUP(N1182,bbb!B554:Ordenmes,2,0),"")</f>
        <v>Mayo</v>
      </c>
      <c r="P1182" s="142" t="s">
        <v>50</v>
      </c>
      <c r="Q1182" s="111" t="s">
        <v>81</v>
      </c>
      <c r="R1182" s="95"/>
      <c r="S1182" s="93"/>
      <c r="T1182" s="93"/>
    </row>
    <row r="1183" spans="1:20" x14ac:dyDescent="0.25">
      <c r="A1183" s="34" t="s">
        <v>2111</v>
      </c>
      <c r="B1183" s="34" t="str">
        <f t="shared" ref="B1183:B1246" si="103">IFERROR(VLOOKUP(A1183,IdCC,2,0),"")</f>
        <v>UDR Puno</v>
      </c>
      <c r="C1183" s="35" t="s">
        <v>307</v>
      </c>
      <c r="D1183" s="36" t="str">
        <f t="shared" si="101"/>
        <v>Supervisión Financiera a Unidades Ejecutoras-UE.</v>
      </c>
      <c r="E1183" s="36" t="s">
        <v>308</v>
      </c>
      <c r="F1183" s="36" t="str">
        <f t="shared" si="102"/>
        <v>Supervisión Financiera Presencial a las Unidades Ejecutoras-UE</v>
      </c>
      <c r="G1183" s="36" t="s">
        <v>820</v>
      </c>
      <c r="H1183" s="83" t="s">
        <v>810</v>
      </c>
      <c r="I1183" s="82">
        <v>3</v>
      </c>
      <c r="J1183" s="38">
        <v>0</v>
      </c>
      <c r="K1183" s="38"/>
      <c r="L1183" s="38">
        <v>0</v>
      </c>
      <c r="M1183" s="38">
        <f t="shared" si="100"/>
        <v>0</v>
      </c>
      <c r="N1183" s="39">
        <v>5</v>
      </c>
      <c r="O1183" s="41" t="str">
        <f>IFERROR(VLOOKUP(N1183,bbb!B555:Ordenmes,2,0),"")</f>
        <v>Mayo</v>
      </c>
      <c r="P1183" s="142" t="s">
        <v>56</v>
      </c>
      <c r="Q1183" s="111" t="s">
        <v>84</v>
      </c>
      <c r="R1183" s="95"/>
      <c r="S1183" s="93"/>
      <c r="T1183" s="93"/>
    </row>
    <row r="1184" spans="1:20" x14ac:dyDescent="0.25">
      <c r="A1184" s="34" t="s">
        <v>2111</v>
      </c>
      <c r="B1184" s="34" t="str">
        <f t="shared" si="103"/>
        <v>UDR Puno</v>
      </c>
      <c r="C1184" s="35" t="s">
        <v>252</v>
      </c>
      <c r="D1184" s="36" t="str">
        <f t="shared" si="101"/>
        <v>Acciones de Soporte a la Gestión a nivel de UDR</v>
      </c>
      <c r="E1184" s="36" t="s">
        <v>253</v>
      </c>
      <c r="F1184" s="36" t="str">
        <f t="shared" si="102"/>
        <v>Supervisión y asistencia técnica en acciones de soporte a IPRESS</v>
      </c>
      <c r="G1184" s="36" t="s">
        <v>825</v>
      </c>
      <c r="H1184" s="83" t="s">
        <v>811</v>
      </c>
      <c r="I1184" s="82" t="s">
        <v>681</v>
      </c>
      <c r="J1184" s="38">
        <v>16</v>
      </c>
      <c r="K1184" s="38"/>
      <c r="L1184" s="38">
        <v>120</v>
      </c>
      <c r="M1184" s="38">
        <f t="shared" si="100"/>
        <v>136</v>
      </c>
      <c r="N1184" s="39">
        <v>5</v>
      </c>
      <c r="O1184" s="41" t="str">
        <f>IFERROR(VLOOKUP(N1184,bbb!B556:Ordenmes,2,0),"")</f>
        <v>Mayo</v>
      </c>
      <c r="P1184" s="142" t="s">
        <v>56</v>
      </c>
      <c r="Q1184" s="111" t="s">
        <v>84</v>
      </c>
      <c r="R1184" s="95"/>
      <c r="S1184" s="93"/>
      <c r="T1184" s="93"/>
    </row>
    <row r="1185" spans="1:20" x14ac:dyDescent="0.25">
      <c r="A1185" s="34" t="s">
        <v>2111</v>
      </c>
      <c r="B1185" s="75" t="str">
        <f t="shared" si="103"/>
        <v>UDR Puno</v>
      </c>
      <c r="C1185" s="35" t="s">
        <v>279</v>
      </c>
      <c r="D1185" s="36" t="str">
        <f t="shared" si="101"/>
        <v>Ejecución de Control Técnico a las Prestaciones.</v>
      </c>
      <c r="E1185" s="36" t="s">
        <v>288</v>
      </c>
      <c r="F1185" s="36" t="str">
        <f t="shared" si="102"/>
        <v>Ejecutar acciones correspondientes al Proceso de Control Presencial Posterior</v>
      </c>
      <c r="G1185" s="100" t="s">
        <v>93</v>
      </c>
      <c r="H1185" s="120" t="s">
        <v>837</v>
      </c>
      <c r="I1185" s="121"/>
      <c r="J1185" s="38"/>
      <c r="K1185" s="38"/>
      <c r="L1185" s="122" t="s">
        <v>2874</v>
      </c>
      <c r="M1185" s="38">
        <f t="shared" si="100"/>
        <v>0</v>
      </c>
      <c r="N1185" s="39">
        <v>5</v>
      </c>
      <c r="O1185" s="41" t="str">
        <f>IFERROR(VLOOKUP(N1185,bbb!B557:Ordenmes,2,0),"")</f>
        <v>Mayo</v>
      </c>
      <c r="P1185" s="142"/>
      <c r="Q1185" s="111"/>
      <c r="R1185" s="95"/>
      <c r="S1185" s="150"/>
      <c r="T1185" s="150"/>
    </row>
    <row r="1186" spans="1:20" x14ac:dyDescent="0.25">
      <c r="A1186" s="34" t="s">
        <v>2111</v>
      </c>
      <c r="B1186" s="75" t="str">
        <f t="shared" si="103"/>
        <v>UDR Puno</v>
      </c>
      <c r="C1186" s="96" t="s">
        <v>895</v>
      </c>
      <c r="D1186" s="36" t="str">
        <f t="shared" si="101"/>
        <v>Acciones de promocion y proteccion de derechos</v>
      </c>
      <c r="E1186" s="94" t="s">
        <v>1688</v>
      </c>
      <c r="F1186" s="94" t="s">
        <v>2953</v>
      </c>
      <c r="G1186" s="94" t="s">
        <v>816</v>
      </c>
      <c r="H1186" s="94" t="s">
        <v>2958</v>
      </c>
      <c r="I1186" s="94" t="s">
        <v>2959</v>
      </c>
      <c r="J1186" s="38"/>
      <c r="K1186" s="38"/>
      <c r="L1186" s="105">
        <v>93</v>
      </c>
      <c r="M1186" s="79">
        <f t="shared" si="100"/>
        <v>93</v>
      </c>
      <c r="N1186" s="39">
        <v>5</v>
      </c>
      <c r="O1186" s="41" t="str">
        <f>IFERROR(VLOOKUP(N1186,bbb!B558:Ordenmes,2,0),"")</f>
        <v>Mayo</v>
      </c>
      <c r="P1186" s="142"/>
      <c r="Q1186" s="111"/>
      <c r="R1186" s="95"/>
      <c r="S1186" s="150"/>
      <c r="T1186" s="150"/>
    </row>
    <row r="1187" spans="1:20" x14ac:dyDescent="0.25">
      <c r="A1187" s="34" t="s">
        <v>2111</v>
      </c>
      <c r="B1187" s="75" t="str">
        <f t="shared" si="103"/>
        <v>UDR Puno</v>
      </c>
      <c r="C1187" s="35" t="s">
        <v>314</v>
      </c>
      <c r="D1187" s="36" t="str">
        <f t="shared" si="101"/>
        <v>Acciones de Afiliación.</v>
      </c>
      <c r="E1187" s="97" t="s">
        <v>876</v>
      </c>
      <c r="F1187" s="100" t="str">
        <f>IFERROR(VLOOKUP(E1187,'[7]3-AOI Y TAREAS'!$E$3:$F$63,2,0),"")</f>
        <v>Asistencia técnica a operadores del módulo de afiliación en IPRESS</v>
      </c>
      <c r="G1187" s="97" t="s">
        <v>816</v>
      </c>
      <c r="H1187" s="101" t="s">
        <v>879</v>
      </c>
      <c r="I1187" s="94" t="s">
        <v>2959</v>
      </c>
      <c r="J1187" s="38"/>
      <c r="K1187" s="38"/>
      <c r="L1187" s="105">
        <v>93</v>
      </c>
      <c r="M1187" s="79">
        <f t="shared" si="100"/>
        <v>93</v>
      </c>
      <c r="N1187" s="39">
        <v>5</v>
      </c>
      <c r="O1187" s="41" t="str">
        <f>IFERROR(VLOOKUP(N1187,bbb!B559:Ordenmes,2,0),"")</f>
        <v>Mayo</v>
      </c>
      <c r="P1187" s="142"/>
      <c r="Q1187" s="111"/>
      <c r="R1187" s="95"/>
      <c r="S1187" s="150"/>
      <c r="T1187" s="150"/>
    </row>
    <row r="1188" spans="1:20" x14ac:dyDescent="0.25">
      <c r="A1188" s="34" t="s">
        <v>2111</v>
      </c>
      <c r="B1188" s="75" t="str">
        <f t="shared" si="103"/>
        <v>UDR Puno</v>
      </c>
      <c r="C1188" s="35" t="s">
        <v>314</v>
      </c>
      <c r="D1188" s="36" t="str">
        <f t="shared" si="101"/>
        <v>Acciones de Afiliación.</v>
      </c>
      <c r="E1188" s="97" t="s">
        <v>876</v>
      </c>
      <c r="F1188" s="100" t="str">
        <f>IFERROR(VLOOKUP(E1188,'[7]3-AOI Y TAREAS'!$E$3:$F$63,2,0),"")</f>
        <v>Asistencia técnica a operadores del módulo de afiliación en IPRESS</v>
      </c>
      <c r="G1188" s="97" t="s">
        <v>2955</v>
      </c>
      <c r="H1188" s="101" t="s">
        <v>879</v>
      </c>
      <c r="I1188" s="94" t="s">
        <v>827</v>
      </c>
      <c r="J1188" s="38"/>
      <c r="K1188" s="38"/>
      <c r="L1188" s="102">
        <v>107</v>
      </c>
      <c r="M1188" s="79">
        <f t="shared" si="100"/>
        <v>107</v>
      </c>
      <c r="N1188" s="39">
        <v>5</v>
      </c>
      <c r="O1188" s="41" t="str">
        <f>IFERROR(VLOOKUP(N1188,bbb!B560:Ordenmes,2,0),"")</f>
        <v>Mayo</v>
      </c>
      <c r="P1188" s="142"/>
      <c r="Q1188" s="111"/>
      <c r="R1188" s="95"/>
      <c r="S1188" s="150"/>
      <c r="T1188" s="150"/>
    </row>
    <row r="1189" spans="1:20" x14ac:dyDescent="0.25">
      <c r="A1189" s="34" t="s">
        <v>2111</v>
      </c>
      <c r="B1189" s="75" t="str">
        <f t="shared" si="103"/>
        <v>UDR Puno</v>
      </c>
      <c r="C1189" s="96" t="s">
        <v>895</v>
      </c>
      <c r="D1189" s="36" t="str">
        <f t="shared" si="101"/>
        <v>Acciones de promocion y proteccion de derechos</v>
      </c>
      <c r="E1189" s="94" t="s">
        <v>1688</v>
      </c>
      <c r="F1189" s="94" t="s">
        <v>2953</v>
      </c>
      <c r="G1189" s="94" t="s">
        <v>2955</v>
      </c>
      <c r="H1189" s="94" t="s">
        <v>2958</v>
      </c>
      <c r="I1189" s="94" t="s">
        <v>818</v>
      </c>
      <c r="J1189" s="38"/>
      <c r="K1189" s="38"/>
      <c r="L1189" s="105">
        <v>107</v>
      </c>
      <c r="M1189" s="79">
        <f t="shared" si="100"/>
        <v>107</v>
      </c>
      <c r="N1189" s="39">
        <v>5</v>
      </c>
      <c r="O1189" s="41" t="str">
        <f>IFERROR(VLOOKUP(N1189,bbb!B561:Ordenmes,2,0),"")</f>
        <v>Mayo</v>
      </c>
      <c r="P1189" s="142"/>
      <c r="Q1189" s="111"/>
      <c r="R1189" s="95"/>
      <c r="S1189" s="150"/>
      <c r="T1189" s="150"/>
    </row>
    <row r="1190" spans="1:20" x14ac:dyDescent="0.25">
      <c r="A1190" s="34" t="s">
        <v>2111</v>
      </c>
      <c r="B1190" s="34" t="str">
        <f t="shared" si="103"/>
        <v>UDR Puno</v>
      </c>
      <c r="C1190" s="35" t="s">
        <v>307</v>
      </c>
      <c r="D1190" s="36" t="str">
        <f t="shared" si="101"/>
        <v>Supervisión Financiera a Unidades Ejecutoras-UE.</v>
      </c>
      <c r="E1190" s="36" t="s">
        <v>308</v>
      </c>
      <c r="F1190" s="36" t="str">
        <f t="shared" ref="F1190:F1200" si="104">IFERROR(VLOOKUP(E1190,IdTarea,2,0),"")</f>
        <v>Supervisión Financiera Presencial a las Unidades Ejecutoras-UE</v>
      </c>
      <c r="G1190" s="36" t="s">
        <v>815</v>
      </c>
      <c r="H1190" s="83" t="s">
        <v>814</v>
      </c>
      <c r="I1190" s="82">
        <v>5</v>
      </c>
      <c r="J1190" s="38">
        <v>0</v>
      </c>
      <c r="K1190" s="38"/>
      <c r="L1190" s="38">
        <v>0</v>
      </c>
      <c r="M1190" s="38">
        <f t="shared" si="100"/>
        <v>0</v>
      </c>
      <c r="N1190" s="39">
        <v>6</v>
      </c>
      <c r="O1190" s="41" t="str">
        <f>IFERROR(VLOOKUP(N1190,bbb!B544:Ordenmes,2,0),"")</f>
        <v>Junio</v>
      </c>
      <c r="P1190" s="142" t="s">
        <v>56</v>
      </c>
      <c r="Q1190" s="111" t="s">
        <v>84</v>
      </c>
      <c r="R1190" s="95"/>
      <c r="S1190" s="93"/>
      <c r="T1190" s="93"/>
    </row>
    <row r="1191" spans="1:20" x14ac:dyDescent="0.25">
      <c r="A1191" s="34" t="s">
        <v>2111</v>
      </c>
      <c r="B1191" s="34" t="str">
        <f t="shared" si="103"/>
        <v>UDR Puno</v>
      </c>
      <c r="C1191" s="35" t="s">
        <v>307</v>
      </c>
      <c r="D1191" s="36" t="str">
        <f t="shared" si="101"/>
        <v>Supervisión Financiera a Unidades Ejecutoras-UE.</v>
      </c>
      <c r="E1191" s="36" t="s">
        <v>308</v>
      </c>
      <c r="F1191" s="36" t="str">
        <f t="shared" si="104"/>
        <v>Supervisión Financiera Presencial a las Unidades Ejecutoras-UE</v>
      </c>
      <c r="G1191" s="36" t="s">
        <v>815</v>
      </c>
      <c r="H1191" s="83" t="s">
        <v>817</v>
      </c>
      <c r="I1191" s="82">
        <v>5</v>
      </c>
      <c r="J1191" s="38">
        <v>0</v>
      </c>
      <c r="K1191" s="38"/>
      <c r="L1191" s="38">
        <v>0</v>
      </c>
      <c r="M1191" s="38">
        <f t="shared" si="100"/>
        <v>0</v>
      </c>
      <c r="N1191" s="39">
        <v>6</v>
      </c>
      <c r="O1191" s="41" t="str">
        <f>IFERROR(VLOOKUP(N1191,bbb!B545:Ordenmes,2,0),"")</f>
        <v>Junio</v>
      </c>
      <c r="P1191" s="142" t="s">
        <v>61</v>
      </c>
      <c r="Q1191" s="111" t="s">
        <v>88</v>
      </c>
      <c r="R1191" s="95"/>
      <c r="S1191" s="93"/>
      <c r="T1191" s="93"/>
    </row>
    <row r="1192" spans="1:20" x14ac:dyDescent="0.25">
      <c r="A1192" s="34" t="s">
        <v>2111</v>
      </c>
      <c r="B1192" s="34" t="str">
        <f t="shared" si="103"/>
        <v>UDR Puno</v>
      </c>
      <c r="C1192" s="35" t="s">
        <v>307</v>
      </c>
      <c r="D1192" s="36" t="str">
        <f t="shared" si="101"/>
        <v>Supervisión Financiera a Unidades Ejecutoras-UE.</v>
      </c>
      <c r="E1192" s="36" t="s">
        <v>308</v>
      </c>
      <c r="F1192" s="36" t="str">
        <f t="shared" si="104"/>
        <v>Supervisión Financiera Presencial a las Unidades Ejecutoras-UE</v>
      </c>
      <c r="G1192" s="36" t="s">
        <v>815</v>
      </c>
      <c r="H1192" s="83" t="s">
        <v>810</v>
      </c>
      <c r="I1192" s="82">
        <v>5</v>
      </c>
      <c r="J1192" s="38">
        <v>0</v>
      </c>
      <c r="K1192" s="38"/>
      <c r="L1192" s="38">
        <v>0</v>
      </c>
      <c r="M1192" s="38">
        <f t="shared" si="100"/>
        <v>0</v>
      </c>
      <c r="N1192" s="39">
        <v>6</v>
      </c>
      <c r="O1192" s="41" t="str">
        <f>IFERROR(VLOOKUP(N1192,bbb!B546:Ordenmes,2,0),"")</f>
        <v>Junio</v>
      </c>
      <c r="P1192" s="142" t="s">
        <v>61</v>
      </c>
      <c r="Q1192" s="111" t="s">
        <v>88</v>
      </c>
      <c r="R1192" s="95"/>
      <c r="S1192" s="93"/>
      <c r="T1192" s="93"/>
    </row>
    <row r="1193" spans="1:20" x14ac:dyDescent="0.25">
      <c r="A1193" s="34" t="s">
        <v>2111</v>
      </c>
      <c r="B1193" s="34" t="str">
        <f t="shared" si="103"/>
        <v>UDR Puno</v>
      </c>
      <c r="C1193" s="35" t="s">
        <v>307</v>
      </c>
      <c r="D1193" s="36" t="str">
        <f t="shared" si="101"/>
        <v>Supervisión Financiera a Unidades Ejecutoras-UE.</v>
      </c>
      <c r="E1193" s="36" t="s">
        <v>308</v>
      </c>
      <c r="F1193" s="36" t="str">
        <f t="shared" si="104"/>
        <v>Supervisión Financiera Presencial a las Unidades Ejecutoras-UE</v>
      </c>
      <c r="G1193" s="36" t="s">
        <v>821</v>
      </c>
      <c r="H1193" s="83" t="s">
        <v>814</v>
      </c>
      <c r="I1193" s="82">
        <v>3</v>
      </c>
      <c r="J1193" s="38">
        <v>0</v>
      </c>
      <c r="K1193" s="38"/>
      <c r="L1193" s="38">
        <v>0</v>
      </c>
      <c r="M1193" s="38">
        <f t="shared" si="100"/>
        <v>0</v>
      </c>
      <c r="N1193" s="39">
        <v>6</v>
      </c>
      <c r="O1193" s="41" t="str">
        <f>IFERROR(VLOOKUP(N1193,bbb!B547:Ordenmes,2,0),"")</f>
        <v>Junio</v>
      </c>
      <c r="P1193" s="142" t="s">
        <v>61</v>
      </c>
      <c r="Q1193" s="111" t="s">
        <v>88</v>
      </c>
      <c r="R1193" s="95"/>
      <c r="S1193" s="93"/>
      <c r="T1193" s="93"/>
    </row>
    <row r="1194" spans="1:20" x14ac:dyDescent="0.25">
      <c r="A1194" s="34" t="s">
        <v>2111</v>
      </c>
      <c r="B1194" s="34" t="str">
        <f t="shared" si="103"/>
        <v>UDR Puno</v>
      </c>
      <c r="C1194" s="35" t="s">
        <v>307</v>
      </c>
      <c r="D1194" s="36" t="str">
        <f t="shared" si="101"/>
        <v>Supervisión Financiera a Unidades Ejecutoras-UE.</v>
      </c>
      <c r="E1194" s="36" t="s">
        <v>308</v>
      </c>
      <c r="F1194" s="36" t="str">
        <f t="shared" si="104"/>
        <v>Supervisión Financiera Presencial a las Unidades Ejecutoras-UE</v>
      </c>
      <c r="G1194" s="36" t="s">
        <v>821</v>
      </c>
      <c r="H1194" s="83" t="s">
        <v>817</v>
      </c>
      <c r="I1194" s="82">
        <v>3</v>
      </c>
      <c r="J1194" s="38">
        <v>0</v>
      </c>
      <c r="K1194" s="38"/>
      <c r="L1194" s="38">
        <v>0</v>
      </c>
      <c r="M1194" s="38">
        <f t="shared" si="100"/>
        <v>0</v>
      </c>
      <c r="N1194" s="39">
        <v>6</v>
      </c>
      <c r="O1194" s="41" t="str">
        <f>IFERROR(VLOOKUP(N1194,bbb!B548:Ordenmes,2,0),"")</f>
        <v>Junio</v>
      </c>
      <c r="P1194" s="142" t="s">
        <v>61</v>
      </c>
      <c r="Q1194" s="111" t="s">
        <v>88</v>
      </c>
      <c r="R1194" s="95"/>
      <c r="S1194" s="93"/>
      <c r="T1194" s="93"/>
    </row>
    <row r="1195" spans="1:20" x14ac:dyDescent="0.25">
      <c r="A1195" s="34" t="s">
        <v>2111</v>
      </c>
      <c r="B1195" s="34" t="str">
        <f t="shared" si="103"/>
        <v>UDR Puno</v>
      </c>
      <c r="C1195" s="35" t="s">
        <v>307</v>
      </c>
      <c r="D1195" s="36" t="str">
        <f t="shared" si="101"/>
        <v>Supervisión Financiera a Unidades Ejecutoras-UE.</v>
      </c>
      <c r="E1195" s="36" t="s">
        <v>308</v>
      </c>
      <c r="F1195" s="36" t="str">
        <f t="shared" si="104"/>
        <v>Supervisión Financiera Presencial a las Unidades Ejecutoras-UE</v>
      </c>
      <c r="G1195" s="36" t="s">
        <v>821</v>
      </c>
      <c r="H1195" s="83" t="s">
        <v>810</v>
      </c>
      <c r="I1195" s="82">
        <v>3</v>
      </c>
      <c r="J1195" s="38">
        <v>0</v>
      </c>
      <c r="K1195" s="38"/>
      <c r="L1195" s="38">
        <v>0</v>
      </c>
      <c r="M1195" s="38">
        <f t="shared" si="100"/>
        <v>0</v>
      </c>
      <c r="N1195" s="39">
        <v>6</v>
      </c>
      <c r="O1195" s="41" t="str">
        <f>IFERROR(VLOOKUP(N1195,bbb!B549:Ordenmes,2,0),"")</f>
        <v>Junio</v>
      </c>
      <c r="P1195" s="142" t="s">
        <v>61</v>
      </c>
      <c r="Q1195" s="111" t="s">
        <v>88</v>
      </c>
      <c r="R1195" s="95"/>
      <c r="S1195" s="93"/>
      <c r="T1195" s="93"/>
    </row>
    <row r="1196" spans="1:20" x14ac:dyDescent="0.25">
      <c r="A1196" s="34" t="s">
        <v>2111</v>
      </c>
      <c r="B1196" s="34" t="str">
        <f t="shared" si="103"/>
        <v>UDR Puno</v>
      </c>
      <c r="C1196" s="35" t="s">
        <v>252</v>
      </c>
      <c r="D1196" s="36" t="str">
        <f t="shared" si="101"/>
        <v>Acciones de Soporte a la Gestión a nivel de UDR</v>
      </c>
      <c r="E1196" s="36" t="s">
        <v>253</v>
      </c>
      <c r="F1196" s="36" t="str">
        <f t="shared" si="104"/>
        <v>Supervisión y asistencia técnica en acciones de soporte a IPRESS</v>
      </c>
      <c r="G1196" s="36" t="s">
        <v>826</v>
      </c>
      <c r="H1196" s="83" t="s">
        <v>811</v>
      </c>
      <c r="I1196" s="82" t="s">
        <v>827</v>
      </c>
      <c r="J1196" s="38">
        <v>12</v>
      </c>
      <c r="K1196" s="38"/>
      <c r="L1196" s="38">
        <v>107</v>
      </c>
      <c r="M1196" s="38">
        <f t="shared" si="100"/>
        <v>119</v>
      </c>
      <c r="N1196" s="39">
        <v>6</v>
      </c>
      <c r="O1196" s="41" t="str">
        <f>IFERROR(VLOOKUP(N1196,bbb!B550:Ordenmes,2,0),"")</f>
        <v>Junio</v>
      </c>
      <c r="P1196" s="142" t="s">
        <v>63</v>
      </c>
      <c r="Q1196" s="111" t="s">
        <v>92</v>
      </c>
      <c r="R1196" s="95"/>
      <c r="S1196" s="93"/>
      <c r="T1196" s="93"/>
    </row>
    <row r="1197" spans="1:20" x14ac:dyDescent="0.25">
      <c r="A1197" s="34" t="s">
        <v>2111</v>
      </c>
      <c r="B1197" s="34" t="str">
        <f t="shared" si="103"/>
        <v>UDR Puno</v>
      </c>
      <c r="C1197" s="35" t="s">
        <v>314</v>
      </c>
      <c r="D1197" s="36" t="str">
        <f t="shared" si="101"/>
        <v>Acciones de Afiliación.</v>
      </c>
      <c r="E1197" s="36" t="s">
        <v>876</v>
      </c>
      <c r="F1197" s="36" t="str">
        <f t="shared" si="104"/>
        <v>Asistencia técnica a operadores del módulo de afiliación en IPRESS</v>
      </c>
      <c r="G1197" s="36" t="s">
        <v>881</v>
      </c>
      <c r="H1197" s="83" t="s">
        <v>879</v>
      </c>
      <c r="I1197" s="82" t="s">
        <v>681</v>
      </c>
      <c r="J1197" s="38">
        <v>10</v>
      </c>
      <c r="K1197" s="38"/>
      <c r="L1197" s="38">
        <v>120</v>
      </c>
      <c r="M1197" s="38">
        <f t="shared" si="100"/>
        <v>130</v>
      </c>
      <c r="N1197" s="39">
        <v>6</v>
      </c>
      <c r="O1197" s="41" t="str">
        <f>IFERROR(VLOOKUP(N1197,bbb!B551:Ordenmes,2,0),"")</f>
        <v>Junio</v>
      </c>
      <c r="P1197" s="142" t="s">
        <v>160</v>
      </c>
      <c r="Q1197" s="111" t="s">
        <v>119</v>
      </c>
      <c r="R1197" s="95"/>
      <c r="S1197" s="93"/>
      <c r="T1197" s="93"/>
    </row>
    <row r="1198" spans="1:20" x14ac:dyDescent="0.25">
      <c r="A1198" s="34" t="s">
        <v>2111</v>
      </c>
      <c r="B1198" s="75" t="str">
        <f t="shared" si="103"/>
        <v>UDR Puno</v>
      </c>
      <c r="C1198" s="35" t="s">
        <v>279</v>
      </c>
      <c r="D1198" s="36" t="str">
        <f t="shared" si="101"/>
        <v>Ejecución de Control Técnico a las Prestaciones.</v>
      </c>
      <c r="E1198" s="36" t="s">
        <v>288</v>
      </c>
      <c r="F1198" s="36" t="str">
        <f t="shared" si="104"/>
        <v>Ejecutar acciones correspondientes al Proceso de Control Presencial Posterior</v>
      </c>
      <c r="G1198" s="100" t="s">
        <v>853</v>
      </c>
      <c r="H1198" s="120" t="s">
        <v>837</v>
      </c>
      <c r="I1198" s="121"/>
      <c r="J1198" s="38"/>
      <c r="K1198" s="38"/>
      <c r="L1198" s="122" t="s">
        <v>2874</v>
      </c>
      <c r="M1198" s="38">
        <f t="shared" ref="M1198:M1261" si="105">SUM(J1198:L1198)</f>
        <v>0</v>
      </c>
      <c r="N1198" s="39">
        <v>6</v>
      </c>
      <c r="O1198" s="41" t="str">
        <f>IFERROR(VLOOKUP(N1198,bbb!B552:Ordenmes,2,0),"")</f>
        <v>Junio</v>
      </c>
      <c r="P1198" s="142"/>
      <c r="Q1198" s="111"/>
      <c r="R1198" s="95"/>
      <c r="S1198" s="150"/>
      <c r="T1198" s="150"/>
    </row>
    <row r="1199" spans="1:20" x14ac:dyDescent="0.25">
      <c r="A1199" s="34" t="s">
        <v>2111</v>
      </c>
      <c r="B1199" s="75" t="str">
        <f t="shared" si="103"/>
        <v>UDR Puno</v>
      </c>
      <c r="C1199" s="35" t="s">
        <v>279</v>
      </c>
      <c r="D1199" s="36" t="str">
        <f t="shared" si="101"/>
        <v>Ejecución de Control Técnico a las Prestaciones.</v>
      </c>
      <c r="E1199" s="36" t="s">
        <v>288</v>
      </c>
      <c r="F1199" s="36" t="str">
        <f t="shared" si="104"/>
        <v>Ejecutar acciones correspondientes al Proceso de Control Presencial Posterior</v>
      </c>
      <c r="G1199" s="100" t="s">
        <v>854</v>
      </c>
      <c r="H1199" s="120" t="s">
        <v>837</v>
      </c>
      <c r="I1199" s="121"/>
      <c r="J1199" s="38"/>
      <c r="K1199" s="38"/>
      <c r="L1199" s="122" t="s">
        <v>2874</v>
      </c>
      <c r="M1199" s="38">
        <f t="shared" si="105"/>
        <v>0</v>
      </c>
      <c r="N1199" s="39">
        <v>6</v>
      </c>
      <c r="O1199" s="41" t="str">
        <f>IFERROR(VLOOKUP(N1199,bbb!B553:Ordenmes,2,0),"")</f>
        <v>Junio</v>
      </c>
      <c r="P1199" s="142"/>
      <c r="Q1199" s="111"/>
      <c r="R1199" s="95"/>
      <c r="S1199" s="150"/>
      <c r="T1199" s="150"/>
    </row>
    <row r="1200" spans="1:20" x14ac:dyDescent="0.25">
      <c r="A1200" s="34" t="s">
        <v>2111</v>
      </c>
      <c r="B1200" s="75" t="str">
        <f t="shared" si="103"/>
        <v>UDR Puno</v>
      </c>
      <c r="C1200" s="35" t="s">
        <v>279</v>
      </c>
      <c r="D1200" s="36" t="str">
        <f t="shared" si="101"/>
        <v>Ejecución de Control Técnico a las Prestaciones.</v>
      </c>
      <c r="E1200" s="36" t="s">
        <v>288</v>
      </c>
      <c r="F1200" s="36" t="str">
        <f t="shared" si="104"/>
        <v>Ejecutar acciones correspondientes al Proceso de Control Presencial Posterior</v>
      </c>
      <c r="G1200" s="100" t="s">
        <v>855</v>
      </c>
      <c r="H1200" s="120" t="s">
        <v>837</v>
      </c>
      <c r="I1200" s="121"/>
      <c r="J1200" s="38"/>
      <c r="K1200" s="38"/>
      <c r="L1200" s="122" t="s">
        <v>2874</v>
      </c>
      <c r="M1200" s="38">
        <f t="shared" si="105"/>
        <v>0</v>
      </c>
      <c r="N1200" s="39">
        <v>6</v>
      </c>
      <c r="O1200" s="41" t="str">
        <f>IFERROR(VLOOKUP(N1200,bbb!B554:Ordenmes,2,0),"")</f>
        <v>Junio</v>
      </c>
      <c r="P1200" s="142"/>
      <c r="Q1200" s="111"/>
      <c r="R1200" s="95"/>
      <c r="S1200" s="150"/>
      <c r="T1200" s="150"/>
    </row>
    <row r="1201" spans="1:20" x14ac:dyDescent="0.25">
      <c r="A1201" s="34" t="s">
        <v>2111</v>
      </c>
      <c r="B1201" s="75" t="str">
        <f t="shared" si="103"/>
        <v>UDR Puno</v>
      </c>
      <c r="C1201" s="96" t="s">
        <v>895</v>
      </c>
      <c r="D1201" s="36" t="str">
        <f t="shared" si="101"/>
        <v>Acciones de promocion y proteccion de derechos</v>
      </c>
      <c r="E1201" s="94" t="s">
        <v>1688</v>
      </c>
      <c r="F1201" s="94" t="s">
        <v>2953</v>
      </c>
      <c r="G1201" s="94" t="s">
        <v>2956</v>
      </c>
      <c r="H1201" s="94" t="s">
        <v>2958</v>
      </c>
      <c r="I1201" s="94" t="s">
        <v>808</v>
      </c>
      <c r="J1201" s="38"/>
      <c r="K1201" s="38"/>
      <c r="L1201" s="105">
        <v>80</v>
      </c>
      <c r="M1201" s="79">
        <f t="shared" si="105"/>
        <v>80</v>
      </c>
      <c r="N1201" s="39">
        <v>6</v>
      </c>
      <c r="O1201" s="41" t="str">
        <f>IFERROR(VLOOKUP(N1201,bbb!B555:Ordenmes,2,0),"")</f>
        <v>Junio</v>
      </c>
      <c r="P1201" s="142"/>
      <c r="Q1201" s="111"/>
      <c r="R1201" s="95"/>
      <c r="S1201" s="150"/>
      <c r="T1201" s="150"/>
    </row>
    <row r="1202" spans="1:20" x14ac:dyDescent="0.25">
      <c r="A1202" s="34" t="s">
        <v>2111</v>
      </c>
      <c r="B1202" s="75" t="str">
        <f t="shared" si="103"/>
        <v>UDR Puno</v>
      </c>
      <c r="C1202" s="35" t="s">
        <v>314</v>
      </c>
      <c r="D1202" s="36" t="str">
        <f t="shared" si="101"/>
        <v>Acciones de Afiliación.</v>
      </c>
      <c r="E1202" s="97" t="s">
        <v>876</v>
      </c>
      <c r="F1202" s="100" t="str">
        <f>IFERROR(VLOOKUP(E1202,'[7]3-AOI Y TAREAS'!$E$3:$F$63,2,0),"")</f>
        <v>Asistencia técnica a operadores del módulo de afiliación en IPRESS</v>
      </c>
      <c r="G1202" s="97" t="s">
        <v>2957</v>
      </c>
      <c r="H1202" s="101" t="s">
        <v>879</v>
      </c>
      <c r="I1202" s="94" t="s">
        <v>818</v>
      </c>
      <c r="J1202" s="38"/>
      <c r="K1202" s="38"/>
      <c r="L1202" s="105">
        <v>107</v>
      </c>
      <c r="M1202" s="79">
        <f t="shared" si="105"/>
        <v>107</v>
      </c>
      <c r="N1202" s="39">
        <v>6</v>
      </c>
      <c r="O1202" s="41" t="str">
        <f>IFERROR(VLOOKUP(N1202,bbb!B556:Ordenmes,2,0),"")</f>
        <v>Junio</v>
      </c>
      <c r="P1202" s="142"/>
      <c r="Q1202" s="111"/>
      <c r="R1202" s="95"/>
      <c r="S1202" s="150"/>
      <c r="T1202" s="150"/>
    </row>
    <row r="1203" spans="1:20" x14ac:dyDescent="0.25">
      <c r="A1203" s="34" t="s">
        <v>2111</v>
      </c>
      <c r="B1203" s="75" t="str">
        <f t="shared" si="103"/>
        <v>UDR Puno</v>
      </c>
      <c r="C1203" s="96" t="s">
        <v>895</v>
      </c>
      <c r="D1203" s="36" t="str">
        <f t="shared" si="101"/>
        <v>Acciones de promocion y proteccion de derechos</v>
      </c>
      <c r="E1203" s="94" t="s">
        <v>1688</v>
      </c>
      <c r="F1203" s="94" t="s">
        <v>2953</v>
      </c>
      <c r="G1203" s="94" t="s">
        <v>2957</v>
      </c>
      <c r="H1203" s="94" t="s">
        <v>2958</v>
      </c>
      <c r="I1203" s="94" t="s">
        <v>818</v>
      </c>
      <c r="J1203" s="38"/>
      <c r="K1203" s="38"/>
      <c r="L1203" s="105">
        <v>107</v>
      </c>
      <c r="M1203" s="79">
        <f t="shared" si="105"/>
        <v>107</v>
      </c>
      <c r="N1203" s="39">
        <v>6</v>
      </c>
      <c r="O1203" s="41" t="str">
        <f>IFERROR(VLOOKUP(N1203,bbb!B557:Ordenmes,2,0),"")</f>
        <v>Junio</v>
      </c>
      <c r="P1203" s="142"/>
      <c r="Q1203" s="111"/>
      <c r="R1203" s="95"/>
      <c r="S1203" s="150"/>
      <c r="T1203" s="150"/>
    </row>
    <row r="1204" spans="1:20" x14ac:dyDescent="0.25">
      <c r="A1204" s="34" t="s">
        <v>2111</v>
      </c>
      <c r="B1204" s="34" t="str">
        <f t="shared" si="103"/>
        <v>UDR Puno</v>
      </c>
      <c r="C1204" s="35" t="s">
        <v>307</v>
      </c>
      <c r="D1204" s="36" t="str">
        <f t="shared" si="101"/>
        <v>Supervisión Financiera a Unidades Ejecutoras-UE.</v>
      </c>
      <c r="E1204" s="36" t="s">
        <v>308</v>
      </c>
      <c r="F1204" s="36" t="str">
        <f t="shared" ref="F1204:F1213" si="106">IFERROR(VLOOKUP(E1204,IdTarea,2,0),"")</f>
        <v>Supervisión Financiera Presencial a las Unidades Ejecutoras-UE</v>
      </c>
      <c r="G1204" s="36" t="s">
        <v>812</v>
      </c>
      <c r="H1204" s="83" t="s">
        <v>807</v>
      </c>
      <c r="I1204" s="82">
        <v>5</v>
      </c>
      <c r="J1204" s="38">
        <v>30</v>
      </c>
      <c r="K1204" s="38"/>
      <c r="L1204" s="38">
        <v>1280</v>
      </c>
      <c r="M1204" s="38">
        <f t="shared" si="105"/>
        <v>1310</v>
      </c>
      <c r="N1204" s="39">
        <v>7</v>
      </c>
      <c r="O1204" s="41" t="str">
        <f>IFERROR(VLOOKUP(N1204,bbb!B559:Ordenmes,2,0),"")</f>
        <v>Julio</v>
      </c>
      <c r="P1204" s="142" t="s">
        <v>160</v>
      </c>
      <c r="Q1204" s="111" t="s">
        <v>119</v>
      </c>
      <c r="R1204" s="95"/>
      <c r="S1204" s="93"/>
      <c r="T1204" s="93"/>
    </row>
    <row r="1205" spans="1:20" x14ac:dyDescent="0.25">
      <c r="A1205" s="34" t="s">
        <v>2111</v>
      </c>
      <c r="B1205" s="34" t="str">
        <f t="shared" si="103"/>
        <v>UDR Puno</v>
      </c>
      <c r="C1205" s="35" t="s">
        <v>307</v>
      </c>
      <c r="D1205" s="36" t="str">
        <f t="shared" si="101"/>
        <v>Supervisión Financiera a Unidades Ejecutoras-UE.</v>
      </c>
      <c r="E1205" s="36" t="s">
        <v>308</v>
      </c>
      <c r="F1205" s="36" t="str">
        <f t="shared" si="106"/>
        <v>Supervisión Financiera Presencial a las Unidades Ejecutoras-UE</v>
      </c>
      <c r="G1205" s="36" t="s">
        <v>812</v>
      </c>
      <c r="H1205" s="83" t="s">
        <v>814</v>
      </c>
      <c r="I1205" s="82" t="s">
        <v>818</v>
      </c>
      <c r="J1205" s="38">
        <v>0</v>
      </c>
      <c r="K1205" s="38"/>
      <c r="L1205" s="38">
        <v>108</v>
      </c>
      <c r="M1205" s="38">
        <f t="shared" si="105"/>
        <v>108</v>
      </c>
      <c r="N1205" s="39">
        <v>7</v>
      </c>
      <c r="O1205" s="41" t="str">
        <f>IFERROR(VLOOKUP(N1205,bbb!B560:Ordenmes,2,0),"")</f>
        <v>Julio</v>
      </c>
      <c r="P1205" s="142" t="s">
        <v>160</v>
      </c>
      <c r="Q1205" s="111" t="s">
        <v>119</v>
      </c>
      <c r="R1205" s="95"/>
      <c r="S1205" s="93"/>
      <c r="T1205" s="93"/>
    </row>
    <row r="1206" spans="1:20" x14ac:dyDescent="0.25">
      <c r="A1206" s="34" t="s">
        <v>2111</v>
      </c>
      <c r="B1206" s="34" t="str">
        <f t="shared" si="103"/>
        <v>UDR Puno</v>
      </c>
      <c r="C1206" s="35" t="s">
        <v>307</v>
      </c>
      <c r="D1206" s="36" t="str">
        <f t="shared" si="101"/>
        <v>Supervisión Financiera a Unidades Ejecutoras-UE.</v>
      </c>
      <c r="E1206" s="36" t="s">
        <v>308</v>
      </c>
      <c r="F1206" s="36" t="str">
        <f t="shared" si="106"/>
        <v>Supervisión Financiera Presencial a las Unidades Ejecutoras-UE</v>
      </c>
      <c r="G1206" s="36" t="s">
        <v>812</v>
      </c>
      <c r="H1206" s="83" t="s">
        <v>814</v>
      </c>
      <c r="I1206" s="82" t="s">
        <v>818</v>
      </c>
      <c r="J1206" s="38">
        <v>0</v>
      </c>
      <c r="K1206" s="38"/>
      <c r="L1206" s="38">
        <v>108</v>
      </c>
      <c r="M1206" s="38">
        <f t="shared" si="105"/>
        <v>108</v>
      </c>
      <c r="N1206" s="39">
        <v>7</v>
      </c>
      <c r="O1206" s="41" t="str">
        <f>IFERROR(VLOOKUP(N1206,bbb!B561:Ordenmes,2,0),"")</f>
        <v>Julio</v>
      </c>
      <c r="P1206" s="142" t="s">
        <v>153</v>
      </c>
      <c r="Q1206" s="111" t="s">
        <v>99</v>
      </c>
      <c r="R1206" s="95"/>
      <c r="S1206" s="93"/>
      <c r="T1206" s="93"/>
    </row>
    <row r="1207" spans="1:20" x14ac:dyDescent="0.25">
      <c r="A1207" s="34" t="s">
        <v>2111</v>
      </c>
      <c r="B1207" s="34" t="str">
        <f t="shared" si="103"/>
        <v>UDR Puno</v>
      </c>
      <c r="C1207" s="35" t="s">
        <v>307</v>
      </c>
      <c r="D1207" s="36" t="str">
        <f t="shared" si="101"/>
        <v>Supervisión Financiera a Unidades Ejecutoras-UE.</v>
      </c>
      <c r="E1207" s="36" t="s">
        <v>308</v>
      </c>
      <c r="F1207" s="36" t="str">
        <f t="shared" si="106"/>
        <v>Supervisión Financiera Presencial a las Unidades Ejecutoras-UE</v>
      </c>
      <c r="G1207" s="36" t="s">
        <v>812</v>
      </c>
      <c r="H1207" s="83" t="s">
        <v>814</v>
      </c>
      <c r="I1207" s="82" t="s">
        <v>818</v>
      </c>
      <c r="J1207" s="38">
        <v>0</v>
      </c>
      <c r="K1207" s="38"/>
      <c r="L1207" s="38">
        <v>108</v>
      </c>
      <c r="M1207" s="38">
        <f t="shared" si="105"/>
        <v>108</v>
      </c>
      <c r="N1207" s="39">
        <v>7</v>
      </c>
      <c r="O1207" s="41" t="str">
        <f>IFERROR(VLOOKUP(N1207,bbb!B562:Ordenmes,2,0),"")</f>
        <v>Julio</v>
      </c>
      <c r="P1207" s="142" t="s">
        <v>153</v>
      </c>
      <c r="Q1207" s="111" t="s">
        <v>99</v>
      </c>
      <c r="R1207" s="95"/>
      <c r="S1207" s="93"/>
      <c r="T1207" s="93"/>
    </row>
    <row r="1208" spans="1:20" x14ac:dyDescent="0.25">
      <c r="A1208" s="34" t="s">
        <v>2111</v>
      </c>
      <c r="B1208" s="34" t="str">
        <f t="shared" si="103"/>
        <v>UDR Puno</v>
      </c>
      <c r="C1208" s="35" t="s">
        <v>307</v>
      </c>
      <c r="D1208" s="36" t="str">
        <f t="shared" si="101"/>
        <v>Supervisión Financiera a Unidades Ejecutoras-UE.</v>
      </c>
      <c r="E1208" s="36" t="s">
        <v>308</v>
      </c>
      <c r="F1208" s="36" t="str">
        <f t="shared" si="106"/>
        <v>Supervisión Financiera Presencial a las Unidades Ejecutoras-UE</v>
      </c>
      <c r="G1208" s="36" t="s">
        <v>812</v>
      </c>
      <c r="H1208" s="83" t="s">
        <v>814</v>
      </c>
      <c r="I1208" s="82" t="s">
        <v>818</v>
      </c>
      <c r="J1208" s="38">
        <v>0</v>
      </c>
      <c r="K1208" s="38"/>
      <c r="L1208" s="38">
        <v>108</v>
      </c>
      <c r="M1208" s="38">
        <f t="shared" si="105"/>
        <v>108</v>
      </c>
      <c r="N1208" s="39">
        <v>7</v>
      </c>
      <c r="O1208" s="41" t="str">
        <f>IFERROR(VLOOKUP(N1208,bbb!B563:Ordenmes,2,0),"")</f>
        <v>Julio</v>
      </c>
      <c r="P1208" s="142" t="s">
        <v>153</v>
      </c>
      <c r="Q1208" s="111" t="s">
        <v>99</v>
      </c>
      <c r="R1208" s="95"/>
      <c r="S1208" s="93"/>
      <c r="T1208" s="93"/>
    </row>
    <row r="1209" spans="1:20" x14ac:dyDescent="0.25">
      <c r="A1209" s="34" t="s">
        <v>2111</v>
      </c>
      <c r="B1209" s="34" t="str">
        <f t="shared" si="103"/>
        <v>UDR Puno</v>
      </c>
      <c r="C1209" s="35" t="s">
        <v>307</v>
      </c>
      <c r="D1209" s="36" t="str">
        <f t="shared" si="101"/>
        <v>Supervisión Financiera a Unidades Ejecutoras-UE.</v>
      </c>
      <c r="E1209" s="36" t="s">
        <v>308</v>
      </c>
      <c r="F1209" s="36" t="str">
        <f t="shared" si="106"/>
        <v>Supervisión Financiera Presencial a las Unidades Ejecutoras-UE</v>
      </c>
      <c r="G1209" s="36" t="s">
        <v>812</v>
      </c>
      <c r="H1209" s="83" t="s">
        <v>814</v>
      </c>
      <c r="I1209" s="82" t="s">
        <v>818</v>
      </c>
      <c r="J1209" s="38">
        <v>0</v>
      </c>
      <c r="K1209" s="38"/>
      <c r="L1209" s="38">
        <v>108</v>
      </c>
      <c r="M1209" s="38">
        <f t="shared" si="105"/>
        <v>108</v>
      </c>
      <c r="N1209" s="39">
        <v>7</v>
      </c>
      <c r="O1209" s="41" t="str">
        <f>IFERROR(VLOOKUP(N1209,bbb!B564:Ordenmes,2,0),"")</f>
        <v>Julio</v>
      </c>
      <c r="P1209" s="142" t="s">
        <v>153</v>
      </c>
      <c r="Q1209" s="111" t="s">
        <v>99</v>
      </c>
      <c r="R1209" s="95"/>
      <c r="S1209" s="93"/>
      <c r="T1209" s="93"/>
    </row>
    <row r="1210" spans="1:20" x14ac:dyDescent="0.25">
      <c r="A1210" s="34" t="s">
        <v>2111</v>
      </c>
      <c r="B1210" s="34" t="str">
        <f t="shared" si="103"/>
        <v>UDR Puno</v>
      </c>
      <c r="C1210" s="35" t="s">
        <v>307</v>
      </c>
      <c r="D1210" s="36" t="str">
        <f t="shared" si="101"/>
        <v>Supervisión Financiera a Unidades Ejecutoras-UE.</v>
      </c>
      <c r="E1210" s="36" t="s">
        <v>308</v>
      </c>
      <c r="F1210" s="36" t="str">
        <f t="shared" si="106"/>
        <v>Supervisión Financiera Presencial a las Unidades Ejecutoras-UE</v>
      </c>
      <c r="G1210" s="36" t="s">
        <v>822</v>
      </c>
      <c r="H1210" s="83" t="s">
        <v>807</v>
      </c>
      <c r="I1210" s="82">
        <v>3</v>
      </c>
      <c r="J1210" s="38">
        <v>30</v>
      </c>
      <c r="K1210" s="38"/>
      <c r="L1210" s="38">
        <v>640</v>
      </c>
      <c r="M1210" s="38">
        <f t="shared" si="105"/>
        <v>670</v>
      </c>
      <c r="N1210" s="39">
        <v>7</v>
      </c>
      <c r="O1210" s="41" t="str">
        <f>IFERROR(VLOOKUP(N1210,bbb!B565:Ordenmes,2,0),"")</f>
        <v>Julio</v>
      </c>
      <c r="P1210" s="142" t="s">
        <v>153</v>
      </c>
      <c r="Q1210" s="111" t="s">
        <v>99</v>
      </c>
      <c r="R1210" s="95"/>
      <c r="S1210" s="93"/>
      <c r="T1210" s="93"/>
    </row>
    <row r="1211" spans="1:20" x14ac:dyDescent="0.25">
      <c r="A1211" s="34" t="s">
        <v>2111</v>
      </c>
      <c r="B1211" s="34" t="str">
        <f t="shared" si="103"/>
        <v>UDR Puno</v>
      </c>
      <c r="C1211" s="35" t="s">
        <v>307</v>
      </c>
      <c r="D1211" s="36" t="str">
        <f t="shared" si="101"/>
        <v>Supervisión Financiera a Unidades Ejecutoras-UE.</v>
      </c>
      <c r="E1211" s="36" t="s">
        <v>308</v>
      </c>
      <c r="F1211" s="36" t="str">
        <f t="shared" si="106"/>
        <v>Supervisión Financiera Presencial a las Unidades Ejecutoras-UE</v>
      </c>
      <c r="G1211" s="36" t="s">
        <v>822</v>
      </c>
      <c r="H1211" s="83" t="s">
        <v>814</v>
      </c>
      <c r="I1211" s="82" t="s">
        <v>818</v>
      </c>
      <c r="J1211" s="38">
        <v>0</v>
      </c>
      <c r="K1211" s="38"/>
      <c r="L1211" s="38">
        <v>108</v>
      </c>
      <c r="M1211" s="38">
        <f t="shared" si="105"/>
        <v>108</v>
      </c>
      <c r="N1211" s="39">
        <v>7</v>
      </c>
      <c r="O1211" s="41" t="str">
        <f>IFERROR(VLOOKUP(N1211,bbb!B566:Ordenmes,2,0),"")</f>
        <v>Julio</v>
      </c>
      <c r="P1211" s="142" t="s">
        <v>153</v>
      </c>
      <c r="Q1211" s="111" t="s">
        <v>99</v>
      </c>
      <c r="R1211" s="95"/>
      <c r="S1211" s="93"/>
      <c r="T1211" s="93"/>
    </row>
    <row r="1212" spans="1:20" x14ac:dyDescent="0.25">
      <c r="A1212" s="34" t="s">
        <v>2111</v>
      </c>
      <c r="B1212" s="34" t="str">
        <f t="shared" si="103"/>
        <v>UDR Puno</v>
      </c>
      <c r="C1212" s="35" t="s">
        <v>307</v>
      </c>
      <c r="D1212" s="36" t="str">
        <f t="shared" si="101"/>
        <v>Supervisión Financiera a Unidades Ejecutoras-UE.</v>
      </c>
      <c r="E1212" s="36" t="s">
        <v>308</v>
      </c>
      <c r="F1212" s="36" t="str">
        <f t="shared" si="106"/>
        <v>Supervisión Financiera Presencial a las Unidades Ejecutoras-UE</v>
      </c>
      <c r="G1212" s="36" t="s">
        <v>822</v>
      </c>
      <c r="H1212" s="83" t="s">
        <v>814</v>
      </c>
      <c r="I1212" s="82" t="s">
        <v>818</v>
      </c>
      <c r="J1212" s="38">
        <v>0</v>
      </c>
      <c r="K1212" s="38"/>
      <c r="L1212" s="38">
        <v>108</v>
      </c>
      <c r="M1212" s="38">
        <f t="shared" si="105"/>
        <v>108</v>
      </c>
      <c r="N1212" s="39">
        <v>7</v>
      </c>
      <c r="O1212" s="41" t="str">
        <f>IFERROR(VLOOKUP(N1212,bbb!B567:Ordenmes,2,0),"")</f>
        <v>Julio</v>
      </c>
      <c r="P1212" s="142" t="s">
        <v>153</v>
      </c>
      <c r="Q1212" s="111" t="s">
        <v>99</v>
      </c>
      <c r="R1212" s="95"/>
      <c r="S1212" s="93"/>
      <c r="T1212" s="93"/>
    </row>
    <row r="1213" spans="1:20" x14ac:dyDescent="0.25">
      <c r="A1213" s="34" t="s">
        <v>2111</v>
      </c>
      <c r="B1213" s="34" t="str">
        <f t="shared" si="103"/>
        <v>UDR Puno</v>
      </c>
      <c r="C1213" s="35" t="s">
        <v>252</v>
      </c>
      <c r="D1213" s="36" t="str">
        <f t="shared" si="101"/>
        <v>Acciones de Soporte a la Gestión a nivel de UDR</v>
      </c>
      <c r="E1213" s="36" t="s">
        <v>253</v>
      </c>
      <c r="F1213" s="36" t="str">
        <f t="shared" si="106"/>
        <v>Supervisión y asistencia técnica en acciones de soporte a IPRESS</v>
      </c>
      <c r="G1213" s="36" t="s">
        <v>828</v>
      </c>
      <c r="H1213" s="83" t="s">
        <v>811</v>
      </c>
      <c r="I1213" s="82" t="s">
        <v>829</v>
      </c>
      <c r="J1213" s="38">
        <v>30</v>
      </c>
      <c r="K1213" s="38"/>
      <c r="L1213" s="38">
        <v>320</v>
      </c>
      <c r="M1213" s="38">
        <f t="shared" si="105"/>
        <v>350</v>
      </c>
      <c r="N1213" s="39">
        <v>7</v>
      </c>
      <c r="O1213" s="41" t="str">
        <f>IFERROR(VLOOKUP(N1213,bbb!B568:Ordenmes,2,0),"")</f>
        <v>Julio</v>
      </c>
      <c r="P1213" s="142" t="s">
        <v>168</v>
      </c>
      <c r="Q1213" s="111" t="s">
        <v>103</v>
      </c>
      <c r="R1213" s="95"/>
      <c r="S1213" s="93"/>
      <c r="T1213" s="93"/>
    </row>
    <row r="1214" spans="1:20" x14ac:dyDescent="0.25">
      <c r="A1214" s="34" t="s">
        <v>2111</v>
      </c>
      <c r="B1214" s="75" t="str">
        <f t="shared" si="103"/>
        <v>UDR Puno</v>
      </c>
      <c r="C1214" s="96" t="s">
        <v>895</v>
      </c>
      <c r="D1214" s="36" t="str">
        <f t="shared" si="101"/>
        <v>Acciones de promocion y proteccion de derechos</v>
      </c>
      <c r="E1214" s="94" t="s">
        <v>1688</v>
      </c>
      <c r="F1214" s="94" t="s">
        <v>2953</v>
      </c>
      <c r="G1214" s="94" t="s">
        <v>816</v>
      </c>
      <c r="H1214" s="94" t="s">
        <v>2958</v>
      </c>
      <c r="I1214" s="94" t="s">
        <v>818</v>
      </c>
      <c r="J1214" s="38"/>
      <c r="K1214" s="38"/>
      <c r="L1214" s="105">
        <v>107</v>
      </c>
      <c r="M1214" s="79">
        <f t="shared" si="105"/>
        <v>107</v>
      </c>
      <c r="N1214" s="39">
        <v>7</v>
      </c>
      <c r="O1214" s="41" t="str">
        <f>IFERROR(VLOOKUP(N1214,bbb!B569:Ordenmes,2,0),"")</f>
        <v>Julio</v>
      </c>
      <c r="P1214" s="142"/>
      <c r="Q1214" s="111"/>
      <c r="R1214" s="95"/>
      <c r="S1214" s="150"/>
      <c r="T1214" s="150"/>
    </row>
    <row r="1215" spans="1:20" x14ac:dyDescent="0.25">
      <c r="A1215" s="34" t="s">
        <v>2111</v>
      </c>
      <c r="B1215" s="75" t="str">
        <f t="shared" si="103"/>
        <v>UDR Puno</v>
      </c>
      <c r="C1215" s="35" t="s">
        <v>314</v>
      </c>
      <c r="D1215" s="36" t="str">
        <f t="shared" si="101"/>
        <v>Acciones de Afiliación.</v>
      </c>
      <c r="E1215" s="97" t="s">
        <v>876</v>
      </c>
      <c r="F1215" s="100" t="str">
        <f>IFERROR(VLOOKUP(E1215,'[7]3-AOI Y TAREAS'!$E$3:$F$63,2,0),"")</f>
        <v>Asistencia técnica a operadores del módulo de afiliación en IPRESS</v>
      </c>
      <c r="G1215" s="97" t="s">
        <v>816</v>
      </c>
      <c r="H1215" s="101" t="s">
        <v>879</v>
      </c>
      <c r="I1215" s="94" t="s">
        <v>818</v>
      </c>
      <c r="J1215" s="38"/>
      <c r="K1215" s="38"/>
      <c r="L1215" s="105">
        <v>107</v>
      </c>
      <c r="M1215" s="79">
        <f t="shared" si="105"/>
        <v>107</v>
      </c>
      <c r="N1215" s="39">
        <v>7</v>
      </c>
      <c r="O1215" s="41" t="str">
        <f>IFERROR(VLOOKUP(N1215,bbb!B570:Ordenmes,2,0),"")</f>
        <v>Julio</v>
      </c>
      <c r="P1215" s="142"/>
      <c r="Q1215" s="111"/>
      <c r="R1215" s="95"/>
      <c r="S1215" s="150"/>
      <c r="T1215" s="150"/>
    </row>
    <row r="1216" spans="1:20" x14ac:dyDescent="0.25">
      <c r="A1216" s="34" t="s">
        <v>2111</v>
      </c>
      <c r="B1216" s="75" t="str">
        <f t="shared" si="103"/>
        <v>UDR Puno</v>
      </c>
      <c r="C1216" s="35" t="s">
        <v>307</v>
      </c>
      <c r="D1216" s="36" t="str">
        <f t="shared" si="101"/>
        <v>Supervisión Financiera a Unidades Ejecutoras-UE.</v>
      </c>
      <c r="E1216" s="95" t="s">
        <v>308</v>
      </c>
      <c r="F1216" s="100" t="str">
        <f>IFERROR(VLOOKUP(E1216,'[6]3-AOI Y TAREAS'!$E$3:$F$63,2,0),"")</f>
        <v>Supervisión Financiera Presencial a las Unidades Ejecutoras-UE</v>
      </c>
      <c r="G1216" s="94" t="s">
        <v>812</v>
      </c>
      <c r="H1216" s="93" t="s">
        <v>817</v>
      </c>
      <c r="I1216" s="94" t="s">
        <v>818</v>
      </c>
      <c r="J1216" s="38"/>
      <c r="K1216" s="38"/>
      <c r="L1216" s="106">
        <v>107</v>
      </c>
      <c r="M1216" s="79">
        <f t="shared" si="105"/>
        <v>107</v>
      </c>
      <c r="N1216" s="39">
        <v>7</v>
      </c>
      <c r="O1216" s="41" t="str">
        <f>IFERROR(VLOOKUP(N1216,bbb!B571:Ordenmes,2,0),"")</f>
        <v>Julio</v>
      </c>
      <c r="P1216" s="142"/>
      <c r="Q1216" s="111"/>
      <c r="R1216" s="95"/>
      <c r="S1216" s="150"/>
      <c r="T1216" s="150"/>
    </row>
    <row r="1217" spans="1:20" x14ac:dyDescent="0.25">
      <c r="A1217" s="34" t="s">
        <v>2111</v>
      </c>
      <c r="B1217" s="75" t="str">
        <f t="shared" si="103"/>
        <v>UDR Puno</v>
      </c>
      <c r="C1217" s="35" t="s">
        <v>307</v>
      </c>
      <c r="D1217" s="36" t="str">
        <f t="shared" si="101"/>
        <v>Supervisión Financiera a Unidades Ejecutoras-UE.</v>
      </c>
      <c r="E1217" s="95" t="s">
        <v>308</v>
      </c>
      <c r="F1217" s="100" t="str">
        <f>IFERROR(VLOOKUP(E1217,'[6]3-AOI Y TAREAS'!$E$3:$F$63,2,0),"")</f>
        <v>Supervisión Financiera Presencial a las Unidades Ejecutoras-UE</v>
      </c>
      <c r="G1217" s="94" t="s">
        <v>812</v>
      </c>
      <c r="H1217" s="93" t="s">
        <v>817</v>
      </c>
      <c r="I1217" s="94" t="s">
        <v>818</v>
      </c>
      <c r="J1217" s="38"/>
      <c r="K1217" s="38"/>
      <c r="L1217" s="106">
        <v>107</v>
      </c>
      <c r="M1217" s="79">
        <f t="shared" si="105"/>
        <v>107</v>
      </c>
      <c r="N1217" s="39">
        <v>7</v>
      </c>
      <c r="O1217" s="41" t="str">
        <f>IFERROR(VLOOKUP(N1217,bbb!B572:Ordenmes,2,0),"")</f>
        <v>Julio</v>
      </c>
      <c r="P1217" s="142"/>
      <c r="Q1217" s="111"/>
      <c r="R1217" s="95"/>
      <c r="S1217" s="150"/>
      <c r="T1217" s="150"/>
    </row>
    <row r="1218" spans="1:20" x14ac:dyDescent="0.25">
      <c r="A1218" s="34" t="s">
        <v>2111</v>
      </c>
      <c r="B1218" s="75" t="str">
        <f t="shared" si="103"/>
        <v>UDR Puno</v>
      </c>
      <c r="C1218" s="35" t="s">
        <v>279</v>
      </c>
      <c r="D1218" s="36" t="str">
        <f t="shared" si="101"/>
        <v>Ejecución de Control Técnico a las Prestaciones.</v>
      </c>
      <c r="E1218" s="36" t="s">
        <v>288</v>
      </c>
      <c r="F1218" s="36" t="str">
        <f t="shared" ref="F1218:F1281" si="107">IFERROR(VLOOKUP(E1218,IdTarea,2,0),"")</f>
        <v>Ejecutar acciones correspondientes al Proceso de Control Presencial Posterior</v>
      </c>
      <c r="G1218" s="100" t="s">
        <v>856</v>
      </c>
      <c r="H1218" s="120" t="s">
        <v>837</v>
      </c>
      <c r="I1218" s="123" t="s">
        <v>852</v>
      </c>
      <c r="J1218" s="38"/>
      <c r="K1218" s="38"/>
      <c r="L1218" s="124">
        <v>120</v>
      </c>
      <c r="M1218" s="38">
        <f t="shared" si="105"/>
        <v>120</v>
      </c>
      <c r="N1218" s="39">
        <v>7</v>
      </c>
      <c r="O1218" s="41" t="str">
        <f>IFERROR(VLOOKUP(N1218,bbb!B573:Ordenmes,2,0),"")</f>
        <v>Julio</v>
      </c>
      <c r="P1218" s="142"/>
      <c r="Q1218" s="111"/>
      <c r="R1218" s="95"/>
      <c r="S1218" s="150"/>
      <c r="T1218" s="150"/>
    </row>
    <row r="1219" spans="1:20" x14ac:dyDescent="0.25">
      <c r="A1219" s="34" t="s">
        <v>2111</v>
      </c>
      <c r="B1219" s="75" t="str">
        <f t="shared" si="103"/>
        <v>UDR Puno</v>
      </c>
      <c r="C1219" s="35" t="s">
        <v>279</v>
      </c>
      <c r="D1219" s="36" t="str">
        <f t="shared" si="101"/>
        <v>Ejecución de Control Técnico a las Prestaciones.</v>
      </c>
      <c r="E1219" s="36" t="s">
        <v>288</v>
      </c>
      <c r="F1219" s="36" t="str">
        <f t="shared" si="107"/>
        <v>Ejecutar acciones correspondientes al Proceso de Control Presencial Posterior</v>
      </c>
      <c r="G1219" s="100" t="s">
        <v>851</v>
      </c>
      <c r="H1219" s="120" t="s">
        <v>837</v>
      </c>
      <c r="I1219" s="123" t="s">
        <v>852</v>
      </c>
      <c r="J1219" s="38"/>
      <c r="K1219" s="38"/>
      <c r="L1219" s="124">
        <v>120</v>
      </c>
      <c r="M1219" s="38">
        <f t="shared" si="105"/>
        <v>120</v>
      </c>
      <c r="N1219" s="39">
        <v>7</v>
      </c>
      <c r="O1219" s="41" t="str">
        <f>IFERROR(VLOOKUP(N1219,bbb!B574:Ordenmes,2,0),"")</f>
        <v>Julio</v>
      </c>
      <c r="P1219" s="142"/>
      <c r="Q1219" s="111"/>
      <c r="R1219" s="95"/>
      <c r="S1219" s="150"/>
      <c r="T1219" s="150"/>
    </row>
    <row r="1220" spans="1:20" x14ac:dyDescent="0.25">
      <c r="A1220" s="34" t="s">
        <v>2111</v>
      </c>
      <c r="B1220" s="75" t="str">
        <f t="shared" si="103"/>
        <v>UDR Puno</v>
      </c>
      <c r="C1220" s="35" t="s">
        <v>279</v>
      </c>
      <c r="D1220" s="36" t="str">
        <f t="shared" si="101"/>
        <v>Ejecución de Control Técnico a las Prestaciones.</v>
      </c>
      <c r="E1220" s="36" t="s">
        <v>288</v>
      </c>
      <c r="F1220" s="36" t="str">
        <f t="shared" si="107"/>
        <v>Ejecutar acciones correspondientes al Proceso de Control Presencial Posterior</v>
      </c>
      <c r="G1220" s="100" t="s">
        <v>857</v>
      </c>
      <c r="H1220" s="120" t="s">
        <v>837</v>
      </c>
      <c r="I1220" s="123" t="s">
        <v>858</v>
      </c>
      <c r="J1220" s="38"/>
      <c r="K1220" s="38"/>
      <c r="L1220" s="124">
        <v>133</v>
      </c>
      <c r="M1220" s="38">
        <f t="shared" si="105"/>
        <v>133</v>
      </c>
      <c r="N1220" s="39">
        <v>7</v>
      </c>
      <c r="O1220" s="41" t="str">
        <f>IFERROR(VLOOKUP(N1220,bbb!B575:Ordenmes,2,0),"")</f>
        <v>Julio</v>
      </c>
      <c r="P1220" s="142"/>
      <c r="Q1220" s="111"/>
      <c r="R1220" s="95"/>
      <c r="S1220" s="150"/>
      <c r="T1220" s="150"/>
    </row>
    <row r="1221" spans="1:20" s="76" customFormat="1" x14ac:dyDescent="0.25">
      <c r="A1221" s="34" t="s">
        <v>2111</v>
      </c>
      <c r="B1221" s="75" t="str">
        <f t="shared" si="103"/>
        <v>UDR Puno</v>
      </c>
      <c r="C1221" s="35" t="s">
        <v>279</v>
      </c>
      <c r="D1221" s="36" t="str">
        <f t="shared" si="101"/>
        <v>Ejecución de Control Técnico a las Prestaciones.</v>
      </c>
      <c r="E1221" s="36" t="s">
        <v>288</v>
      </c>
      <c r="F1221" s="36" t="str">
        <f t="shared" si="107"/>
        <v>Ejecutar acciones correspondientes al Proceso de Control Presencial Posterior</v>
      </c>
      <c r="G1221" s="151" t="s">
        <v>2873</v>
      </c>
      <c r="H1221" s="120" t="s">
        <v>837</v>
      </c>
      <c r="I1221" s="123" t="s">
        <v>852</v>
      </c>
      <c r="J1221" s="38"/>
      <c r="K1221" s="38"/>
      <c r="L1221" s="124">
        <v>120</v>
      </c>
      <c r="M1221" s="38">
        <f t="shared" si="105"/>
        <v>120</v>
      </c>
      <c r="N1221" s="39">
        <v>7</v>
      </c>
      <c r="O1221" s="41" t="str">
        <f>IFERROR(VLOOKUP(N1221,bbb!B576:Ordenmes,2,0),"")</f>
        <v>Julio</v>
      </c>
      <c r="P1221" s="142"/>
      <c r="Q1221" s="111"/>
      <c r="R1221" s="95"/>
      <c r="S1221" s="150"/>
      <c r="T1221" s="150"/>
    </row>
    <row r="1222" spans="1:20" s="76" customFormat="1" x14ac:dyDescent="0.25">
      <c r="A1222" s="34" t="s">
        <v>2111</v>
      </c>
      <c r="B1222" s="34" t="str">
        <f t="shared" si="103"/>
        <v>UDR Puno</v>
      </c>
      <c r="C1222" s="35" t="s">
        <v>307</v>
      </c>
      <c r="D1222" s="36" t="str">
        <f t="shared" si="101"/>
        <v>Supervisión Financiera a Unidades Ejecutoras-UE.</v>
      </c>
      <c r="E1222" s="36" t="s">
        <v>308</v>
      </c>
      <c r="F1222" s="36" t="str">
        <f t="shared" si="107"/>
        <v>Supervisión Financiera Presencial a las Unidades Ejecutoras-UE</v>
      </c>
      <c r="G1222" s="36" t="s">
        <v>813</v>
      </c>
      <c r="H1222" s="83" t="s">
        <v>814</v>
      </c>
      <c r="I1222" s="82">
        <v>5</v>
      </c>
      <c r="J1222" s="38">
        <v>16</v>
      </c>
      <c r="K1222" s="38"/>
      <c r="L1222" s="38">
        <v>1280</v>
      </c>
      <c r="M1222" s="38">
        <f t="shared" si="105"/>
        <v>1296</v>
      </c>
      <c r="N1222" s="39">
        <v>8</v>
      </c>
      <c r="O1222" s="41" t="str">
        <f>IFERROR(VLOOKUP(N1222,bbb!B546:Ordenmes,2,0),"")</f>
        <v>Agosto</v>
      </c>
      <c r="P1222" s="142" t="s">
        <v>168</v>
      </c>
      <c r="Q1222" s="111" t="s">
        <v>103</v>
      </c>
      <c r="R1222" s="95"/>
      <c r="S1222" s="93"/>
      <c r="T1222" s="93"/>
    </row>
    <row r="1223" spans="1:20" s="76" customFormat="1" x14ac:dyDescent="0.25">
      <c r="A1223" s="34" t="s">
        <v>2111</v>
      </c>
      <c r="B1223" s="34" t="str">
        <f t="shared" si="103"/>
        <v>UDR Puno</v>
      </c>
      <c r="C1223" s="35" t="s">
        <v>307</v>
      </c>
      <c r="D1223" s="36" t="str">
        <f t="shared" si="101"/>
        <v>Supervisión Financiera a Unidades Ejecutoras-UE.</v>
      </c>
      <c r="E1223" s="36" t="s">
        <v>308</v>
      </c>
      <c r="F1223" s="36" t="str">
        <f t="shared" si="107"/>
        <v>Supervisión Financiera Presencial a las Unidades Ejecutoras-UE</v>
      </c>
      <c r="G1223" s="36" t="s">
        <v>813</v>
      </c>
      <c r="H1223" s="83" t="s">
        <v>817</v>
      </c>
      <c r="I1223" s="82" t="s">
        <v>808</v>
      </c>
      <c r="J1223" s="38">
        <v>0</v>
      </c>
      <c r="K1223" s="38"/>
      <c r="L1223" s="38">
        <v>80</v>
      </c>
      <c r="M1223" s="38">
        <f t="shared" si="105"/>
        <v>80</v>
      </c>
      <c r="N1223" s="39">
        <v>8</v>
      </c>
      <c r="O1223" s="41" t="str">
        <f>IFERROR(VLOOKUP(N1223,bbb!B547:Ordenmes,2,0),"")</f>
        <v>Agosto</v>
      </c>
      <c r="P1223" s="142" t="s">
        <v>165</v>
      </c>
      <c r="Q1223" s="111" t="s">
        <v>106</v>
      </c>
      <c r="R1223" s="95"/>
      <c r="S1223" s="93"/>
      <c r="T1223" s="93"/>
    </row>
    <row r="1224" spans="1:20" s="76" customFormat="1" x14ac:dyDescent="0.25">
      <c r="A1224" s="34" t="s">
        <v>2111</v>
      </c>
      <c r="B1224" s="34" t="str">
        <f t="shared" si="103"/>
        <v>UDR Puno</v>
      </c>
      <c r="C1224" s="35" t="s">
        <v>307</v>
      </c>
      <c r="D1224" s="36" t="str">
        <f t="shared" si="101"/>
        <v>Supervisión Financiera a Unidades Ejecutoras-UE.</v>
      </c>
      <c r="E1224" s="36" t="s">
        <v>308</v>
      </c>
      <c r="F1224" s="36" t="str">
        <f t="shared" si="107"/>
        <v>Supervisión Financiera Presencial a las Unidades Ejecutoras-UE</v>
      </c>
      <c r="G1224" s="36" t="s">
        <v>813</v>
      </c>
      <c r="H1224" s="83" t="s">
        <v>807</v>
      </c>
      <c r="I1224" s="82" t="s">
        <v>818</v>
      </c>
      <c r="J1224" s="38">
        <v>0</v>
      </c>
      <c r="K1224" s="38"/>
      <c r="L1224" s="38">
        <v>108</v>
      </c>
      <c r="M1224" s="38">
        <f t="shared" si="105"/>
        <v>108</v>
      </c>
      <c r="N1224" s="39">
        <v>8</v>
      </c>
      <c r="O1224" s="41" t="str">
        <f>IFERROR(VLOOKUP(N1224,bbb!B548:Ordenmes,2,0),"")</f>
        <v>Agosto</v>
      </c>
      <c r="P1224" s="142" t="s">
        <v>21</v>
      </c>
      <c r="Q1224" s="111" t="s">
        <v>111</v>
      </c>
      <c r="R1224" s="95"/>
      <c r="S1224" s="93"/>
      <c r="T1224" s="93"/>
    </row>
    <row r="1225" spans="1:20" s="76" customFormat="1" x14ac:dyDescent="0.25">
      <c r="A1225" s="34" t="s">
        <v>2111</v>
      </c>
      <c r="B1225" s="34" t="str">
        <f t="shared" si="103"/>
        <v>UDR Puno</v>
      </c>
      <c r="C1225" s="35" t="s">
        <v>307</v>
      </c>
      <c r="D1225" s="36" t="str">
        <f t="shared" si="101"/>
        <v>Supervisión Financiera a Unidades Ejecutoras-UE.</v>
      </c>
      <c r="E1225" s="36" t="s">
        <v>308</v>
      </c>
      <c r="F1225" s="36" t="str">
        <f t="shared" si="107"/>
        <v>Supervisión Financiera Presencial a las Unidades Ejecutoras-UE</v>
      </c>
      <c r="G1225" s="36" t="s">
        <v>813</v>
      </c>
      <c r="H1225" s="83" t="s">
        <v>807</v>
      </c>
      <c r="I1225" s="82" t="s">
        <v>818</v>
      </c>
      <c r="J1225" s="38">
        <v>0</v>
      </c>
      <c r="K1225" s="38"/>
      <c r="L1225" s="38">
        <v>108</v>
      </c>
      <c r="M1225" s="38">
        <f t="shared" si="105"/>
        <v>108</v>
      </c>
      <c r="N1225" s="39">
        <v>8</v>
      </c>
      <c r="O1225" s="41" t="str">
        <f>IFERROR(VLOOKUP(N1225,bbb!B549:Ordenmes,2,0),"")</f>
        <v>Agosto</v>
      </c>
      <c r="P1225" s="142" t="s">
        <v>35</v>
      </c>
      <c r="Q1225" s="111" t="s">
        <v>73</v>
      </c>
      <c r="R1225" s="95"/>
      <c r="S1225" s="93"/>
      <c r="T1225" s="93"/>
    </row>
    <row r="1226" spans="1:20" s="76" customFormat="1" x14ac:dyDescent="0.25">
      <c r="A1226" s="34" t="s">
        <v>2111</v>
      </c>
      <c r="B1226" s="34" t="str">
        <f t="shared" si="103"/>
        <v>UDR Puno</v>
      </c>
      <c r="C1226" s="35" t="s">
        <v>307</v>
      </c>
      <c r="D1226" s="36" t="str">
        <f t="shared" si="101"/>
        <v>Supervisión Financiera a Unidades Ejecutoras-UE.</v>
      </c>
      <c r="E1226" s="36" t="s">
        <v>308</v>
      </c>
      <c r="F1226" s="36" t="str">
        <f t="shared" si="107"/>
        <v>Supervisión Financiera Presencial a las Unidades Ejecutoras-UE</v>
      </c>
      <c r="G1226" s="36" t="s">
        <v>813</v>
      </c>
      <c r="H1226" s="83" t="s">
        <v>807</v>
      </c>
      <c r="I1226" s="82" t="s">
        <v>818</v>
      </c>
      <c r="J1226" s="38">
        <v>0</v>
      </c>
      <c r="K1226" s="38"/>
      <c r="L1226" s="38">
        <v>108</v>
      </c>
      <c r="M1226" s="38">
        <f t="shared" si="105"/>
        <v>108</v>
      </c>
      <c r="N1226" s="39">
        <v>8</v>
      </c>
      <c r="O1226" s="41" t="str">
        <f>IFERROR(VLOOKUP(N1226,bbb!B550:Ordenmes,2,0),"")</f>
        <v>Agosto</v>
      </c>
      <c r="P1226" s="142" t="s">
        <v>56</v>
      </c>
      <c r="Q1226" s="111" t="s">
        <v>84</v>
      </c>
      <c r="R1226" s="95"/>
      <c r="S1226" s="93"/>
      <c r="T1226" s="93"/>
    </row>
    <row r="1227" spans="1:20" s="76" customFormat="1" x14ac:dyDescent="0.25">
      <c r="A1227" s="34" t="s">
        <v>2111</v>
      </c>
      <c r="B1227" s="34" t="str">
        <f t="shared" si="103"/>
        <v>UDR Puno</v>
      </c>
      <c r="C1227" s="35" t="s">
        <v>307</v>
      </c>
      <c r="D1227" s="36" t="str">
        <f t="shared" si="101"/>
        <v>Supervisión Financiera a Unidades Ejecutoras-UE.</v>
      </c>
      <c r="E1227" s="36" t="s">
        <v>308</v>
      </c>
      <c r="F1227" s="36" t="str">
        <f t="shared" si="107"/>
        <v>Supervisión Financiera Presencial a las Unidades Ejecutoras-UE</v>
      </c>
      <c r="G1227" s="36" t="s">
        <v>813</v>
      </c>
      <c r="H1227" s="83" t="s">
        <v>807</v>
      </c>
      <c r="I1227" s="82" t="s">
        <v>818</v>
      </c>
      <c r="J1227" s="38">
        <v>0</v>
      </c>
      <c r="K1227" s="38"/>
      <c r="L1227" s="38">
        <v>108</v>
      </c>
      <c r="M1227" s="38">
        <f t="shared" si="105"/>
        <v>108</v>
      </c>
      <c r="N1227" s="39">
        <v>8</v>
      </c>
      <c r="O1227" s="41" t="str">
        <f>IFERROR(VLOOKUP(N1227,bbb!B551:Ordenmes,2,0),"")</f>
        <v>Agosto</v>
      </c>
      <c r="P1227" s="142">
        <v>6</v>
      </c>
      <c r="Q1227" s="111" t="s">
        <v>142</v>
      </c>
      <c r="R1227" s="95"/>
      <c r="S1227" s="93"/>
      <c r="T1227" s="93"/>
    </row>
    <row r="1228" spans="1:20" s="76" customFormat="1" x14ac:dyDescent="0.25">
      <c r="A1228" s="34" t="s">
        <v>2111</v>
      </c>
      <c r="B1228" s="34" t="str">
        <f t="shared" si="103"/>
        <v>UDR Puno</v>
      </c>
      <c r="C1228" s="35" t="s">
        <v>307</v>
      </c>
      <c r="D1228" s="36" t="str">
        <f t="shared" si="101"/>
        <v>Supervisión Financiera a Unidades Ejecutoras-UE.</v>
      </c>
      <c r="E1228" s="36" t="s">
        <v>308</v>
      </c>
      <c r="F1228" s="36" t="str">
        <f t="shared" si="107"/>
        <v>Supervisión Financiera Presencial a las Unidades Ejecutoras-UE</v>
      </c>
      <c r="G1228" s="36" t="s">
        <v>813</v>
      </c>
      <c r="H1228" s="83" t="s">
        <v>807</v>
      </c>
      <c r="I1228" s="82" t="s">
        <v>818</v>
      </c>
      <c r="J1228" s="38">
        <v>0</v>
      </c>
      <c r="K1228" s="38"/>
      <c r="L1228" s="38">
        <v>108</v>
      </c>
      <c r="M1228" s="38">
        <f t="shared" si="105"/>
        <v>108</v>
      </c>
      <c r="N1228" s="39">
        <v>8</v>
      </c>
      <c r="O1228" s="41" t="str">
        <f>IFERROR(VLOOKUP(N1228,bbb!B552:Ordenmes,2,0),"")</f>
        <v>Agosto</v>
      </c>
      <c r="P1228" s="142">
        <v>4</v>
      </c>
      <c r="Q1228" s="111" t="s">
        <v>137</v>
      </c>
      <c r="R1228" s="95"/>
      <c r="S1228" s="93"/>
      <c r="T1228" s="93"/>
    </row>
    <row r="1229" spans="1:20" s="76" customFormat="1" x14ac:dyDescent="0.25">
      <c r="A1229" s="34" t="s">
        <v>2111</v>
      </c>
      <c r="B1229" s="34" t="str">
        <f t="shared" si="103"/>
        <v>UDR Puno</v>
      </c>
      <c r="C1229" s="35" t="s">
        <v>307</v>
      </c>
      <c r="D1229" s="36" t="str">
        <f t="shared" si="101"/>
        <v>Supervisión Financiera a Unidades Ejecutoras-UE.</v>
      </c>
      <c r="E1229" s="36" t="s">
        <v>308</v>
      </c>
      <c r="F1229" s="36" t="str">
        <f t="shared" si="107"/>
        <v>Supervisión Financiera Presencial a las Unidades Ejecutoras-UE</v>
      </c>
      <c r="G1229" s="36" t="s">
        <v>823</v>
      </c>
      <c r="H1229" s="83" t="s">
        <v>814</v>
      </c>
      <c r="I1229" s="82">
        <v>3</v>
      </c>
      <c r="J1229" s="38">
        <v>16</v>
      </c>
      <c r="K1229" s="38"/>
      <c r="L1229" s="38">
        <v>640</v>
      </c>
      <c r="M1229" s="38">
        <f t="shared" si="105"/>
        <v>656</v>
      </c>
      <c r="N1229" s="39">
        <v>8</v>
      </c>
      <c r="O1229" s="41" t="str">
        <f>IFERROR(VLOOKUP(N1229,bbb!B553:Ordenmes,2,0),"")</f>
        <v>Agosto</v>
      </c>
      <c r="P1229" s="142">
        <v>7</v>
      </c>
      <c r="Q1229" s="111" t="s">
        <v>156</v>
      </c>
      <c r="R1229" s="95"/>
      <c r="S1229" s="93"/>
      <c r="T1229" s="93"/>
    </row>
    <row r="1230" spans="1:20" s="76" customFormat="1" x14ac:dyDescent="0.25">
      <c r="A1230" s="34" t="s">
        <v>2111</v>
      </c>
      <c r="B1230" s="34" t="str">
        <f t="shared" si="103"/>
        <v>UDR Puno</v>
      </c>
      <c r="C1230" s="35" t="s">
        <v>307</v>
      </c>
      <c r="D1230" s="36" t="str">
        <f t="shared" si="101"/>
        <v>Supervisión Financiera a Unidades Ejecutoras-UE.</v>
      </c>
      <c r="E1230" s="36" t="s">
        <v>308</v>
      </c>
      <c r="F1230" s="36" t="str">
        <f t="shared" si="107"/>
        <v>Supervisión Financiera Presencial a las Unidades Ejecutoras-UE</v>
      </c>
      <c r="G1230" s="36" t="s">
        <v>823</v>
      </c>
      <c r="H1230" s="83" t="s">
        <v>817</v>
      </c>
      <c r="I1230" s="82" t="s">
        <v>808</v>
      </c>
      <c r="J1230" s="38">
        <v>0</v>
      </c>
      <c r="K1230" s="38"/>
      <c r="L1230" s="38">
        <v>80</v>
      </c>
      <c r="M1230" s="38">
        <f t="shared" si="105"/>
        <v>80</v>
      </c>
      <c r="N1230" s="39">
        <v>8</v>
      </c>
      <c r="O1230" s="41" t="str">
        <f>IFERROR(VLOOKUP(N1230,bbb!B554:Ordenmes,2,0),"")</f>
        <v>Agosto</v>
      </c>
      <c r="P1230" s="142">
        <v>10</v>
      </c>
      <c r="Q1230" s="111" t="s">
        <v>150</v>
      </c>
      <c r="R1230" s="95"/>
      <c r="S1230" s="93"/>
      <c r="T1230" s="93"/>
    </row>
    <row r="1231" spans="1:20" s="76" customFormat="1" x14ac:dyDescent="0.25">
      <c r="A1231" s="34" t="s">
        <v>2111</v>
      </c>
      <c r="B1231" s="34" t="str">
        <f t="shared" si="103"/>
        <v>UDR Puno</v>
      </c>
      <c r="C1231" s="35" t="s">
        <v>307</v>
      </c>
      <c r="D1231" s="36" t="str">
        <f t="shared" si="101"/>
        <v>Supervisión Financiera a Unidades Ejecutoras-UE.</v>
      </c>
      <c r="E1231" s="36" t="s">
        <v>308</v>
      </c>
      <c r="F1231" s="36" t="str">
        <f t="shared" si="107"/>
        <v>Supervisión Financiera Presencial a las Unidades Ejecutoras-UE</v>
      </c>
      <c r="G1231" s="36" t="s">
        <v>823</v>
      </c>
      <c r="H1231" s="83" t="s">
        <v>807</v>
      </c>
      <c r="I1231" s="82" t="s">
        <v>818</v>
      </c>
      <c r="J1231" s="38">
        <v>0</v>
      </c>
      <c r="K1231" s="38"/>
      <c r="L1231" s="38">
        <v>108</v>
      </c>
      <c r="M1231" s="38">
        <f t="shared" si="105"/>
        <v>108</v>
      </c>
      <c r="N1231" s="39">
        <v>8</v>
      </c>
      <c r="O1231" s="41" t="str">
        <f>IFERROR(VLOOKUP(N1231,bbb!B555:Ordenmes,2,0),"")</f>
        <v>Agosto</v>
      </c>
      <c r="P1231" s="142">
        <v>9</v>
      </c>
      <c r="Q1231" s="111" t="s">
        <v>161</v>
      </c>
      <c r="R1231" s="95"/>
      <c r="S1231" s="93"/>
      <c r="T1231" s="93"/>
    </row>
    <row r="1232" spans="1:20" s="76" customFormat="1" x14ac:dyDescent="0.25">
      <c r="A1232" s="34" t="s">
        <v>2111</v>
      </c>
      <c r="B1232" s="34" t="str">
        <f t="shared" si="103"/>
        <v>UDR Puno</v>
      </c>
      <c r="C1232" s="35" t="s">
        <v>307</v>
      </c>
      <c r="D1232" s="36" t="str">
        <f t="shared" si="101"/>
        <v>Supervisión Financiera a Unidades Ejecutoras-UE.</v>
      </c>
      <c r="E1232" s="36" t="s">
        <v>308</v>
      </c>
      <c r="F1232" s="36" t="str">
        <f t="shared" si="107"/>
        <v>Supervisión Financiera Presencial a las Unidades Ejecutoras-UE</v>
      </c>
      <c r="G1232" s="36" t="s">
        <v>823</v>
      </c>
      <c r="H1232" s="83" t="s">
        <v>807</v>
      </c>
      <c r="I1232" s="82" t="s">
        <v>818</v>
      </c>
      <c r="J1232" s="38">
        <v>0</v>
      </c>
      <c r="K1232" s="38"/>
      <c r="L1232" s="38">
        <v>108</v>
      </c>
      <c r="M1232" s="38">
        <f t="shared" si="105"/>
        <v>108</v>
      </c>
      <c r="N1232" s="39">
        <v>8</v>
      </c>
      <c r="O1232" s="41" t="str">
        <f>IFERROR(VLOOKUP(N1232,bbb!B556:Ordenmes,2,0),"")</f>
        <v>Agosto</v>
      </c>
      <c r="P1232" s="142">
        <v>11</v>
      </c>
      <c r="Q1232" s="111" t="s">
        <v>169</v>
      </c>
      <c r="R1232" s="95"/>
      <c r="S1232" s="93"/>
      <c r="T1232" s="93"/>
    </row>
    <row r="1233" spans="1:20" s="76" customFormat="1" x14ac:dyDescent="0.25">
      <c r="A1233" s="34" t="s">
        <v>2111</v>
      </c>
      <c r="B1233" s="34" t="str">
        <f t="shared" si="103"/>
        <v>UDR Puno</v>
      </c>
      <c r="C1233" s="35" t="s">
        <v>252</v>
      </c>
      <c r="D1233" s="36" t="str">
        <f t="shared" si="101"/>
        <v>Acciones de Soporte a la Gestión a nivel de UDR</v>
      </c>
      <c r="E1233" s="36" t="s">
        <v>253</v>
      </c>
      <c r="F1233" s="36" t="str">
        <f t="shared" si="107"/>
        <v>Supervisión y asistencia técnica en acciones de soporte a IPRESS</v>
      </c>
      <c r="G1233" s="36" t="s">
        <v>830</v>
      </c>
      <c r="H1233" s="83" t="s">
        <v>811</v>
      </c>
      <c r="I1233" s="82" t="s">
        <v>681</v>
      </c>
      <c r="J1233" s="38">
        <v>20</v>
      </c>
      <c r="K1233" s="38"/>
      <c r="L1233" s="38">
        <v>120</v>
      </c>
      <c r="M1233" s="38">
        <f t="shared" si="105"/>
        <v>140</v>
      </c>
      <c r="N1233" s="39">
        <v>8</v>
      </c>
      <c r="O1233" s="41" t="str">
        <f>IFERROR(VLOOKUP(N1233,bbb!B557:Ordenmes,2,0),"")</f>
        <v>Agosto</v>
      </c>
      <c r="P1233" s="142">
        <v>6</v>
      </c>
      <c r="Q1233" s="111" t="s">
        <v>142</v>
      </c>
      <c r="R1233" s="95"/>
      <c r="S1233" s="93"/>
      <c r="T1233" s="93"/>
    </row>
    <row r="1234" spans="1:20" s="76" customFormat="1" x14ac:dyDescent="0.25">
      <c r="A1234" s="34" t="s">
        <v>2111</v>
      </c>
      <c r="B1234" s="34" t="str">
        <f t="shared" si="103"/>
        <v>UDR Puno</v>
      </c>
      <c r="C1234" s="35" t="s">
        <v>314</v>
      </c>
      <c r="D1234" s="36" t="str">
        <f t="shared" si="101"/>
        <v>Acciones de Afiliación.</v>
      </c>
      <c r="E1234" s="36" t="s">
        <v>876</v>
      </c>
      <c r="F1234" s="36" t="str">
        <f t="shared" si="107"/>
        <v>Asistencia técnica a operadores del módulo de afiliación en IPRESS</v>
      </c>
      <c r="G1234" s="36" t="s">
        <v>882</v>
      </c>
      <c r="H1234" s="83" t="s">
        <v>879</v>
      </c>
      <c r="I1234" s="82" t="s">
        <v>681</v>
      </c>
      <c r="J1234" s="38">
        <v>10</v>
      </c>
      <c r="K1234" s="38"/>
      <c r="L1234" s="38">
        <v>120</v>
      </c>
      <c r="M1234" s="38">
        <f t="shared" si="105"/>
        <v>130</v>
      </c>
      <c r="N1234" s="39">
        <v>8</v>
      </c>
      <c r="O1234" s="41" t="str">
        <f>IFERROR(VLOOKUP(N1234,bbb!B558:Ordenmes,2,0),"")</f>
        <v>Agosto</v>
      </c>
      <c r="P1234" s="142">
        <v>8</v>
      </c>
      <c r="Q1234" s="111" t="s">
        <v>145</v>
      </c>
      <c r="R1234" s="95"/>
      <c r="S1234" s="93"/>
      <c r="T1234" s="93"/>
    </row>
    <row r="1235" spans="1:20" s="76" customFormat="1" x14ac:dyDescent="0.25">
      <c r="A1235" s="34" t="s">
        <v>2111</v>
      </c>
      <c r="B1235" s="75" t="str">
        <f t="shared" si="103"/>
        <v>UDR Puno</v>
      </c>
      <c r="C1235" s="35" t="s">
        <v>279</v>
      </c>
      <c r="D1235" s="36" t="str">
        <f t="shared" si="101"/>
        <v>Ejecución de Control Técnico a las Prestaciones.</v>
      </c>
      <c r="E1235" s="36" t="s">
        <v>288</v>
      </c>
      <c r="F1235" s="36" t="str">
        <f t="shared" si="107"/>
        <v>Ejecutar acciones correspondientes al Proceso de Control Presencial Posterior</v>
      </c>
      <c r="G1235" s="100" t="s">
        <v>859</v>
      </c>
      <c r="H1235" s="120" t="s">
        <v>837</v>
      </c>
      <c r="I1235" s="121">
        <v>1</v>
      </c>
      <c r="J1235" s="38"/>
      <c r="K1235" s="38"/>
      <c r="L1235" s="124">
        <v>320</v>
      </c>
      <c r="M1235" s="38">
        <f t="shared" si="105"/>
        <v>320</v>
      </c>
      <c r="N1235" s="39">
        <v>8</v>
      </c>
      <c r="O1235" s="41" t="str">
        <f>IFERROR(VLOOKUP(N1235,bbb!B559:Ordenmes,2,0),"")</f>
        <v>Agosto</v>
      </c>
      <c r="P1235" s="142"/>
      <c r="Q1235" s="111"/>
      <c r="R1235" s="95"/>
      <c r="S1235" s="150"/>
      <c r="T1235" s="150"/>
    </row>
    <row r="1236" spans="1:20" s="76" customFormat="1" x14ac:dyDescent="0.25">
      <c r="A1236" s="34" t="s">
        <v>2111</v>
      </c>
      <c r="B1236" s="75" t="str">
        <f t="shared" si="103"/>
        <v>UDR Puno</v>
      </c>
      <c r="C1236" s="35" t="s">
        <v>279</v>
      </c>
      <c r="D1236" s="36" t="str">
        <f t="shared" si="101"/>
        <v>Ejecución de Control Técnico a las Prestaciones.</v>
      </c>
      <c r="E1236" s="36" t="s">
        <v>288</v>
      </c>
      <c r="F1236" s="36" t="str">
        <f t="shared" si="107"/>
        <v>Ejecutar acciones correspondientes al Proceso de Control Presencial Posterior</v>
      </c>
      <c r="G1236" s="100" t="s">
        <v>860</v>
      </c>
      <c r="H1236" s="120" t="s">
        <v>837</v>
      </c>
      <c r="I1236" s="121"/>
      <c r="J1236" s="38"/>
      <c r="K1236" s="38"/>
      <c r="L1236" s="122" t="s">
        <v>2874</v>
      </c>
      <c r="M1236" s="38">
        <f t="shared" si="105"/>
        <v>0</v>
      </c>
      <c r="N1236" s="39">
        <v>8</v>
      </c>
      <c r="O1236" s="41" t="str">
        <f>IFERROR(VLOOKUP(N1236,bbb!B560:Ordenmes,2,0),"")</f>
        <v>Agosto</v>
      </c>
      <c r="P1236" s="142"/>
      <c r="Q1236" s="111"/>
      <c r="R1236" s="95"/>
      <c r="S1236" s="150"/>
      <c r="T1236" s="150"/>
    </row>
    <row r="1237" spans="1:20" s="76" customFormat="1" x14ac:dyDescent="0.25">
      <c r="A1237" s="34" t="s">
        <v>2111</v>
      </c>
      <c r="B1237" s="75" t="str">
        <f t="shared" si="103"/>
        <v>UDR Puno</v>
      </c>
      <c r="C1237" s="35" t="s">
        <v>279</v>
      </c>
      <c r="D1237" s="36" t="str">
        <f t="shared" si="101"/>
        <v>Ejecución de Control Técnico a las Prestaciones.</v>
      </c>
      <c r="E1237" s="36" t="s">
        <v>288</v>
      </c>
      <c r="F1237" s="36" t="str">
        <f t="shared" si="107"/>
        <v>Ejecutar acciones correspondientes al Proceso de Control Presencial Posterior</v>
      </c>
      <c r="G1237" s="151" t="s">
        <v>847</v>
      </c>
      <c r="H1237" s="120" t="s">
        <v>837</v>
      </c>
      <c r="I1237" s="121" t="s">
        <v>852</v>
      </c>
      <c r="J1237" s="38"/>
      <c r="K1237" s="38"/>
      <c r="L1237" s="124">
        <v>120</v>
      </c>
      <c r="M1237" s="38">
        <f t="shared" si="105"/>
        <v>120</v>
      </c>
      <c r="N1237" s="39">
        <v>8</v>
      </c>
      <c r="O1237" s="41" t="str">
        <f>IFERROR(VLOOKUP(N1237,bbb!B561:Ordenmes,2,0),"")</f>
        <v>Agosto</v>
      </c>
      <c r="P1237" s="142"/>
      <c r="Q1237" s="111"/>
      <c r="R1237" s="95"/>
      <c r="S1237" s="150"/>
      <c r="T1237" s="150"/>
    </row>
    <row r="1238" spans="1:20" s="76" customFormat="1" x14ac:dyDescent="0.25">
      <c r="A1238" s="34" t="s">
        <v>2111</v>
      </c>
      <c r="B1238" s="75" t="str">
        <f t="shared" si="103"/>
        <v>UDR Puno</v>
      </c>
      <c r="C1238" s="35" t="s">
        <v>279</v>
      </c>
      <c r="D1238" s="36" t="str">
        <f t="shared" si="101"/>
        <v>Ejecución de Control Técnico a las Prestaciones.</v>
      </c>
      <c r="E1238" s="36" t="s">
        <v>288</v>
      </c>
      <c r="F1238" s="36" t="str">
        <f t="shared" si="107"/>
        <v>Ejecutar acciones correspondientes al Proceso de Control Presencial Posterior</v>
      </c>
      <c r="G1238" s="151" t="s">
        <v>861</v>
      </c>
      <c r="H1238" s="120" t="s">
        <v>837</v>
      </c>
      <c r="I1238" s="121"/>
      <c r="J1238" s="38"/>
      <c r="K1238" s="38"/>
      <c r="L1238" s="122" t="s">
        <v>2874</v>
      </c>
      <c r="M1238" s="38">
        <f t="shared" si="105"/>
        <v>0</v>
      </c>
      <c r="N1238" s="39">
        <v>8</v>
      </c>
      <c r="O1238" s="41" t="str">
        <f>IFERROR(VLOOKUP(N1238,bbb!B562:Ordenmes,2,0),"")</f>
        <v>Agosto</v>
      </c>
      <c r="P1238" s="142"/>
      <c r="Q1238" s="111"/>
      <c r="R1238" s="95"/>
      <c r="S1238" s="150"/>
      <c r="T1238" s="150"/>
    </row>
    <row r="1239" spans="1:20" s="76" customFormat="1" x14ac:dyDescent="0.25">
      <c r="A1239" s="34" t="s">
        <v>2111</v>
      </c>
      <c r="B1239" s="34" t="str">
        <f t="shared" si="103"/>
        <v>UDR Puno</v>
      </c>
      <c r="C1239" s="35" t="s">
        <v>307</v>
      </c>
      <c r="D1239" s="36" t="str">
        <f t="shared" si="101"/>
        <v>Supervisión Financiera a Unidades Ejecutoras-UE.</v>
      </c>
      <c r="E1239" s="36" t="s">
        <v>308</v>
      </c>
      <c r="F1239" s="36" t="str">
        <f t="shared" si="107"/>
        <v>Supervisión Financiera Presencial a las Unidades Ejecutoras-UE</v>
      </c>
      <c r="G1239" s="36" t="s">
        <v>824</v>
      </c>
      <c r="H1239" s="83" t="s">
        <v>810</v>
      </c>
      <c r="I1239" s="82">
        <v>5</v>
      </c>
      <c r="J1239" s="38">
        <v>0</v>
      </c>
      <c r="K1239" s="38"/>
      <c r="L1239" s="38">
        <v>0</v>
      </c>
      <c r="M1239" s="38">
        <f t="shared" si="105"/>
        <v>0</v>
      </c>
      <c r="N1239" s="39">
        <v>9</v>
      </c>
      <c r="O1239" s="41" t="str">
        <f>IFERROR(VLOOKUP(N1239,bbb!B531:Ordenmes,2,0),"")</f>
        <v>Setiembre</v>
      </c>
      <c r="P1239" s="142">
        <v>10</v>
      </c>
      <c r="Q1239" s="111" t="s">
        <v>150</v>
      </c>
      <c r="R1239" s="95"/>
      <c r="S1239" s="93"/>
      <c r="T1239" s="93"/>
    </row>
    <row r="1240" spans="1:20" s="76" customFormat="1" x14ac:dyDescent="0.25">
      <c r="A1240" s="34" t="s">
        <v>2111</v>
      </c>
      <c r="B1240" s="34" t="str">
        <f t="shared" si="103"/>
        <v>UDR Puno</v>
      </c>
      <c r="C1240" s="35" t="s">
        <v>307</v>
      </c>
      <c r="D1240" s="36" t="str">
        <f t="shared" si="101"/>
        <v>Supervisión Financiera a Unidades Ejecutoras-UE.</v>
      </c>
      <c r="E1240" s="36" t="s">
        <v>308</v>
      </c>
      <c r="F1240" s="36" t="str">
        <f t="shared" si="107"/>
        <v>Supervisión Financiera Presencial a las Unidades Ejecutoras-UE</v>
      </c>
      <c r="G1240" s="36" t="s">
        <v>824</v>
      </c>
      <c r="H1240" s="83" t="s">
        <v>817</v>
      </c>
      <c r="I1240" s="82">
        <v>5</v>
      </c>
      <c r="J1240" s="38">
        <v>0</v>
      </c>
      <c r="K1240" s="38"/>
      <c r="L1240" s="38">
        <v>0</v>
      </c>
      <c r="M1240" s="38">
        <f t="shared" si="105"/>
        <v>0</v>
      </c>
      <c r="N1240" s="39">
        <v>9</v>
      </c>
      <c r="O1240" s="41" t="str">
        <f>IFERROR(VLOOKUP(N1240,bbb!B532:Ordenmes,2,0),"")</f>
        <v>Setiembre</v>
      </c>
      <c r="P1240" s="142">
        <v>4</v>
      </c>
      <c r="Q1240" s="111" t="s">
        <v>137</v>
      </c>
      <c r="R1240" s="95"/>
      <c r="S1240" s="93"/>
      <c r="T1240" s="93"/>
    </row>
    <row r="1241" spans="1:20" s="76" customFormat="1" x14ac:dyDescent="0.25">
      <c r="A1241" s="34" t="s">
        <v>2111</v>
      </c>
      <c r="B1241" s="34" t="str">
        <f t="shared" si="103"/>
        <v>UDR Puno</v>
      </c>
      <c r="C1241" s="35" t="s">
        <v>307</v>
      </c>
      <c r="D1241" s="36" t="str">
        <f t="shared" si="101"/>
        <v>Supervisión Financiera a Unidades Ejecutoras-UE.</v>
      </c>
      <c r="E1241" s="36" t="s">
        <v>308</v>
      </c>
      <c r="F1241" s="36" t="str">
        <f t="shared" si="107"/>
        <v>Supervisión Financiera Presencial a las Unidades Ejecutoras-UE</v>
      </c>
      <c r="G1241" s="36" t="s">
        <v>824</v>
      </c>
      <c r="H1241" s="83" t="s">
        <v>807</v>
      </c>
      <c r="I1241" s="82">
        <v>5</v>
      </c>
      <c r="J1241" s="38">
        <v>0</v>
      </c>
      <c r="K1241" s="38"/>
      <c r="L1241" s="38">
        <v>0</v>
      </c>
      <c r="M1241" s="38">
        <f t="shared" si="105"/>
        <v>0</v>
      </c>
      <c r="N1241" s="39">
        <v>9</v>
      </c>
      <c r="O1241" s="41" t="str">
        <f>IFERROR(VLOOKUP(N1241,bbb!B533:Ordenmes,2,0),"")</f>
        <v>Setiembre</v>
      </c>
      <c r="P1241" s="142">
        <v>6</v>
      </c>
      <c r="Q1241" s="111" t="s">
        <v>142</v>
      </c>
      <c r="R1241" s="95"/>
      <c r="S1241" s="93"/>
      <c r="T1241" s="93"/>
    </row>
    <row r="1242" spans="1:20" s="76" customFormat="1" x14ac:dyDescent="0.25">
      <c r="A1242" s="34" t="s">
        <v>2111</v>
      </c>
      <c r="B1242" s="34" t="str">
        <f t="shared" si="103"/>
        <v>UDR Puno</v>
      </c>
      <c r="C1242" s="35" t="s">
        <v>252</v>
      </c>
      <c r="D1242" s="36" t="str">
        <f t="shared" ref="D1242:D1305" si="108">IFERROR(VLOOKUP(C1242,IdAOE,2,0),"")</f>
        <v>Acciones de Soporte a la Gestión a nivel de UDR</v>
      </c>
      <c r="E1242" s="36" t="s">
        <v>253</v>
      </c>
      <c r="F1242" s="36" t="str">
        <f t="shared" si="107"/>
        <v>Supervisión y asistencia técnica en acciones de soporte a IPRESS</v>
      </c>
      <c r="G1242" s="36" t="s">
        <v>831</v>
      </c>
      <c r="H1242" s="83" t="s">
        <v>811</v>
      </c>
      <c r="I1242" s="82" t="s">
        <v>681</v>
      </c>
      <c r="J1242" s="38">
        <v>20</v>
      </c>
      <c r="K1242" s="38"/>
      <c r="L1242" s="38">
        <v>120</v>
      </c>
      <c r="M1242" s="38">
        <f t="shared" si="105"/>
        <v>140</v>
      </c>
      <c r="N1242" s="39">
        <v>9</v>
      </c>
      <c r="O1242" s="41" t="str">
        <f>IFERROR(VLOOKUP(N1242,bbb!B534:Ordenmes,2,0),"")</f>
        <v>Setiembre</v>
      </c>
      <c r="P1242" s="142">
        <v>7</v>
      </c>
      <c r="Q1242" s="111" t="s">
        <v>156</v>
      </c>
      <c r="R1242" s="95"/>
      <c r="S1242" s="93"/>
      <c r="T1242" s="93"/>
    </row>
    <row r="1243" spans="1:20" s="76" customFormat="1" x14ac:dyDescent="0.25">
      <c r="A1243" s="34" t="s">
        <v>2111</v>
      </c>
      <c r="B1243" s="34" t="str">
        <f t="shared" si="103"/>
        <v>UDR Puno</v>
      </c>
      <c r="C1243" s="35" t="s">
        <v>314</v>
      </c>
      <c r="D1243" s="36" t="str">
        <f t="shared" si="108"/>
        <v>Acciones de Afiliación.</v>
      </c>
      <c r="E1243" s="36" t="s">
        <v>876</v>
      </c>
      <c r="F1243" s="36" t="str">
        <f t="shared" si="107"/>
        <v>Asistencia técnica a operadores del módulo de afiliación en IPRESS</v>
      </c>
      <c r="G1243" s="36" t="s">
        <v>883</v>
      </c>
      <c r="H1243" s="83" t="s">
        <v>879</v>
      </c>
      <c r="I1243" s="82" t="s">
        <v>681</v>
      </c>
      <c r="J1243" s="38">
        <v>10</v>
      </c>
      <c r="K1243" s="38"/>
      <c r="L1243" s="38">
        <v>120</v>
      </c>
      <c r="M1243" s="38">
        <f t="shared" si="105"/>
        <v>130</v>
      </c>
      <c r="N1243" s="39">
        <v>9</v>
      </c>
      <c r="O1243" s="41" t="str">
        <f>IFERROR(VLOOKUP(N1243,bbb!B535:Ordenmes,2,0),"")</f>
        <v>Setiembre</v>
      </c>
      <c r="P1243" s="142">
        <v>7</v>
      </c>
      <c r="Q1243" s="111" t="s">
        <v>156</v>
      </c>
      <c r="R1243" s="95"/>
      <c r="S1243" s="93"/>
      <c r="T1243" s="93"/>
    </row>
    <row r="1244" spans="1:20" s="76" customFormat="1" x14ac:dyDescent="0.25">
      <c r="A1244" s="34" t="s">
        <v>2111</v>
      </c>
      <c r="B1244" s="75" t="str">
        <f t="shared" si="103"/>
        <v>UDR Puno</v>
      </c>
      <c r="C1244" s="35" t="s">
        <v>279</v>
      </c>
      <c r="D1244" s="36" t="str">
        <f t="shared" si="108"/>
        <v>Ejecución de Control Técnico a las Prestaciones.</v>
      </c>
      <c r="E1244" s="36" t="s">
        <v>288</v>
      </c>
      <c r="F1244" s="36" t="str">
        <f t="shared" si="107"/>
        <v>Ejecutar acciones correspondientes al Proceso de Control Presencial Posterior</v>
      </c>
      <c r="G1244" s="151" t="s">
        <v>850</v>
      </c>
      <c r="H1244" s="120" t="s">
        <v>837</v>
      </c>
      <c r="I1244" s="121"/>
      <c r="J1244" s="38"/>
      <c r="K1244" s="38"/>
      <c r="L1244" s="122" t="s">
        <v>2874</v>
      </c>
      <c r="M1244" s="38">
        <f t="shared" si="105"/>
        <v>0</v>
      </c>
      <c r="N1244" s="39">
        <v>9</v>
      </c>
      <c r="O1244" s="41" t="str">
        <f>IFERROR(VLOOKUP(N1244,bbb!B536:Ordenmes,2,0),"")</f>
        <v>Setiembre</v>
      </c>
      <c r="P1244" s="142"/>
      <c r="Q1244" s="111"/>
      <c r="R1244" s="95"/>
      <c r="S1244" s="150"/>
      <c r="T1244" s="150"/>
    </row>
    <row r="1245" spans="1:20" s="76" customFormat="1" x14ac:dyDescent="0.25">
      <c r="A1245" s="34" t="s">
        <v>2111</v>
      </c>
      <c r="B1245" s="75" t="str">
        <f t="shared" si="103"/>
        <v>UDR Puno</v>
      </c>
      <c r="C1245" s="35" t="s">
        <v>279</v>
      </c>
      <c r="D1245" s="36" t="str">
        <f t="shared" si="108"/>
        <v>Ejecución de Control Técnico a las Prestaciones.</v>
      </c>
      <c r="E1245" s="36" t="s">
        <v>288</v>
      </c>
      <c r="F1245" s="36" t="str">
        <f t="shared" si="107"/>
        <v>Ejecutar acciones correspondientes al Proceso de Control Presencial Posterior</v>
      </c>
      <c r="G1245" s="100" t="s">
        <v>848</v>
      </c>
      <c r="H1245" s="120" t="s">
        <v>837</v>
      </c>
      <c r="I1245" s="121" t="s">
        <v>849</v>
      </c>
      <c r="J1245" s="38"/>
      <c r="K1245" s="38"/>
      <c r="L1245" s="124">
        <v>107</v>
      </c>
      <c r="M1245" s="38">
        <f t="shared" si="105"/>
        <v>107</v>
      </c>
      <c r="N1245" s="39">
        <v>9</v>
      </c>
      <c r="O1245" s="41" t="str">
        <f>IFERROR(VLOOKUP(N1245,bbb!B537:Ordenmes,2,0),"")</f>
        <v>Setiembre</v>
      </c>
      <c r="P1245" s="142"/>
      <c r="Q1245" s="111"/>
      <c r="R1245" s="95"/>
      <c r="S1245" s="150"/>
      <c r="T1245" s="150"/>
    </row>
    <row r="1246" spans="1:20" s="76" customFormat="1" x14ac:dyDescent="0.25">
      <c r="A1246" s="34" t="s">
        <v>2111</v>
      </c>
      <c r="B1246" s="75" t="str">
        <f t="shared" si="103"/>
        <v>UDR Puno</v>
      </c>
      <c r="C1246" s="35" t="s">
        <v>279</v>
      </c>
      <c r="D1246" s="36" t="str">
        <f t="shared" si="108"/>
        <v>Ejecución de Control Técnico a las Prestaciones.</v>
      </c>
      <c r="E1246" s="36" t="s">
        <v>288</v>
      </c>
      <c r="F1246" s="36" t="str">
        <f t="shared" si="107"/>
        <v>Ejecutar acciones correspondientes al Proceso de Control Presencial Posterior</v>
      </c>
      <c r="G1246" s="151" t="s">
        <v>862</v>
      </c>
      <c r="H1246" s="120" t="s">
        <v>837</v>
      </c>
      <c r="I1246" s="121"/>
      <c r="J1246" s="38"/>
      <c r="K1246" s="38"/>
      <c r="L1246" s="122" t="s">
        <v>2874</v>
      </c>
      <c r="M1246" s="38">
        <f t="shared" si="105"/>
        <v>0</v>
      </c>
      <c r="N1246" s="39">
        <v>9</v>
      </c>
      <c r="O1246" s="41" t="str">
        <f>IFERROR(VLOOKUP(N1246,bbb!B538:Ordenmes,2,0),"")</f>
        <v>Setiembre</v>
      </c>
      <c r="P1246" s="142"/>
      <c r="Q1246" s="111"/>
      <c r="R1246" s="95"/>
      <c r="S1246" s="150"/>
      <c r="T1246" s="150"/>
    </row>
    <row r="1247" spans="1:20" s="76" customFormat="1" x14ac:dyDescent="0.25">
      <c r="A1247" s="34" t="s">
        <v>2111</v>
      </c>
      <c r="B1247" s="75" t="str">
        <f t="shared" ref="B1247:B1310" si="109">IFERROR(VLOOKUP(A1247,IdCC,2,0),"")</f>
        <v>UDR Puno</v>
      </c>
      <c r="C1247" s="35" t="s">
        <v>279</v>
      </c>
      <c r="D1247" s="36" t="str">
        <f t="shared" si="108"/>
        <v>Ejecución de Control Técnico a las Prestaciones.</v>
      </c>
      <c r="E1247" s="36" t="s">
        <v>288</v>
      </c>
      <c r="F1247" s="36" t="str">
        <f t="shared" si="107"/>
        <v>Ejecutar acciones correspondientes al Proceso de Control Presencial Posterior</v>
      </c>
      <c r="G1247" s="151" t="s">
        <v>863</v>
      </c>
      <c r="H1247" s="120" t="s">
        <v>837</v>
      </c>
      <c r="I1247" s="121"/>
      <c r="J1247" s="38"/>
      <c r="K1247" s="38"/>
      <c r="L1247" s="122" t="s">
        <v>2874</v>
      </c>
      <c r="M1247" s="38">
        <f t="shared" si="105"/>
        <v>0</v>
      </c>
      <c r="N1247" s="39">
        <v>9</v>
      </c>
      <c r="O1247" s="41" t="str">
        <f>IFERROR(VLOOKUP(N1247,bbb!B539:Ordenmes,2,0),"")</f>
        <v>Setiembre</v>
      </c>
      <c r="P1247" s="142"/>
      <c r="Q1247" s="111"/>
      <c r="R1247" s="95"/>
      <c r="S1247" s="150"/>
      <c r="T1247" s="150"/>
    </row>
    <row r="1248" spans="1:20" s="76" customFormat="1" x14ac:dyDescent="0.25">
      <c r="A1248" s="34" t="s">
        <v>2111</v>
      </c>
      <c r="B1248" s="75" t="str">
        <f t="shared" si="109"/>
        <v>UDR Puno</v>
      </c>
      <c r="C1248" s="35" t="s">
        <v>279</v>
      </c>
      <c r="D1248" s="36" t="str">
        <f t="shared" si="108"/>
        <v>Ejecución de Control Técnico a las Prestaciones.</v>
      </c>
      <c r="E1248" s="36" t="s">
        <v>288</v>
      </c>
      <c r="F1248" s="36" t="str">
        <f t="shared" si="107"/>
        <v>Ejecutar acciones correspondientes al Proceso de Control Presencial Posterior</v>
      </c>
      <c r="G1248" s="151" t="s">
        <v>864</v>
      </c>
      <c r="H1248" s="120" t="s">
        <v>837</v>
      </c>
      <c r="I1248" s="121"/>
      <c r="J1248" s="38"/>
      <c r="K1248" s="38"/>
      <c r="L1248" s="122" t="s">
        <v>2874</v>
      </c>
      <c r="M1248" s="38">
        <f t="shared" si="105"/>
        <v>0</v>
      </c>
      <c r="N1248" s="39">
        <v>9</v>
      </c>
      <c r="O1248" s="41" t="str">
        <f>IFERROR(VLOOKUP(N1248,bbb!B540:Ordenmes,2,0),"")</f>
        <v>Setiembre</v>
      </c>
      <c r="P1248" s="142"/>
      <c r="Q1248" s="111"/>
      <c r="R1248" s="95"/>
      <c r="S1248" s="150"/>
      <c r="T1248" s="150"/>
    </row>
    <row r="1249" spans="1:20" s="76" customFormat="1" x14ac:dyDescent="0.25">
      <c r="A1249" s="34" t="s">
        <v>2111</v>
      </c>
      <c r="B1249" s="34" t="str">
        <f t="shared" si="109"/>
        <v>UDR Puno</v>
      </c>
      <c r="C1249" s="35" t="s">
        <v>252</v>
      </c>
      <c r="D1249" s="36" t="str">
        <f t="shared" si="108"/>
        <v>Acciones de Soporte a la Gestión a nivel de UDR</v>
      </c>
      <c r="E1249" s="36" t="s">
        <v>253</v>
      </c>
      <c r="F1249" s="36" t="str">
        <f t="shared" si="107"/>
        <v>Supervisión y asistencia técnica en acciones de soporte a IPRESS</v>
      </c>
      <c r="G1249" s="36" t="s">
        <v>832</v>
      </c>
      <c r="H1249" s="83" t="s">
        <v>811</v>
      </c>
      <c r="I1249" s="82" t="s">
        <v>829</v>
      </c>
      <c r="J1249" s="38">
        <v>30</v>
      </c>
      <c r="K1249" s="38"/>
      <c r="L1249" s="38">
        <v>320</v>
      </c>
      <c r="M1249" s="38">
        <f t="shared" si="105"/>
        <v>350</v>
      </c>
      <c r="N1249" s="39">
        <v>10</v>
      </c>
      <c r="O1249" s="41" t="str">
        <f>IFERROR(VLOOKUP(N1249,bbb!B520:Ordenmes,2,0),"")</f>
        <v>Octubre</v>
      </c>
      <c r="P1249" s="142">
        <v>4</v>
      </c>
      <c r="Q1249" s="111" t="s">
        <v>137</v>
      </c>
      <c r="R1249" s="95"/>
      <c r="S1249" s="93"/>
      <c r="T1249" s="93"/>
    </row>
    <row r="1250" spans="1:20" s="76" customFormat="1" x14ac:dyDescent="0.25">
      <c r="A1250" s="34" t="s">
        <v>2111</v>
      </c>
      <c r="B1250" s="34" t="str">
        <f t="shared" si="109"/>
        <v>UDR Puno</v>
      </c>
      <c r="C1250" s="35" t="s">
        <v>314</v>
      </c>
      <c r="D1250" s="36" t="str">
        <f t="shared" si="108"/>
        <v>Acciones de Afiliación.</v>
      </c>
      <c r="E1250" s="36" t="s">
        <v>876</v>
      </c>
      <c r="F1250" s="36" t="str">
        <f t="shared" si="107"/>
        <v>Asistencia técnica a operadores del módulo de afiliación en IPRESS</v>
      </c>
      <c r="G1250" s="36" t="s">
        <v>884</v>
      </c>
      <c r="H1250" s="83" t="s">
        <v>879</v>
      </c>
      <c r="I1250" s="82" t="s">
        <v>681</v>
      </c>
      <c r="J1250" s="38">
        <v>10</v>
      </c>
      <c r="K1250" s="38"/>
      <c r="L1250" s="38">
        <v>120</v>
      </c>
      <c r="M1250" s="38">
        <f t="shared" si="105"/>
        <v>130</v>
      </c>
      <c r="N1250" s="39">
        <v>10</v>
      </c>
      <c r="O1250" s="41" t="str">
        <f>IFERROR(VLOOKUP(N1250,bbb!B521:Ordenmes,2,0),"")</f>
        <v>Octubre</v>
      </c>
      <c r="P1250" s="142">
        <v>4</v>
      </c>
      <c r="Q1250" s="111" t="s">
        <v>137</v>
      </c>
      <c r="R1250" s="95"/>
      <c r="S1250" s="93"/>
      <c r="T1250" s="93"/>
    </row>
    <row r="1251" spans="1:20" s="76" customFormat="1" x14ac:dyDescent="0.25">
      <c r="A1251" s="34" t="s">
        <v>2111</v>
      </c>
      <c r="B1251" s="75" t="str">
        <f t="shared" si="109"/>
        <v>UDR Puno</v>
      </c>
      <c r="C1251" s="35" t="s">
        <v>279</v>
      </c>
      <c r="D1251" s="36" t="str">
        <f t="shared" si="108"/>
        <v>Ejecución de Control Técnico a las Prestaciones.</v>
      </c>
      <c r="E1251" s="36" t="s">
        <v>288</v>
      </c>
      <c r="F1251" s="36" t="str">
        <f t="shared" si="107"/>
        <v>Ejecutar acciones correspondientes al Proceso de Control Presencial Posterior</v>
      </c>
      <c r="G1251" s="151" t="s">
        <v>865</v>
      </c>
      <c r="H1251" s="120" t="s">
        <v>837</v>
      </c>
      <c r="I1251" s="121"/>
      <c r="J1251" s="38"/>
      <c r="K1251" s="38"/>
      <c r="L1251" s="122" t="s">
        <v>2874</v>
      </c>
      <c r="M1251" s="38">
        <f t="shared" si="105"/>
        <v>0</v>
      </c>
      <c r="N1251" s="39">
        <v>10</v>
      </c>
      <c r="O1251" s="41" t="str">
        <f>IFERROR(VLOOKUP(N1251,bbb!B522:Ordenmes,2,0),"")</f>
        <v>Octubre</v>
      </c>
      <c r="P1251" s="142"/>
      <c r="Q1251" s="111"/>
      <c r="R1251" s="95"/>
      <c r="S1251" s="150"/>
      <c r="T1251" s="150"/>
    </row>
    <row r="1252" spans="1:20" s="76" customFormat="1" x14ac:dyDescent="0.25">
      <c r="A1252" s="34" t="s">
        <v>2111</v>
      </c>
      <c r="B1252" s="75" t="str">
        <f t="shared" si="109"/>
        <v>UDR Puno</v>
      </c>
      <c r="C1252" s="35" t="s">
        <v>279</v>
      </c>
      <c r="D1252" s="36" t="str">
        <f t="shared" si="108"/>
        <v>Ejecución de Control Técnico a las Prestaciones.</v>
      </c>
      <c r="E1252" s="36" t="s">
        <v>288</v>
      </c>
      <c r="F1252" s="36" t="str">
        <f t="shared" si="107"/>
        <v>Ejecutar acciones correspondientes al Proceso de Control Presencial Posterior</v>
      </c>
      <c r="G1252" s="151" t="s">
        <v>866</v>
      </c>
      <c r="H1252" s="120" t="s">
        <v>837</v>
      </c>
      <c r="I1252" s="121"/>
      <c r="J1252" s="38"/>
      <c r="K1252" s="38"/>
      <c r="L1252" s="122" t="s">
        <v>2874</v>
      </c>
      <c r="M1252" s="38">
        <f t="shared" si="105"/>
        <v>0</v>
      </c>
      <c r="N1252" s="39">
        <v>10</v>
      </c>
      <c r="O1252" s="41" t="str">
        <f>IFERROR(VLOOKUP(N1252,bbb!B523:Ordenmes,2,0),"")</f>
        <v>Octubre</v>
      </c>
      <c r="P1252" s="142"/>
      <c r="Q1252" s="111"/>
      <c r="R1252" s="95"/>
      <c r="S1252" s="150"/>
      <c r="T1252" s="150"/>
    </row>
    <row r="1253" spans="1:20" s="76" customFormat="1" x14ac:dyDescent="0.25">
      <c r="A1253" s="34" t="s">
        <v>2111</v>
      </c>
      <c r="B1253" s="34" t="str">
        <f t="shared" si="109"/>
        <v>UDR Puno</v>
      </c>
      <c r="C1253" s="35" t="s">
        <v>252</v>
      </c>
      <c r="D1253" s="36" t="str">
        <f t="shared" si="108"/>
        <v>Acciones de Soporte a la Gestión a nivel de UDR</v>
      </c>
      <c r="E1253" s="36" t="s">
        <v>253</v>
      </c>
      <c r="F1253" s="36" t="str">
        <f t="shared" si="107"/>
        <v>Supervisión y asistencia técnica en acciones de soporte a IPRESS</v>
      </c>
      <c r="G1253" s="36" t="s">
        <v>833</v>
      </c>
      <c r="H1253" s="83" t="s">
        <v>811</v>
      </c>
      <c r="I1253" s="82" t="s">
        <v>834</v>
      </c>
      <c r="J1253" s="38">
        <v>30</v>
      </c>
      <c r="K1253" s="38"/>
      <c r="L1253" s="38">
        <v>133</v>
      </c>
      <c r="M1253" s="38">
        <f t="shared" si="105"/>
        <v>163</v>
      </c>
      <c r="N1253" s="39">
        <v>11</v>
      </c>
      <c r="O1253" s="41" t="str">
        <f>IFERROR(VLOOKUP(N1253,bbb!B505:Ordenmes,2,0),"")</f>
        <v>Noviembre</v>
      </c>
      <c r="P1253" s="142">
        <v>8</v>
      </c>
      <c r="Q1253" s="111" t="s">
        <v>145</v>
      </c>
      <c r="R1253" s="95"/>
      <c r="S1253" s="93"/>
      <c r="T1253" s="93"/>
    </row>
    <row r="1254" spans="1:20" s="76" customFormat="1" x14ac:dyDescent="0.25">
      <c r="A1254" s="34" t="s">
        <v>2111</v>
      </c>
      <c r="B1254" s="75" t="str">
        <f t="shared" si="109"/>
        <v>UDR Puno</v>
      </c>
      <c r="C1254" s="35" t="s">
        <v>279</v>
      </c>
      <c r="D1254" s="36" t="str">
        <f t="shared" si="108"/>
        <v>Ejecución de Control Técnico a las Prestaciones.</v>
      </c>
      <c r="E1254" s="36" t="s">
        <v>288</v>
      </c>
      <c r="F1254" s="36" t="str">
        <f t="shared" si="107"/>
        <v>Ejecutar acciones correspondientes al Proceso de Control Presencial Posterior</v>
      </c>
      <c r="G1254" s="151" t="s">
        <v>867</v>
      </c>
      <c r="H1254" s="120" t="s">
        <v>837</v>
      </c>
      <c r="I1254" s="121" t="s">
        <v>858</v>
      </c>
      <c r="J1254" s="38"/>
      <c r="K1254" s="38"/>
      <c r="L1254" s="124">
        <v>133</v>
      </c>
      <c r="M1254" s="38">
        <f t="shared" si="105"/>
        <v>133</v>
      </c>
      <c r="N1254" s="39">
        <v>11</v>
      </c>
      <c r="O1254" s="41" t="str">
        <f>IFERROR(VLOOKUP(N1254,bbb!B506:Ordenmes,2,0),"")</f>
        <v>Noviembre</v>
      </c>
      <c r="P1254" s="142"/>
      <c r="Q1254" s="111"/>
      <c r="R1254" s="95"/>
      <c r="S1254" s="150"/>
      <c r="T1254" s="150"/>
    </row>
    <row r="1255" spans="1:20" s="76" customFormat="1" x14ac:dyDescent="0.25">
      <c r="A1255" s="34" t="s">
        <v>2111</v>
      </c>
      <c r="B1255" s="75" t="str">
        <f t="shared" si="109"/>
        <v>UDR Puno</v>
      </c>
      <c r="C1255" s="35" t="s">
        <v>279</v>
      </c>
      <c r="D1255" s="36" t="str">
        <f t="shared" si="108"/>
        <v>Ejecución de Control Técnico a las Prestaciones.</v>
      </c>
      <c r="E1255" s="36" t="s">
        <v>288</v>
      </c>
      <c r="F1255" s="36" t="str">
        <f t="shared" si="107"/>
        <v>Ejecutar acciones correspondientes al Proceso de Control Presencial Posterior</v>
      </c>
      <c r="G1255" s="151" t="s">
        <v>868</v>
      </c>
      <c r="H1255" s="120" t="s">
        <v>837</v>
      </c>
      <c r="I1255" s="121" t="s">
        <v>858</v>
      </c>
      <c r="J1255" s="38"/>
      <c r="K1255" s="38"/>
      <c r="L1255" s="124">
        <v>133</v>
      </c>
      <c r="M1255" s="38">
        <f t="shared" si="105"/>
        <v>133</v>
      </c>
      <c r="N1255" s="39">
        <v>11</v>
      </c>
      <c r="O1255" s="41" t="str">
        <f>IFERROR(VLOOKUP(N1255,bbb!B507:Ordenmes,2,0),"")</f>
        <v>Noviembre</v>
      </c>
      <c r="P1255" s="142"/>
      <c r="Q1255" s="111"/>
      <c r="R1255" s="95"/>
      <c r="S1255" s="150"/>
      <c r="T1255" s="150"/>
    </row>
    <row r="1256" spans="1:20" s="76" customFormat="1" x14ac:dyDescent="0.25">
      <c r="A1256" s="34" t="s">
        <v>2111</v>
      </c>
      <c r="B1256" s="75" t="str">
        <f t="shared" si="109"/>
        <v>UDR Puno</v>
      </c>
      <c r="C1256" s="35" t="s">
        <v>279</v>
      </c>
      <c r="D1256" s="36" t="str">
        <f t="shared" si="108"/>
        <v>Ejecución de Control Técnico a las Prestaciones.</v>
      </c>
      <c r="E1256" s="36" t="s">
        <v>288</v>
      </c>
      <c r="F1256" s="36" t="str">
        <f t="shared" si="107"/>
        <v>Ejecutar acciones correspondientes al Proceso de Control Presencial Posterior</v>
      </c>
      <c r="G1256" s="151" t="s">
        <v>869</v>
      </c>
      <c r="H1256" s="120" t="s">
        <v>837</v>
      </c>
      <c r="I1256" s="121" t="s">
        <v>858</v>
      </c>
      <c r="J1256" s="38"/>
      <c r="K1256" s="38"/>
      <c r="L1256" s="124">
        <v>133</v>
      </c>
      <c r="M1256" s="38">
        <f t="shared" si="105"/>
        <v>133</v>
      </c>
      <c r="N1256" s="39">
        <v>11</v>
      </c>
      <c r="O1256" s="41" t="str">
        <f>IFERROR(VLOOKUP(N1256,bbb!B508:Ordenmes,2,0),"")</f>
        <v>Noviembre</v>
      </c>
      <c r="P1256" s="142"/>
      <c r="Q1256" s="111"/>
      <c r="R1256" s="95"/>
      <c r="S1256" s="150"/>
      <c r="T1256" s="150"/>
    </row>
    <row r="1257" spans="1:20" s="76" customFormat="1" x14ac:dyDescent="0.25">
      <c r="A1257" s="34" t="s">
        <v>2111</v>
      </c>
      <c r="B1257" s="75" t="str">
        <f t="shared" si="109"/>
        <v>UDR Puno</v>
      </c>
      <c r="C1257" s="35" t="s">
        <v>279</v>
      </c>
      <c r="D1257" s="36" t="str">
        <f t="shared" si="108"/>
        <v>Ejecución de Control Técnico a las Prestaciones.</v>
      </c>
      <c r="E1257" s="36" t="s">
        <v>288</v>
      </c>
      <c r="F1257" s="36" t="str">
        <f t="shared" si="107"/>
        <v>Ejecutar acciones correspondientes al Proceso de Control Presencial Posterior</v>
      </c>
      <c r="G1257" s="151" t="s">
        <v>870</v>
      </c>
      <c r="H1257" s="120" t="s">
        <v>837</v>
      </c>
      <c r="I1257" s="121" t="s">
        <v>871</v>
      </c>
      <c r="J1257" s="38"/>
      <c r="K1257" s="38"/>
      <c r="L1257" s="122" t="s">
        <v>2874</v>
      </c>
      <c r="M1257" s="38">
        <f t="shared" si="105"/>
        <v>0</v>
      </c>
      <c r="N1257" s="39">
        <v>11</v>
      </c>
      <c r="O1257" s="41" t="str">
        <f>IFERROR(VLOOKUP(N1257,bbb!B509:Ordenmes,2,0),"")</f>
        <v>Noviembre</v>
      </c>
      <c r="P1257" s="142"/>
      <c r="Q1257" s="111"/>
      <c r="R1257" s="95"/>
      <c r="S1257" s="150"/>
      <c r="T1257" s="150"/>
    </row>
    <row r="1258" spans="1:20" s="76" customFormat="1" x14ac:dyDescent="0.25">
      <c r="A1258" s="34" t="s">
        <v>2111</v>
      </c>
      <c r="B1258" s="75" t="str">
        <f t="shared" si="109"/>
        <v>UDR Puno</v>
      </c>
      <c r="C1258" s="35" t="s">
        <v>279</v>
      </c>
      <c r="D1258" s="36" t="str">
        <f t="shared" si="108"/>
        <v>Ejecución de Control Técnico a las Prestaciones.</v>
      </c>
      <c r="E1258" s="36" t="s">
        <v>288</v>
      </c>
      <c r="F1258" s="36" t="str">
        <f t="shared" si="107"/>
        <v>Ejecutar acciones correspondientes al Proceso de Control Presencial Posterior</v>
      </c>
      <c r="G1258" s="151" t="s">
        <v>850</v>
      </c>
      <c r="H1258" s="120" t="s">
        <v>837</v>
      </c>
      <c r="I1258" s="121"/>
      <c r="J1258" s="38"/>
      <c r="K1258" s="38"/>
      <c r="L1258" s="122" t="s">
        <v>2874</v>
      </c>
      <c r="M1258" s="38">
        <f t="shared" si="105"/>
        <v>0</v>
      </c>
      <c r="N1258" s="39">
        <v>11</v>
      </c>
      <c r="O1258" s="41" t="str">
        <f>IFERROR(VLOOKUP(N1258,bbb!B510:Ordenmes,2,0),"")</f>
        <v>Noviembre</v>
      </c>
      <c r="P1258" s="142"/>
      <c r="Q1258" s="111"/>
      <c r="R1258" s="95"/>
      <c r="S1258" s="150"/>
      <c r="T1258" s="150"/>
    </row>
    <row r="1259" spans="1:20" s="76" customFormat="1" x14ac:dyDescent="0.25">
      <c r="A1259" s="34" t="s">
        <v>2111</v>
      </c>
      <c r="B1259" s="75" t="str">
        <f t="shared" si="109"/>
        <v>UDR Puno</v>
      </c>
      <c r="C1259" s="35" t="s">
        <v>279</v>
      </c>
      <c r="D1259" s="36" t="str">
        <f t="shared" si="108"/>
        <v>Ejecución de Control Técnico a las Prestaciones.</v>
      </c>
      <c r="E1259" s="36" t="s">
        <v>288</v>
      </c>
      <c r="F1259" s="36" t="str">
        <f t="shared" si="107"/>
        <v>Ejecutar acciones correspondientes al Proceso de Control Presencial Posterior</v>
      </c>
      <c r="G1259" s="151" t="s">
        <v>847</v>
      </c>
      <c r="H1259" s="120" t="s">
        <v>837</v>
      </c>
      <c r="I1259" s="121" t="s">
        <v>852</v>
      </c>
      <c r="J1259" s="38"/>
      <c r="K1259" s="38"/>
      <c r="L1259" s="124">
        <v>120</v>
      </c>
      <c r="M1259" s="38">
        <f t="shared" si="105"/>
        <v>120</v>
      </c>
      <c r="N1259" s="39">
        <v>12</v>
      </c>
      <c r="O1259" s="41" t="str">
        <f>IFERROR(VLOOKUP(N1259,bbb!B625:Ordenmes,2,0),"")</f>
        <v>Diciembre</v>
      </c>
      <c r="P1259" s="142"/>
      <c r="Q1259" s="111"/>
      <c r="R1259" s="95"/>
      <c r="S1259" s="150"/>
      <c r="T1259" s="150"/>
    </row>
    <row r="1260" spans="1:20" s="76" customFormat="1" x14ac:dyDescent="0.25">
      <c r="A1260" s="34" t="s">
        <v>2111</v>
      </c>
      <c r="B1260" s="75" t="str">
        <f t="shared" si="109"/>
        <v>UDR Puno</v>
      </c>
      <c r="C1260" s="35" t="s">
        <v>279</v>
      </c>
      <c r="D1260" s="36" t="str">
        <f t="shared" si="108"/>
        <v>Ejecución de Control Técnico a las Prestaciones.</v>
      </c>
      <c r="E1260" s="36" t="s">
        <v>288</v>
      </c>
      <c r="F1260" s="36" t="str">
        <f t="shared" si="107"/>
        <v>Ejecutar acciones correspondientes al Proceso de Control Presencial Posterior</v>
      </c>
      <c r="G1260" s="151" t="s">
        <v>872</v>
      </c>
      <c r="H1260" s="120" t="s">
        <v>837</v>
      </c>
      <c r="I1260" s="121"/>
      <c r="J1260" s="38"/>
      <c r="K1260" s="38"/>
      <c r="L1260" s="122" t="s">
        <v>2874</v>
      </c>
      <c r="M1260" s="38">
        <f t="shared" si="105"/>
        <v>0</v>
      </c>
      <c r="N1260" s="39">
        <v>12</v>
      </c>
      <c r="O1260" s="41" t="str">
        <f>IFERROR(VLOOKUP(N1260,bbb!B626:Ordenmes,2,0),"")</f>
        <v>Diciembre</v>
      </c>
      <c r="P1260" s="142"/>
      <c r="Q1260" s="111"/>
      <c r="R1260" s="95"/>
      <c r="S1260" s="150"/>
      <c r="T1260" s="150"/>
    </row>
    <row r="1261" spans="1:20" s="76" customFormat="1" x14ac:dyDescent="0.25">
      <c r="A1261" s="34" t="s">
        <v>2111</v>
      </c>
      <c r="B1261" s="75" t="str">
        <f t="shared" si="109"/>
        <v>UDR Puno</v>
      </c>
      <c r="C1261" s="35" t="s">
        <v>279</v>
      </c>
      <c r="D1261" s="36" t="str">
        <f t="shared" si="108"/>
        <v>Ejecución de Control Técnico a las Prestaciones.</v>
      </c>
      <c r="E1261" s="36" t="s">
        <v>288</v>
      </c>
      <c r="F1261" s="36" t="str">
        <f t="shared" si="107"/>
        <v>Ejecutar acciones correspondientes al Proceso de Control Presencial Posterior</v>
      </c>
      <c r="G1261" s="151" t="s">
        <v>873</v>
      </c>
      <c r="H1261" s="120" t="s">
        <v>837</v>
      </c>
      <c r="I1261" s="121"/>
      <c r="J1261" s="38"/>
      <c r="K1261" s="38"/>
      <c r="L1261" s="122" t="s">
        <v>2874</v>
      </c>
      <c r="M1261" s="38">
        <f t="shared" si="105"/>
        <v>0</v>
      </c>
      <c r="N1261" s="39">
        <v>12</v>
      </c>
      <c r="O1261" s="41" t="str">
        <f>IFERROR(VLOOKUP(N1261,bbb!B627:Ordenmes,2,0),"")</f>
        <v>Diciembre</v>
      </c>
      <c r="P1261" s="142"/>
      <c r="Q1261" s="111"/>
      <c r="R1261" s="95"/>
      <c r="S1261" s="150"/>
      <c r="T1261" s="150"/>
    </row>
    <row r="1262" spans="1:20" s="76" customFormat="1" x14ac:dyDescent="0.25">
      <c r="A1262" s="34" t="s">
        <v>2111</v>
      </c>
      <c r="B1262" s="75" t="str">
        <f t="shared" si="109"/>
        <v>UDR Puno</v>
      </c>
      <c r="C1262" s="35" t="s">
        <v>279</v>
      </c>
      <c r="D1262" s="36" t="str">
        <f t="shared" si="108"/>
        <v>Ejecución de Control Técnico a las Prestaciones.</v>
      </c>
      <c r="E1262" s="36" t="s">
        <v>288</v>
      </c>
      <c r="F1262" s="36" t="str">
        <f t="shared" si="107"/>
        <v>Ejecutar acciones correspondientes al Proceso de Control Presencial Posterior</v>
      </c>
      <c r="G1262" s="151" t="s">
        <v>874</v>
      </c>
      <c r="H1262" s="120" t="s">
        <v>837</v>
      </c>
      <c r="I1262" s="121"/>
      <c r="J1262" s="38"/>
      <c r="K1262" s="38"/>
      <c r="L1262" s="122" t="s">
        <v>2874</v>
      </c>
      <c r="M1262" s="38">
        <f t="shared" ref="M1262:M1325" si="110">SUM(J1262:L1262)</f>
        <v>0</v>
      </c>
      <c r="N1262" s="39">
        <v>12</v>
      </c>
      <c r="O1262" s="41" t="str">
        <f>IFERROR(VLOOKUP(N1262,bbb!B628:Ordenmes,2,0),"")</f>
        <v>Diciembre</v>
      </c>
      <c r="P1262" s="142"/>
      <c r="Q1262" s="111"/>
      <c r="R1262" s="95"/>
      <c r="S1262" s="150"/>
      <c r="T1262" s="150"/>
    </row>
    <row r="1263" spans="1:20" s="76" customFormat="1" x14ac:dyDescent="0.25">
      <c r="A1263" s="34" t="s">
        <v>2111</v>
      </c>
      <c r="B1263" s="75" t="str">
        <f t="shared" si="109"/>
        <v>UDR Puno</v>
      </c>
      <c r="C1263" s="35" t="s">
        <v>279</v>
      </c>
      <c r="D1263" s="36" t="str">
        <f t="shared" si="108"/>
        <v>Ejecución de Control Técnico a las Prestaciones.</v>
      </c>
      <c r="E1263" s="36" t="s">
        <v>288</v>
      </c>
      <c r="F1263" s="36" t="str">
        <f t="shared" si="107"/>
        <v>Ejecutar acciones correspondientes al Proceso de Control Presencial Posterior</v>
      </c>
      <c r="G1263" s="151" t="s">
        <v>875</v>
      </c>
      <c r="H1263" s="120" t="s">
        <v>837</v>
      </c>
      <c r="I1263" s="123"/>
      <c r="J1263" s="38"/>
      <c r="K1263" s="38"/>
      <c r="L1263" s="122" t="s">
        <v>2874</v>
      </c>
      <c r="M1263" s="38">
        <f t="shared" si="110"/>
        <v>0</v>
      </c>
      <c r="N1263" s="39">
        <v>12</v>
      </c>
      <c r="O1263" s="41" t="str">
        <f>IFERROR(VLOOKUP(N1263,bbb!B629:Ordenmes,2,0),"")</f>
        <v>Diciembre</v>
      </c>
      <c r="P1263" s="142"/>
      <c r="Q1263" s="111"/>
      <c r="R1263" s="95"/>
      <c r="S1263" s="150"/>
      <c r="T1263" s="150"/>
    </row>
    <row r="1264" spans="1:20" x14ac:dyDescent="0.25">
      <c r="A1264" s="34" t="s">
        <v>2112</v>
      </c>
      <c r="B1264" s="34" t="str">
        <f t="shared" si="109"/>
        <v>UDR Juliaca</v>
      </c>
      <c r="C1264" s="35" t="s">
        <v>279</v>
      </c>
      <c r="D1264" s="36" t="str">
        <f t="shared" si="108"/>
        <v>Ejecución de Control Técnico a las Prestaciones.</v>
      </c>
      <c r="E1264" s="36" t="s">
        <v>288</v>
      </c>
      <c r="F1264" s="36" t="str">
        <f t="shared" si="107"/>
        <v>Ejecutar acciones correspondientes al Proceso de Control Presencial Posterior</v>
      </c>
      <c r="G1264" s="36" t="s">
        <v>918</v>
      </c>
      <c r="H1264" s="83" t="s">
        <v>919</v>
      </c>
      <c r="I1264" s="82">
        <v>1</v>
      </c>
      <c r="J1264" s="38">
        <v>0</v>
      </c>
      <c r="K1264" s="38"/>
      <c r="L1264" s="38">
        <v>0</v>
      </c>
      <c r="M1264" s="38">
        <f t="shared" si="110"/>
        <v>0</v>
      </c>
      <c r="N1264" s="39">
        <v>1</v>
      </c>
      <c r="O1264" s="41" t="str">
        <f>IFERROR(VLOOKUP(N1264,bbb!B3717:Ordenmes,2,0),"")</f>
        <v>Enero</v>
      </c>
      <c r="P1264" s="142">
        <v>2</v>
      </c>
      <c r="Q1264" s="111" t="s">
        <v>126</v>
      </c>
      <c r="R1264" s="95"/>
      <c r="S1264" s="93"/>
      <c r="T1264" s="93"/>
    </row>
    <row r="1265" spans="1:20" x14ac:dyDescent="0.25">
      <c r="A1265" s="34" t="s">
        <v>2112</v>
      </c>
      <c r="B1265" s="34" t="str">
        <f t="shared" si="109"/>
        <v>UDR Juliaca</v>
      </c>
      <c r="C1265" s="35" t="s">
        <v>279</v>
      </c>
      <c r="D1265" s="36" t="str">
        <f t="shared" si="108"/>
        <v>Ejecución de Control Técnico a las Prestaciones.</v>
      </c>
      <c r="E1265" s="36" t="s">
        <v>288</v>
      </c>
      <c r="F1265" s="36" t="str">
        <f t="shared" si="107"/>
        <v>Ejecutar acciones correspondientes al Proceso de Control Presencial Posterior</v>
      </c>
      <c r="G1265" s="36" t="s">
        <v>921</v>
      </c>
      <c r="H1265" s="83" t="s">
        <v>919</v>
      </c>
      <c r="I1265" s="82">
        <v>1</v>
      </c>
      <c r="J1265" s="38">
        <v>0</v>
      </c>
      <c r="K1265" s="38"/>
      <c r="L1265" s="38">
        <v>0</v>
      </c>
      <c r="M1265" s="38">
        <f t="shared" si="110"/>
        <v>0</v>
      </c>
      <c r="N1265" s="39">
        <v>1</v>
      </c>
      <c r="O1265" s="41" t="str">
        <f>IFERROR(VLOOKUP(N1265,bbb!B3718:Ordenmes,2,0),"")</f>
        <v>Enero</v>
      </c>
      <c r="P1265" s="142">
        <v>2</v>
      </c>
      <c r="Q1265" s="111" t="s">
        <v>126</v>
      </c>
      <c r="R1265" s="95"/>
      <c r="S1265" s="93"/>
      <c r="T1265" s="93"/>
    </row>
    <row r="1266" spans="1:20" x14ac:dyDescent="0.25">
      <c r="A1266" s="34" t="s">
        <v>2112</v>
      </c>
      <c r="B1266" s="34" t="str">
        <f t="shared" si="109"/>
        <v>UDR Juliaca</v>
      </c>
      <c r="C1266" s="35" t="s">
        <v>314</v>
      </c>
      <c r="D1266" s="36" t="str">
        <f t="shared" si="108"/>
        <v>Acciones de Afiliación.</v>
      </c>
      <c r="E1266" s="36" t="s">
        <v>315</v>
      </c>
      <c r="F1266" s="36" t="str">
        <f t="shared" si="107"/>
        <v>Supervisión y asistencia técnica en materia de afiliaciones</v>
      </c>
      <c r="G1266" s="36" t="s">
        <v>885</v>
      </c>
      <c r="H1266" s="83" t="s">
        <v>886</v>
      </c>
      <c r="I1266" s="82">
        <v>1</v>
      </c>
      <c r="J1266" s="38">
        <v>0</v>
      </c>
      <c r="K1266" s="38"/>
      <c r="L1266" s="38">
        <v>0</v>
      </c>
      <c r="M1266" s="38">
        <f t="shared" si="110"/>
        <v>0</v>
      </c>
      <c r="N1266" s="39">
        <v>2</v>
      </c>
      <c r="O1266" s="41" t="str">
        <f>IFERROR(VLOOKUP(N1266,bbb!B537:Ordenmes,2,0),"")</f>
        <v>Febrero</v>
      </c>
      <c r="P1266" s="142">
        <v>2</v>
      </c>
      <c r="Q1266" s="111" t="s">
        <v>126</v>
      </c>
      <c r="R1266" s="95"/>
      <c r="S1266" s="93"/>
      <c r="T1266" s="93"/>
    </row>
    <row r="1267" spans="1:20" x14ac:dyDescent="0.25">
      <c r="A1267" s="34" t="s">
        <v>2112</v>
      </c>
      <c r="B1267" s="34" t="str">
        <f t="shared" si="109"/>
        <v>UDR Juliaca</v>
      </c>
      <c r="C1267" s="35" t="s">
        <v>279</v>
      </c>
      <c r="D1267" s="36" t="str">
        <f t="shared" si="108"/>
        <v>Ejecución de Control Técnico a las Prestaciones.</v>
      </c>
      <c r="E1267" s="36" t="s">
        <v>288</v>
      </c>
      <c r="F1267" s="36" t="str">
        <f t="shared" si="107"/>
        <v>Ejecutar acciones correspondientes al Proceso de Control Presencial Posterior</v>
      </c>
      <c r="G1267" s="36" t="s">
        <v>922</v>
      </c>
      <c r="H1267" s="83" t="s">
        <v>919</v>
      </c>
      <c r="I1267" s="82">
        <v>1</v>
      </c>
      <c r="J1267" s="38">
        <v>0</v>
      </c>
      <c r="K1267" s="38"/>
      <c r="L1267" s="38">
        <v>0</v>
      </c>
      <c r="M1267" s="38">
        <f t="shared" si="110"/>
        <v>0</v>
      </c>
      <c r="N1267" s="39">
        <v>2</v>
      </c>
      <c r="O1267" s="41" t="str">
        <f>IFERROR(VLOOKUP(N1267,bbb!B538:Ordenmes,2,0),"")</f>
        <v>Febrero</v>
      </c>
      <c r="P1267" s="142">
        <v>2</v>
      </c>
      <c r="Q1267" s="111" t="s">
        <v>126</v>
      </c>
      <c r="R1267" s="95"/>
      <c r="S1267" s="93"/>
      <c r="T1267" s="93"/>
    </row>
    <row r="1268" spans="1:20" x14ac:dyDescent="0.25">
      <c r="A1268" s="34" t="s">
        <v>2112</v>
      </c>
      <c r="B1268" s="34" t="str">
        <f t="shared" si="109"/>
        <v>UDR Juliaca</v>
      </c>
      <c r="C1268" s="35" t="s">
        <v>279</v>
      </c>
      <c r="D1268" s="36" t="str">
        <f t="shared" si="108"/>
        <v>Ejecución de Control Técnico a las Prestaciones.</v>
      </c>
      <c r="E1268" s="36" t="s">
        <v>288</v>
      </c>
      <c r="F1268" s="36" t="str">
        <f t="shared" si="107"/>
        <v>Ejecutar acciones correspondientes al Proceso de Control Presencial Posterior</v>
      </c>
      <c r="G1268" s="36" t="s">
        <v>923</v>
      </c>
      <c r="H1268" s="83" t="s">
        <v>919</v>
      </c>
      <c r="I1268" s="82">
        <v>1</v>
      </c>
      <c r="J1268" s="38">
        <v>0</v>
      </c>
      <c r="K1268" s="38"/>
      <c r="L1268" s="38">
        <v>320</v>
      </c>
      <c r="M1268" s="38">
        <f t="shared" si="110"/>
        <v>320</v>
      </c>
      <c r="N1268" s="39">
        <v>2</v>
      </c>
      <c r="O1268" s="41" t="str">
        <f>IFERROR(VLOOKUP(N1268,bbb!B539:Ordenmes,2,0),"")</f>
        <v>Febrero</v>
      </c>
      <c r="P1268" s="142">
        <v>2</v>
      </c>
      <c r="Q1268" s="111" t="s">
        <v>126</v>
      </c>
      <c r="R1268" s="95"/>
      <c r="S1268" s="93" t="s">
        <v>2978</v>
      </c>
      <c r="T1268" s="93"/>
    </row>
    <row r="1269" spans="1:20" x14ac:dyDescent="0.25">
      <c r="A1269" s="34" t="s">
        <v>2112</v>
      </c>
      <c r="B1269" s="34" t="str">
        <f t="shared" si="109"/>
        <v>UDR Juliaca</v>
      </c>
      <c r="C1269" s="35" t="s">
        <v>279</v>
      </c>
      <c r="D1269" s="36" t="str">
        <f t="shared" si="108"/>
        <v>Ejecución de Control Técnico a las Prestaciones.</v>
      </c>
      <c r="E1269" s="36" t="s">
        <v>288</v>
      </c>
      <c r="F1269" s="36" t="str">
        <f t="shared" si="107"/>
        <v>Ejecutar acciones correspondientes al Proceso de Control Presencial Posterior</v>
      </c>
      <c r="G1269" s="36" t="s">
        <v>924</v>
      </c>
      <c r="H1269" s="83" t="s">
        <v>919</v>
      </c>
      <c r="I1269" s="82">
        <v>1</v>
      </c>
      <c r="J1269" s="38">
        <v>0</v>
      </c>
      <c r="K1269" s="38"/>
      <c r="L1269" s="38">
        <v>320</v>
      </c>
      <c r="M1269" s="38">
        <f t="shared" si="110"/>
        <v>320</v>
      </c>
      <c r="N1269" s="39">
        <v>2</v>
      </c>
      <c r="O1269" s="41" t="str">
        <f>IFERROR(VLOOKUP(N1269,bbb!B540:Ordenmes,2,0),"")</f>
        <v>Febrero</v>
      </c>
      <c r="P1269" s="142">
        <v>2</v>
      </c>
      <c r="Q1269" s="111" t="s">
        <v>126</v>
      </c>
      <c r="R1269" s="95"/>
      <c r="S1269" s="93" t="s">
        <v>2978</v>
      </c>
      <c r="T1269" s="93"/>
    </row>
    <row r="1270" spans="1:20" x14ac:dyDescent="0.25">
      <c r="A1270" s="34" t="s">
        <v>2112</v>
      </c>
      <c r="B1270" s="34" t="str">
        <f t="shared" si="109"/>
        <v>UDR Juliaca</v>
      </c>
      <c r="C1270" s="35" t="s">
        <v>279</v>
      </c>
      <c r="D1270" s="36" t="str">
        <f t="shared" si="108"/>
        <v>Ejecución de Control Técnico a las Prestaciones.</v>
      </c>
      <c r="E1270" s="36" t="s">
        <v>288</v>
      </c>
      <c r="F1270" s="36" t="str">
        <f t="shared" si="107"/>
        <v>Ejecutar acciones correspondientes al Proceso de Control Presencial Posterior</v>
      </c>
      <c r="G1270" s="36" t="s">
        <v>925</v>
      </c>
      <c r="H1270" s="83" t="s">
        <v>919</v>
      </c>
      <c r="I1270" s="82">
        <v>1</v>
      </c>
      <c r="J1270" s="38">
        <v>0</v>
      </c>
      <c r="K1270" s="38"/>
      <c r="L1270" s="38">
        <v>320</v>
      </c>
      <c r="M1270" s="38">
        <f t="shared" si="110"/>
        <v>320</v>
      </c>
      <c r="N1270" s="39">
        <v>2</v>
      </c>
      <c r="O1270" s="41" t="str">
        <f>IFERROR(VLOOKUP(N1270,bbb!B541:Ordenmes,2,0),"")</f>
        <v>Febrero</v>
      </c>
      <c r="P1270" s="142">
        <v>2</v>
      </c>
      <c r="Q1270" s="111" t="s">
        <v>126</v>
      </c>
      <c r="R1270" s="95"/>
      <c r="S1270" s="93" t="s">
        <v>2978</v>
      </c>
      <c r="T1270" s="93"/>
    </row>
    <row r="1271" spans="1:20" x14ac:dyDescent="0.25">
      <c r="A1271" s="34" t="s">
        <v>2112</v>
      </c>
      <c r="B1271" s="34" t="str">
        <f t="shared" si="109"/>
        <v>UDR Juliaca</v>
      </c>
      <c r="C1271" s="35" t="s">
        <v>279</v>
      </c>
      <c r="D1271" s="36" t="str">
        <f t="shared" si="108"/>
        <v>Ejecución de Control Técnico a las Prestaciones.</v>
      </c>
      <c r="E1271" s="36" t="s">
        <v>288</v>
      </c>
      <c r="F1271" s="36" t="str">
        <f t="shared" si="107"/>
        <v>Ejecutar acciones correspondientes al Proceso de Control Presencial Posterior</v>
      </c>
      <c r="G1271" s="36" t="s">
        <v>926</v>
      </c>
      <c r="H1271" s="83" t="s">
        <v>919</v>
      </c>
      <c r="I1271" s="82">
        <v>1</v>
      </c>
      <c r="J1271" s="38">
        <v>100</v>
      </c>
      <c r="K1271" s="38"/>
      <c r="L1271" s="38">
        <v>320</v>
      </c>
      <c r="M1271" s="38">
        <f t="shared" si="110"/>
        <v>420</v>
      </c>
      <c r="N1271" s="39">
        <v>2</v>
      </c>
      <c r="O1271" s="41" t="str">
        <f>IFERROR(VLOOKUP(N1271,bbb!B542:Ordenmes,2,0),"")</f>
        <v>Febrero</v>
      </c>
      <c r="P1271" s="142">
        <v>2</v>
      </c>
      <c r="Q1271" s="111" t="s">
        <v>126</v>
      </c>
      <c r="R1271" s="95"/>
      <c r="S1271" s="93" t="s">
        <v>2978</v>
      </c>
      <c r="T1271" s="93"/>
    </row>
    <row r="1272" spans="1:20" x14ac:dyDescent="0.25">
      <c r="A1272" s="34" t="s">
        <v>2112</v>
      </c>
      <c r="B1272" s="34" t="str">
        <f t="shared" si="109"/>
        <v>UDR Juliaca</v>
      </c>
      <c r="C1272" s="35" t="s">
        <v>279</v>
      </c>
      <c r="D1272" s="36" t="str">
        <f t="shared" si="108"/>
        <v>Ejecución de Control Técnico a las Prestaciones.</v>
      </c>
      <c r="E1272" s="36" t="s">
        <v>288</v>
      </c>
      <c r="F1272" s="36" t="str">
        <f t="shared" si="107"/>
        <v>Ejecutar acciones correspondientes al Proceso de Control Presencial Posterior</v>
      </c>
      <c r="G1272" s="36" t="s">
        <v>927</v>
      </c>
      <c r="H1272" s="83" t="s">
        <v>919</v>
      </c>
      <c r="I1272" s="82">
        <v>1</v>
      </c>
      <c r="J1272" s="38">
        <v>0</v>
      </c>
      <c r="K1272" s="38"/>
      <c r="L1272" s="38">
        <v>0</v>
      </c>
      <c r="M1272" s="38">
        <f t="shared" si="110"/>
        <v>0</v>
      </c>
      <c r="N1272" s="39">
        <v>2</v>
      </c>
      <c r="O1272" s="41" t="str">
        <f>IFERROR(VLOOKUP(N1272,bbb!B543:Ordenmes,2,0),"")</f>
        <v>Febrero</v>
      </c>
      <c r="P1272" s="142">
        <v>3</v>
      </c>
      <c r="Q1272" s="111" t="s">
        <v>131</v>
      </c>
      <c r="R1272" s="95"/>
      <c r="S1272" s="93"/>
      <c r="T1272" s="93"/>
    </row>
    <row r="1273" spans="1:20" x14ac:dyDescent="0.25">
      <c r="A1273" s="34" t="s">
        <v>2112</v>
      </c>
      <c r="B1273" s="34" t="str">
        <f t="shared" si="109"/>
        <v>UDR Juliaca</v>
      </c>
      <c r="C1273" s="35" t="s">
        <v>279</v>
      </c>
      <c r="D1273" s="36" t="str">
        <f t="shared" si="108"/>
        <v>Ejecución de Control Técnico a las Prestaciones.</v>
      </c>
      <c r="E1273" s="36" t="s">
        <v>288</v>
      </c>
      <c r="F1273" s="36" t="str">
        <f t="shared" si="107"/>
        <v>Ejecutar acciones correspondientes al Proceso de Control Presencial Posterior</v>
      </c>
      <c r="G1273" s="36" t="s">
        <v>928</v>
      </c>
      <c r="H1273" s="83" t="s">
        <v>919</v>
      </c>
      <c r="I1273" s="82">
        <v>1</v>
      </c>
      <c r="J1273" s="38">
        <v>30</v>
      </c>
      <c r="K1273" s="38"/>
      <c r="L1273" s="38">
        <v>320</v>
      </c>
      <c r="M1273" s="38">
        <f t="shared" si="110"/>
        <v>350</v>
      </c>
      <c r="N1273" s="39">
        <v>2</v>
      </c>
      <c r="O1273" s="41" t="str">
        <f>IFERROR(VLOOKUP(N1273,bbb!B544:Ordenmes,2,0),"")</f>
        <v>Febrero</v>
      </c>
      <c r="P1273" s="142">
        <v>4</v>
      </c>
      <c r="Q1273" s="111" t="s">
        <v>137</v>
      </c>
      <c r="R1273" s="95"/>
      <c r="S1273" s="93" t="s">
        <v>2970</v>
      </c>
      <c r="T1273" s="93"/>
    </row>
    <row r="1274" spans="1:20" x14ac:dyDescent="0.25">
      <c r="A1274" s="34" t="s">
        <v>2112</v>
      </c>
      <c r="B1274" s="34" t="str">
        <f t="shared" si="109"/>
        <v>UDR Juliaca</v>
      </c>
      <c r="C1274" s="35" t="s">
        <v>279</v>
      </c>
      <c r="D1274" s="36" t="str">
        <f t="shared" si="108"/>
        <v>Ejecución de Control Técnico a las Prestaciones.</v>
      </c>
      <c r="E1274" s="36" t="s">
        <v>288</v>
      </c>
      <c r="F1274" s="36" t="str">
        <f t="shared" si="107"/>
        <v>Ejecutar acciones correspondientes al Proceso de Control Presencial Posterior</v>
      </c>
      <c r="G1274" s="36" t="s">
        <v>929</v>
      </c>
      <c r="H1274" s="83" t="s">
        <v>919</v>
      </c>
      <c r="I1274" s="82">
        <v>1</v>
      </c>
      <c r="J1274" s="38">
        <v>0</v>
      </c>
      <c r="K1274" s="38"/>
      <c r="L1274" s="38">
        <v>0</v>
      </c>
      <c r="M1274" s="38">
        <f t="shared" si="110"/>
        <v>0</v>
      </c>
      <c r="N1274" s="39">
        <v>2</v>
      </c>
      <c r="O1274" s="41" t="str">
        <f>IFERROR(VLOOKUP(N1274,bbb!B545:Ordenmes,2,0),"")</f>
        <v>Febrero</v>
      </c>
      <c r="P1274" s="142">
        <v>4</v>
      </c>
      <c r="Q1274" s="111" t="s">
        <v>137</v>
      </c>
      <c r="R1274" s="95"/>
      <c r="S1274" s="93"/>
      <c r="T1274" s="93"/>
    </row>
    <row r="1275" spans="1:20" x14ac:dyDescent="0.25">
      <c r="A1275" s="34" t="s">
        <v>2112</v>
      </c>
      <c r="B1275" s="34" t="str">
        <f t="shared" si="109"/>
        <v>UDR Juliaca</v>
      </c>
      <c r="C1275" s="35" t="s">
        <v>279</v>
      </c>
      <c r="D1275" s="36" t="str">
        <f t="shared" si="108"/>
        <v>Ejecución de Control Técnico a las Prestaciones.</v>
      </c>
      <c r="E1275" s="36" t="s">
        <v>280</v>
      </c>
      <c r="F1275" s="36" t="str">
        <f t="shared" si="107"/>
        <v>Gestión con actores locales para fortalecer la contención preventiva</v>
      </c>
      <c r="G1275" s="36" t="s">
        <v>969</v>
      </c>
      <c r="H1275" s="83" t="s">
        <v>970</v>
      </c>
      <c r="I1275" s="82"/>
      <c r="J1275" s="38">
        <v>0</v>
      </c>
      <c r="K1275" s="38"/>
      <c r="L1275" s="38">
        <v>0</v>
      </c>
      <c r="M1275" s="38">
        <f t="shared" si="110"/>
        <v>0</v>
      </c>
      <c r="N1275" s="39">
        <v>2</v>
      </c>
      <c r="O1275" s="41" t="str">
        <f>IFERROR(VLOOKUP(N1275,bbb!B546:Ordenmes,2,0),"")</f>
        <v>Febrero</v>
      </c>
      <c r="P1275" s="142">
        <v>4</v>
      </c>
      <c r="Q1275" s="111" t="s">
        <v>137</v>
      </c>
      <c r="R1275" s="95"/>
      <c r="S1275" s="93"/>
      <c r="T1275" s="93"/>
    </row>
    <row r="1276" spans="1:20" x14ac:dyDescent="0.25">
      <c r="A1276" s="34" t="s">
        <v>2112</v>
      </c>
      <c r="B1276" s="34" t="str">
        <f t="shared" si="109"/>
        <v>UDR Juliaca</v>
      </c>
      <c r="C1276" s="35" t="s">
        <v>314</v>
      </c>
      <c r="D1276" s="36" t="str">
        <f t="shared" si="108"/>
        <v>Acciones de Afiliación.</v>
      </c>
      <c r="E1276" s="36" t="s">
        <v>315</v>
      </c>
      <c r="F1276" s="36" t="str">
        <f t="shared" si="107"/>
        <v>Supervisión y asistencia técnica en materia de afiliaciones</v>
      </c>
      <c r="G1276" s="36" t="s">
        <v>887</v>
      </c>
      <c r="H1276" s="83" t="s">
        <v>886</v>
      </c>
      <c r="I1276" s="82">
        <v>1</v>
      </c>
      <c r="J1276" s="38">
        <v>0</v>
      </c>
      <c r="K1276" s="38"/>
      <c r="L1276" s="38">
        <v>640</v>
      </c>
      <c r="M1276" s="38">
        <f t="shared" si="110"/>
        <v>640</v>
      </c>
      <c r="N1276" s="39">
        <v>3</v>
      </c>
      <c r="O1276" s="41" t="str">
        <f>IFERROR(VLOOKUP(N1276,bbb!B519:Ordenmes,2,0),"")</f>
        <v>Marzo</v>
      </c>
      <c r="P1276" s="142">
        <v>5</v>
      </c>
      <c r="Q1276" s="111" t="s">
        <v>158</v>
      </c>
      <c r="R1276" s="95"/>
      <c r="S1276" s="93" t="s">
        <v>2970</v>
      </c>
      <c r="T1276" s="93"/>
    </row>
    <row r="1277" spans="1:20" x14ac:dyDescent="0.25">
      <c r="A1277" s="34" t="s">
        <v>2112</v>
      </c>
      <c r="B1277" s="34" t="str">
        <f t="shared" si="109"/>
        <v>UDR Juliaca</v>
      </c>
      <c r="C1277" s="96" t="s">
        <v>895</v>
      </c>
      <c r="D1277" s="36" t="str">
        <f t="shared" si="108"/>
        <v>Acciones de promocion y proteccion de derechos</v>
      </c>
      <c r="E1277" s="36" t="s">
        <v>897</v>
      </c>
      <c r="F1277" s="36" t="str">
        <f t="shared" si="107"/>
        <v xml:space="preserve">Acciones de promoción </v>
      </c>
      <c r="G1277" s="95" t="s">
        <v>2926</v>
      </c>
      <c r="H1277" s="95" t="s">
        <v>2928</v>
      </c>
      <c r="I1277" s="82">
        <v>2</v>
      </c>
      <c r="J1277" s="38"/>
      <c r="K1277" s="38"/>
      <c r="L1277" s="38">
        <v>640</v>
      </c>
      <c r="M1277" s="38">
        <f t="shared" si="110"/>
        <v>640</v>
      </c>
      <c r="N1277" s="39">
        <v>3</v>
      </c>
      <c r="O1277" s="41" t="str">
        <f>IFERROR(VLOOKUP(N1277,bbb!B520:Ordenmes,2,0),"")</f>
        <v>Marzo</v>
      </c>
      <c r="P1277" s="142"/>
      <c r="Q1277" s="111"/>
      <c r="R1277" s="95"/>
      <c r="S1277" s="93" t="s">
        <v>2978</v>
      </c>
      <c r="T1277" s="93"/>
    </row>
    <row r="1278" spans="1:20" x14ac:dyDescent="0.25">
      <c r="A1278" s="34" t="s">
        <v>2112</v>
      </c>
      <c r="B1278" s="34" t="str">
        <f t="shared" si="109"/>
        <v>UDR Juliaca</v>
      </c>
      <c r="C1278" s="96" t="s">
        <v>895</v>
      </c>
      <c r="D1278" s="36" t="str">
        <f t="shared" si="108"/>
        <v>Acciones de promocion y proteccion de derechos</v>
      </c>
      <c r="E1278" s="36" t="s">
        <v>897</v>
      </c>
      <c r="F1278" s="36" t="str">
        <f t="shared" si="107"/>
        <v xml:space="preserve">Acciones de promoción </v>
      </c>
      <c r="G1278" s="95" t="s">
        <v>2927</v>
      </c>
      <c r="H1278" s="95" t="s">
        <v>2928</v>
      </c>
      <c r="I1278" s="82">
        <v>2</v>
      </c>
      <c r="J1278" s="38">
        <v>0</v>
      </c>
      <c r="K1278" s="38"/>
      <c r="L1278" s="38">
        <v>640</v>
      </c>
      <c r="M1278" s="38">
        <f t="shared" si="110"/>
        <v>640</v>
      </c>
      <c r="N1278" s="39">
        <v>3</v>
      </c>
      <c r="O1278" s="41" t="str">
        <f>IFERROR(VLOOKUP(N1278,bbb!B521:Ordenmes,2,0),"")</f>
        <v>Marzo</v>
      </c>
      <c r="P1278" s="142">
        <v>5</v>
      </c>
      <c r="Q1278" s="111" t="s">
        <v>158</v>
      </c>
      <c r="R1278" s="95"/>
      <c r="S1278" s="93" t="s">
        <v>2970</v>
      </c>
      <c r="T1278" s="93"/>
    </row>
    <row r="1279" spans="1:20" x14ac:dyDescent="0.25">
      <c r="A1279" s="34" t="s">
        <v>2112</v>
      </c>
      <c r="B1279" s="34" t="str">
        <f t="shared" si="109"/>
        <v>UDR Juliaca</v>
      </c>
      <c r="C1279" s="35" t="s">
        <v>279</v>
      </c>
      <c r="D1279" s="36" t="str">
        <f t="shared" si="108"/>
        <v>Ejecución de Control Técnico a las Prestaciones.</v>
      </c>
      <c r="E1279" s="36" t="s">
        <v>288</v>
      </c>
      <c r="F1279" s="36" t="str">
        <f t="shared" si="107"/>
        <v>Ejecutar acciones correspondientes al Proceso de Control Presencial Posterior</v>
      </c>
      <c r="G1279" s="36" t="s">
        <v>891</v>
      </c>
      <c r="H1279" s="83" t="s">
        <v>919</v>
      </c>
      <c r="I1279" s="82">
        <v>1</v>
      </c>
      <c r="J1279" s="38">
        <v>0</v>
      </c>
      <c r="K1279" s="38"/>
      <c r="L1279" s="38">
        <v>160</v>
      </c>
      <c r="M1279" s="81">
        <f t="shared" si="110"/>
        <v>160</v>
      </c>
      <c r="N1279" s="39">
        <v>3</v>
      </c>
      <c r="O1279" s="41" t="str">
        <f>IFERROR(VLOOKUP(N1279,bbb!B522:Ordenmes,2,0),"")</f>
        <v>Marzo</v>
      </c>
      <c r="P1279" s="142">
        <v>5</v>
      </c>
      <c r="Q1279" s="111" t="s">
        <v>158</v>
      </c>
      <c r="R1279" s="95"/>
      <c r="S1279" s="93"/>
      <c r="T1279" s="93"/>
    </row>
    <row r="1280" spans="1:20" x14ac:dyDescent="0.25">
      <c r="A1280" s="34" t="s">
        <v>2112</v>
      </c>
      <c r="B1280" s="34" t="str">
        <f t="shared" si="109"/>
        <v>UDR Juliaca</v>
      </c>
      <c r="C1280" s="35" t="s">
        <v>279</v>
      </c>
      <c r="D1280" s="36" t="str">
        <f t="shared" si="108"/>
        <v>Ejecución de Control Técnico a las Prestaciones.</v>
      </c>
      <c r="E1280" s="36" t="s">
        <v>288</v>
      </c>
      <c r="F1280" s="36" t="str">
        <f t="shared" si="107"/>
        <v>Ejecutar acciones correspondientes al Proceso de Control Presencial Posterior</v>
      </c>
      <c r="G1280" s="36" t="s">
        <v>930</v>
      </c>
      <c r="H1280" s="83" t="s">
        <v>919</v>
      </c>
      <c r="I1280" s="82">
        <v>1</v>
      </c>
      <c r="J1280" s="38">
        <v>0</v>
      </c>
      <c r="K1280" s="38"/>
      <c r="L1280" s="38">
        <v>320</v>
      </c>
      <c r="M1280" s="81">
        <f t="shared" si="110"/>
        <v>320</v>
      </c>
      <c r="N1280" s="39">
        <v>3</v>
      </c>
      <c r="O1280" s="41" t="str">
        <f>IFERROR(VLOOKUP(N1280,bbb!B523:Ordenmes,2,0),"")</f>
        <v>Marzo</v>
      </c>
      <c r="P1280" s="142">
        <v>5</v>
      </c>
      <c r="Q1280" s="111" t="s">
        <v>158</v>
      </c>
      <c r="R1280" s="95"/>
      <c r="S1280" s="93" t="s">
        <v>2970</v>
      </c>
      <c r="T1280" s="93"/>
    </row>
    <row r="1281" spans="1:20" x14ac:dyDescent="0.25">
      <c r="A1281" s="34" t="s">
        <v>2112</v>
      </c>
      <c r="B1281" s="34" t="str">
        <f t="shared" si="109"/>
        <v>UDR Juliaca</v>
      </c>
      <c r="C1281" s="35" t="s">
        <v>279</v>
      </c>
      <c r="D1281" s="36" t="str">
        <f t="shared" si="108"/>
        <v>Ejecución de Control Técnico a las Prestaciones.</v>
      </c>
      <c r="E1281" s="36" t="s">
        <v>288</v>
      </c>
      <c r="F1281" s="36" t="str">
        <f t="shared" si="107"/>
        <v>Ejecutar acciones correspondientes al Proceso de Control Presencial Posterior</v>
      </c>
      <c r="G1281" s="36" t="s">
        <v>931</v>
      </c>
      <c r="H1281" s="83" t="s">
        <v>919</v>
      </c>
      <c r="I1281" s="82">
        <v>1</v>
      </c>
      <c r="J1281" s="38">
        <v>0</v>
      </c>
      <c r="K1281" s="38"/>
      <c r="L1281" s="38">
        <v>320</v>
      </c>
      <c r="M1281" s="81">
        <f t="shared" si="110"/>
        <v>320</v>
      </c>
      <c r="N1281" s="39">
        <v>3</v>
      </c>
      <c r="O1281" s="41" t="str">
        <f>IFERROR(VLOOKUP(N1281,bbb!B524:Ordenmes,2,0),"")</f>
        <v>Marzo</v>
      </c>
      <c r="P1281" s="142">
        <v>6</v>
      </c>
      <c r="Q1281" s="111" t="s">
        <v>142</v>
      </c>
      <c r="R1281" s="95"/>
      <c r="S1281" s="93" t="s">
        <v>2970</v>
      </c>
      <c r="T1281" s="93"/>
    </row>
    <row r="1282" spans="1:20" x14ac:dyDescent="0.25">
      <c r="A1282" s="34" t="s">
        <v>2112</v>
      </c>
      <c r="B1282" s="34" t="str">
        <f t="shared" si="109"/>
        <v>UDR Juliaca</v>
      </c>
      <c r="C1282" s="35" t="s">
        <v>279</v>
      </c>
      <c r="D1282" s="36" t="str">
        <f t="shared" si="108"/>
        <v>Ejecución de Control Técnico a las Prestaciones.</v>
      </c>
      <c r="E1282" s="36" t="s">
        <v>288</v>
      </c>
      <c r="F1282" s="36" t="str">
        <f t="shared" ref="F1282:F1345" si="111">IFERROR(VLOOKUP(E1282,IdTarea,2,0),"")</f>
        <v>Ejecutar acciones correspondientes al Proceso de Control Presencial Posterior</v>
      </c>
      <c r="G1282" s="36" t="s">
        <v>932</v>
      </c>
      <c r="H1282" s="83" t="s">
        <v>919</v>
      </c>
      <c r="I1282" s="82">
        <v>1</v>
      </c>
      <c r="J1282" s="38">
        <v>0</v>
      </c>
      <c r="K1282" s="38"/>
      <c r="L1282" s="38">
        <v>320</v>
      </c>
      <c r="M1282" s="81">
        <f t="shared" si="110"/>
        <v>320</v>
      </c>
      <c r="N1282" s="39">
        <v>3</v>
      </c>
      <c r="O1282" s="41" t="str">
        <f>IFERROR(VLOOKUP(N1282,bbb!B525:Ordenmes,2,0),"")</f>
        <v>Marzo</v>
      </c>
      <c r="P1282" s="142">
        <v>6</v>
      </c>
      <c r="Q1282" s="111" t="s">
        <v>142</v>
      </c>
      <c r="R1282" s="95"/>
      <c r="S1282" s="93" t="s">
        <v>2970</v>
      </c>
      <c r="T1282" s="93"/>
    </row>
    <row r="1283" spans="1:20" x14ac:dyDescent="0.25">
      <c r="A1283" s="34" t="s">
        <v>2112</v>
      </c>
      <c r="B1283" s="34" t="str">
        <f t="shared" si="109"/>
        <v>UDR Juliaca</v>
      </c>
      <c r="C1283" s="35" t="s">
        <v>279</v>
      </c>
      <c r="D1283" s="36" t="str">
        <f t="shared" si="108"/>
        <v>Ejecución de Control Técnico a las Prestaciones.</v>
      </c>
      <c r="E1283" s="36" t="s">
        <v>288</v>
      </c>
      <c r="F1283" s="36" t="str">
        <f t="shared" si="111"/>
        <v>Ejecutar acciones correspondientes al Proceso de Control Presencial Posterior</v>
      </c>
      <c r="G1283" s="36" t="s">
        <v>933</v>
      </c>
      <c r="H1283" s="83" t="s">
        <v>919</v>
      </c>
      <c r="I1283" s="82">
        <v>1</v>
      </c>
      <c r="J1283" s="38">
        <v>0</v>
      </c>
      <c r="K1283" s="38"/>
      <c r="L1283" s="38">
        <v>320</v>
      </c>
      <c r="M1283" s="38">
        <f t="shared" si="110"/>
        <v>320</v>
      </c>
      <c r="N1283" s="39">
        <v>3</v>
      </c>
      <c r="O1283" s="41" t="str">
        <f>IFERROR(VLOOKUP(N1283,bbb!B526:Ordenmes,2,0),"")</f>
        <v>Marzo</v>
      </c>
      <c r="P1283" s="142">
        <v>6</v>
      </c>
      <c r="Q1283" s="111" t="s">
        <v>142</v>
      </c>
      <c r="R1283" s="95"/>
      <c r="S1283" s="93" t="s">
        <v>2970</v>
      </c>
      <c r="T1283" s="93"/>
    </row>
    <row r="1284" spans="1:20" x14ac:dyDescent="0.25">
      <c r="A1284" s="34" t="s">
        <v>2112</v>
      </c>
      <c r="B1284" s="34" t="str">
        <f t="shared" si="109"/>
        <v>UDR Juliaca</v>
      </c>
      <c r="C1284" s="35" t="s">
        <v>279</v>
      </c>
      <c r="D1284" s="36" t="str">
        <f t="shared" si="108"/>
        <v>Ejecución de Control Técnico a las Prestaciones.</v>
      </c>
      <c r="E1284" s="36" t="s">
        <v>280</v>
      </c>
      <c r="F1284" s="36" t="str">
        <f t="shared" si="111"/>
        <v>Gestión con actores locales para fortalecer la contención preventiva</v>
      </c>
      <c r="G1284" s="36" t="s">
        <v>971</v>
      </c>
      <c r="H1284" s="83" t="s">
        <v>970</v>
      </c>
      <c r="I1284" s="82"/>
      <c r="J1284" s="38">
        <v>0</v>
      </c>
      <c r="K1284" s="38"/>
      <c r="L1284" s="38">
        <v>0</v>
      </c>
      <c r="M1284" s="38">
        <f t="shared" si="110"/>
        <v>0</v>
      </c>
      <c r="N1284" s="39">
        <v>3</v>
      </c>
      <c r="O1284" s="41" t="str">
        <f>IFERROR(VLOOKUP(N1284,bbb!B527:Ordenmes,2,0),"")</f>
        <v>Marzo</v>
      </c>
      <c r="P1284" s="142">
        <v>6</v>
      </c>
      <c r="Q1284" s="111" t="s">
        <v>142</v>
      </c>
      <c r="R1284" s="95"/>
      <c r="S1284" s="93"/>
      <c r="T1284" s="93"/>
    </row>
    <row r="1285" spans="1:20" x14ac:dyDescent="0.25">
      <c r="A1285" s="34" t="s">
        <v>2112</v>
      </c>
      <c r="B1285" s="34" t="str">
        <f t="shared" si="109"/>
        <v>UDR Juliaca</v>
      </c>
      <c r="C1285" s="35" t="s">
        <v>314</v>
      </c>
      <c r="D1285" s="36" t="str">
        <f t="shared" si="108"/>
        <v>Acciones de Afiliación.</v>
      </c>
      <c r="E1285" s="36" t="s">
        <v>315</v>
      </c>
      <c r="F1285" s="36" t="str">
        <f t="shared" si="111"/>
        <v>Supervisión y asistencia técnica en materia de afiliaciones</v>
      </c>
      <c r="G1285" s="36" t="s">
        <v>888</v>
      </c>
      <c r="H1285" s="83" t="s">
        <v>886</v>
      </c>
      <c r="I1285" s="82">
        <v>1</v>
      </c>
      <c r="J1285" s="38">
        <v>0</v>
      </c>
      <c r="K1285" s="38"/>
      <c r="L1285" s="38">
        <v>320</v>
      </c>
      <c r="M1285" s="38">
        <f t="shared" si="110"/>
        <v>320</v>
      </c>
      <c r="N1285" s="107">
        <v>4</v>
      </c>
      <c r="O1285" s="41" t="str">
        <f>IFERROR(VLOOKUP(N1285,bbb!B579:Ordenmes,2,0),"")</f>
        <v>Abril</v>
      </c>
      <c r="P1285" s="142">
        <v>6</v>
      </c>
      <c r="Q1285" s="111" t="s">
        <v>142</v>
      </c>
      <c r="R1285" s="95"/>
      <c r="S1285" s="93"/>
      <c r="T1285" s="93"/>
    </row>
    <row r="1286" spans="1:20" x14ac:dyDescent="0.25">
      <c r="A1286" s="34" t="s">
        <v>2112</v>
      </c>
      <c r="B1286" s="34" t="str">
        <f t="shared" si="109"/>
        <v>UDR Juliaca</v>
      </c>
      <c r="C1286" s="35" t="s">
        <v>307</v>
      </c>
      <c r="D1286" s="36" t="str">
        <f t="shared" si="108"/>
        <v>Supervisión Financiera a Unidades Ejecutoras-UE.</v>
      </c>
      <c r="E1286" s="36" t="s">
        <v>308</v>
      </c>
      <c r="F1286" s="36" t="str">
        <f t="shared" si="111"/>
        <v>Supervisión Financiera Presencial a las Unidades Ejecutoras-UE</v>
      </c>
      <c r="G1286" s="36" t="s">
        <v>908</v>
      </c>
      <c r="H1286" s="83" t="s">
        <v>909</v>
      </c>
      <c r="I1286" s="82">
        <v>4</v>
      </c>
      <c r="J1286" s="38">
        <v>0</v>
      </c>
      <c r="K1286" s="38"/>
      <c r="L1286" s="38">
        <v>1280</v>
      </c>
      <c r="M1286" s="38">
        <f t="shared" si="110"/>
        <v>1280</v>
      </c>
      <c r="N1286" s="107">
        <v>4</v>
      </c>
      <c r="O1286" s="41" t="str">
        <f>IFERROR(VLOOKUP(N1286,bbb!B580:Ordenmes,2,0),"")</f>
        <v>Abril</v>
      </c>
      <c r="P1286" s="142">
        <v>6</v>
      </c>
      <c r="Q1286" s="111" t="s">
        <v>142</v>
      </c>
      <c r="R1286" s="95"/>
      <c r="S1286" s="93"/>
      <c r="T1286" s="93"/>
    </row>
    <row r="1287" spans="1:20" x14ac:dyDescent="0.25">
      <c r="A1287" s="34" t="s">
        <v>2112</v>
      </c>
      <c r="B1287" s="34" t="str">
        <f t="shared" si="109"/>
        <v>UDR Juliaca</v>
      </c>
      <c r="C1287" s="35" t="s">
        <v>307</v>
      </c>
      <c r="D1287" s="36" t="str">
        <f t="shared" si="108"/>
        <v>Supervisión Financiera a Unidades Ejecutoras-UE.</v>
      </c>
      <c r="E1287" s="36" t="s">
        <v>308</v>
      </c>
      <c r="F1287" s="36" t="str">
        <f t="shared" si="111"/>
        <v>Supervisión Financiera Presencial a las Unidades Ejecutoras-UE</v>
      </c>
      <c r="G1287" s="36" t="s">
        <v>908</v>
      </c>
      <c r="H1287" s="83" t="s">
        <v>910</v>
      </c>
      <c r="I1287" s="82">
        <v>4</v>
      </c>
      <c r="J1287" s="38">
        <v>0</v>
      </c>
      <c r="K1287" s="38"/>
      <c r="L1287" s="38">
        <v>1280</v>
      </c>
      <c r="M1287" s="38">
        <f t="shared" si="110"/>
        <v>1280</v>
      </c>
      <c r="N1287" s="107">
        <v>4</v>
      </c>
      <c r="O1287" s="41" t="str">
        <f>IFERROR(VLOOKUP(N1287,bbb!B581:Ordenmes,2,0),"")</f>
        <v>Abril</v>
      </c>
      <c r="P1287" s="142">
        <v>7</v>
      </c>
      <c r="Q1287" s="111" t="s">
        <v>156</v>
      </c>
      <c r="R1287" s="95"/>
      <c r="S1287" s="93"/>
      <c r="T1287" s="93"/>
    </row>
    <row r="1288" spans="1:20" x14ac:dyDescent="0.25">
      <c r="A1288" s="34" t="s">
        <v>2112</v>
      </c>
      <c r="B1288" s="34" t="str">
        <f t="shared" si="109"/>
        <v>UDR Juliaca</v>
      </c>
      <c r="C1288" s="35" t="s">
        <v>307</v>
      </c>
      <c r="D1288" s="36" t="str">
        <f t="shared" si="108"/>
        <v>Supervisión Financiera a Unidades Ejecutoras-UE.</v>
      </c>
      <c r="E1288" s="36" t="s">
        <v>308</v>
      </c>
      <c r="F1288" s="36" t="str">
        <f t="shared" si="111"/>
        <v>Supervisión Financiera Presencial a las Unidades Ejecutoras-UE</v>
      </c>
      <c r="G1288" s="36" t="s">
        <v>908</v>
      </c>
      <c r="H1288" s="83" t="s">
        <v>911</v>
      </c>
      <c r="I1288" s="82">
        <v>4</v>
      </c>
      <c r="J1288" s="38">
        <v>0</v>
      </c>
      <c r="K1288" s="38"/>
      <c r="L1288" s="38">
        <v>1280</v>
      </c>
      <c r="M1288" s="38">
        <f t="shared" si="110"/>
        <v>1280</v>
      </c>
      <c r="N1288" s="107">
        <v>4</v>
      </c>
      <c r="O1288" s="41" t="str">
        <f>IFERROR(VLOOKUP(N1288,bbb!B582:Ordenmes,2,0),"")</f>
        <v>Abril</v>
      </c>
      <c r="P1288" s="142">
        <v>9</v>
      </c>
      <c r="Q1288" s="111" t="s">
        <v>161</v>
      </c>
      <c r="R1288" s="95"/>
      <c r="S1288" s="93"/>
      <c r="T1288" s="93"/>
    </row>
    <row r="1289" spans="1:20" x14ac:dyDescent="0.25">
      <c r="A1289" s="34" t="s">
        <v>2112</v>
      </c>
      <c r="B1289" s="34" t="str">
        <f t="shared" si="109"/>
        <v>UDR Juliaca</v>
      </c>
      <c r="C1289" s="35" t="s">
        <v>279</v>
      </c>
      <c r="D1289" s="36" t="str">
        <f t="shared" si="108"/>
        <v>Ejecución de Control Técnico a las Prestaciones.</v>
      </c>
      <c r="E1289" s="36" t="s">
        <v>288</v>
      </c>
      <c r="F1289" s="36" t="str">
        <f t="shared" si="111"/>
        <v>Ejecutar acciones correspondientes al Proceso de Control Presencial Posterior</v>
      </c>
      <c r="G1289" s="36" t="s">
        <v>934</v>
      </c>
      <c r="H1289" s="83" t="s">
        <v>919</v>
      </c>
      <c r="I1289" s="82">
        <v>1</v>
      </c>
      <c r="J1289" s="38">
        <v>0</v>
      </c>
      <c r="K1289" s="38"/>
      <c r="L1289" s="38">
        <v>320</v>
      </c>
      <c r="M1289" s="38">
        <f t="shared" si="110"/>
        <v>320</v>
      </c>
      <c r="N1289" s="107">
        <v>4</v>
      </c>
      <c r="O1289" s="41" t="str">
        <f>IFERROR(VLOOKUP(N1289,bbb!B583:Ordenmes,2,0),"")</f>
        <v>Abril</v>
      </c>
      <c r="P1289" s="142">
        <v>9</v>
      </c>
      <c r="Q1289" s="111" t="s">
        <v>161</v>
      </c>
      <c r="R1289" s="95"/>
      <c r="S1289" s="93"/>
      <c r="T1289" s="93"/>
    </row>
    <row r="1290" spans="1:20" x14ac:dyDescent="0.25">
      <c r="A1290" s="34" t="s">
        <v>2112</v>
      </c>
      <c r="B1290" s="34" t="str">
        <f t="shared" si="109"/>
        <v>UDR Juliaca</v>
      </c>
      <c r="C1290" s="35" t="s">
        <v>279</v>
      </c>
      <c r="D1290" s="36" t="str">
        <f t="shared" si="108"/>
        <v>Ejecución de Control Técnico a las Prestaciones.</v>
      </c>
      <c r="E1290" s="36" t="s">
        <v>288</v>
      </c>
      <c r="F1290" s="36" t="str">
        <f t="shared" si="111"/>
        <v>Ejecutar acciones correspondientes al Proceso de Control Presencial Posterior</v>
      </c>
      <c r="G1290" s="36" t="s">
        <v>935</v>
      </c>
      <c r="H1290" s="83" t="s">
        <v>919</v>
      </c>
      <c r="I1290" s="82">
        <v>1</v>
      </c>
      <c r="J1290" s="38">
        <v>0</v>
      </c>
      <c r="K1290" s="38"/>
      <c r="L1290" s="38">
        <v>320</v>
      </c>
      <c r="M1290" s="38">
        <f t="shared" si="110"/>
        <v>320</v>
      </c>
      <c r="N1290" s="107">
        <v>4</v>
      </c>
      <c r="O1290" s="41" t="str">
        <f>IFERROR(VLOOKUP(N1290,bbb!B584:Ordenmes,2,0),"")</f>
        <v>Abril</v>
      </c>
      <c r="P1290" s="142">
        <v>9</v>
      </c>
      <c r="Q1290" s="111" t="s">
        <v>161</v>
      </c>
      <c r="R1290" s="95"/>
      <c r="S1290" s="93"/>
      <c r="T1290" s="93"/>
    </row>
    <row r="1291" spans="1:20" x14ac:dyDescent="0.25">
      <c r="A1291" s="34" t="s">
        <v>2112</v>
      </c>
      <c r="B1291" s="34" t="str">
        <f t="shared" si="109"/>
        <v>UDR Juliaca</v>
      </c>
      <c r="C1291" s="35" t="s">
        <v>279</v>
      </c>
      <c r="D1291" s="36" t="str">
        <f t="shared" si="108"/>
        <v>Ejecución de Control Técnico a las Prestaciones.</v>
      </c>
      <c r="E1291" s="36" t="s">
        <v>288</v>
      </c>
      <c r="F1291" s="36" t="str">
        <f t="shared" si="111"/>
        <v>Ejecutar acciones correspondientes al Proceso de Control Presencial Posterior</v>
      </c>
      <c r="G1291" s="36" t="s">
        <v>936</v>
      </c>
      <c r="H1291" s="83" t="s">
        <v>919</v>
      </c>
      <c r="I1291" s="82">
        <v>1</v>
      </c>
      <c r="J1291" s="38">
        <v>0</v>
      </c>
      <c r="K1291" s="38"/>
      <c r="L1291" s="38">
        <v>320</v>
      </c>
      <c r="M1291" s="38">
        <f t="shared" si="110"/>
        <v>320</v>
      </c>
      <c r="N1291" s="107">
        <v>4</v>
      </c>
      <c r="O1291" s="41" t="str">
        <f>IFERROR(VLOOKUP(N1291,bbb!B585:Ordenmes,2,0),"")</f>
        <v>Abril</v>
      </c>
      <c r="P1291" s="142">
        <v>11</v>
      </c>
      <c r="Q1291" s="111" t="s">
        <v>169</v>
      </c>
      <c r="R1291" s="95"/>
      <c r="S1291" s="93"/>
      <c r="T1291" s="93"/>
    </row>
    <row r="1292" spans="1:20" x14ac:dyDescent="0.25">
      <c r="A1292" s="34" t="s">
        <v>2112</v>
      </c>
      <c r="B1292" s="34" t="str">
        <f t="shared" si="109"/>
        <v>UDR Juliaca</v>
      </c>
      <c r="C1292" s="35" t="s">
        <v>279</v>
      </c>
      <c r="D1292" s="36" t="str">
        <f t="shared" si="108"/>
        <v>Ejecución de Control Técnico a las Prestaciones.</v>
      </c>
      <c r="E1292" s="36" t="s">
        <v>288</v>
      </c>
      <c r="F1292" s="36" t="str">
        <f t="shared" si="111"/>
        <v>Ejecutar acciones correspondientes al Proceso de Control Presencial Posterior</v>
      </c>
      <c r="G1292" s="36" t="s">
        <v>937</v>
      </c>
      <c r="H1292" s="83" t="s">
        <v>919</v>
      </c>
      <c r="I1292" s="82">
        <v>1</v>
      </c>
      <c r="J1292" s="38">
        <v>0</v>
      </c>
      <c r="K1292" s="38"/>
      <c r="L1292" s="38">
        <v>320</v>
      </c>
      <c r="M1292" s="38">
        <f t="shared" si="110"/>
        <v>320</v>
      </c>
      <c r="N1292" s="107">
        <v>4</v>
      </c>
      <c r="O1292" s="41" t="str">
        <f>IFERROR(VLOOKUP(N1292,bbb!B586:Ordenmes,2,0),"")</f>
        <v>Abril</v>
      </c>
      <c r="P1292" s="142">
        <v>9</v>
      </c>
      <c r="Q1292" s="111" t="s">
        <v>161</v>
      </c>
      <c r="R1292" s="95"/>
      <c r="S1292" s="93"/>
      <c r="T1292" s="93"/>
    </row>
    <row r="1293" spans="1:20" x14ac:dyDescent="0.25">
      <c r="A1293" s="34" t="s">
        <v>2112</v>
      </c>
      <c r="B1293" s="34" t="str">
        <f t="shared" si="109"/>
        <v>UDR Juliaca</v>
      </c>
      <c r="C1293" s="35" t="s">
        <v>279</v>
      </c>
      <c r="D1293" s="36" t="str">
        <f t="shared" si="108"/>
        <v>Ejecución de Control Técnico a las Prestaciones.</v>
      </c>
      <c r="E1293" s="36" t="s">
        <v>288</v>
      </c>
      <c r="F1293" s="36" t="str">
        <f t="shared" si="111"/>
        <v>Ejecutar acciones correspondientes al Proceso de Control Presencial Posterior</v>
      </c>
      <c r="G1293" s="36" t="s">
        <v>938</v>
      </c>
      <c r="H1293" s="83" t="s">
        <v>919</v>
      </c>
      <c r="I1293" s="82">
        <v>1</v>
      </c>
      <c r="J1293" s="38">
        <v>0</v>
      </c>
      <c r="K1293" s="38"/>
      <c r="L1293" s="38">
        <v>320</v>
      </c>
      <c r="M1293" s="38">
        <f t="shared" si="110"/>
        <v>320</v>
      </c>
      <c r="N1293" s="107">
        <v>4</v>
      </c>
      <c r="O1293" s="41" t="str">
        <f>IFERROR(VLOOKUP(N1293,bbb!B587:Ordenmes,2,0),"")</f>
        <v>Abril</v>
      </c>
      <c r="P1293" s="142">
        <v>10</v>
      </c>
      <c r="Q1293" s="111" t="s">
        <v>150</v>
      </c>
      <c r="R1293" s="95"/>
      <c r="S1293" s="93"/>
      <c r="T1293" s="93"/>
    </row>
    <row r="1294" spans="1:20" x14ac:dyDescent="0.25">
      <c r="A1294" s="34" t="s">
        <v>2112</v>
      </c>
      <c r="B1294" s="34" t="str">
        <f t="shared" si="109"/>
        <v>UDR Juliaca</v>
      </c>
      <c r="C1294" s="96" t="s">
        <v>895</v>
      </c>
      <c r="D1294" s="36" t="str">
        <f t="shared" si="108"/>
        <v>Acciones de promocion y proteccion de derechos</v>
      </c>
      <c r="E1294" s="36" t="s">
        <v>897</v>
      </c>
      <c r="F1294" s="36" t="str">
        <f t="shared" si="111"/>
        <v xml:space="preserve">Acciones de promoción </v>
      </c>
      <c r="G1294" s="36" t="s">
        <v>900</v>
      </c>
      <c r="H1294" s="83" t="s">
        <v>899</v>
      </c>
      <c r="I1294" s="82">
        <v>1</v>
      </c>
      <c r="J1294" s="38">
        <v>0</v>
      </c>
      <c r="K1294" s="38"/>
      <c r="L1294" s="38">
        <v>640</v>
      </c>
      <c r="M1294" s="38">
        <f t="shared" si="110"/>
        <v>640</v>
      </c>
      <c r="N1294" s="39">
        <v>5</v>
      </c>
      <c r="O1294" s="41" t="str">
        <f>IFERROR(VLOOKUP(N1294,bbb!B562:Ordenmes,2,0),"")</f>
        <v>Mayo</v>
      </c>
      <c r="P1294" s="142">
        <v>10</v>
      </c>
      <c r="Q1294" s="111" t="s">
        <v>150</v>
      </c>
      <c r="R1294" s="95"/>
      <c r="S1294" s="93"/>
      <c r="T1294" s="93"/>
    </row>
    <row r="1295" spans="1:20" x14ac:dyDescent="0.25">
      <c r="A1295" s="34" t="s">
        <v>2112</v>
      </c>
      <c r="B1295" s="34" t="str">
        <f t="shared" si="109"/>
        <v>UDR Juliaca</v>
      </c>
      <c r="C1295" s="35" t="s">
        <v>307</v>
      </c>
      <c r="D1295" s="36" t="str">
        <f t="shared" si="108"/>
        <v>Supervisión Financiera a Unidades Ejecutoras-UE.</v>
      </c>
      <c r="E1295" s="36" t="s">
        <v>308</v>
      </c>
      <c r="F1295" s="36" t="str">
        <f t="shared" si="111"/>
        <v>Supervisión Financiera Presencial a las Unidades Ejecutoras-UE</v>
      </c>
      <c r="G1295" s="36" t="s">
        <v>912</v>
      </c>
      <c r="H1295" s="83" t="s">
        <v>909</v>
      </c>
      <c r="I1295" s="82">
        <v>5</v>
      </c>
      <c r="J1295" s="38">
        <v>0</v>
      </c>
      <c r="K1295" s="38"/>
      <c r="L1295" s="38">
        <v>1600</v>
      </c>
      <c r="M1295" s="38">
        <f t="shared" si="110"/>
        <v>1600</v>
      </c>
      <c r="N1295" s="39">
        <v>5</v>
      </c>
      <c r="O1295" s="41" t="str">
        <f>IFERROR(VLOOKUP(N1295,bbb!B563:Ordenmes,2,0),"")</f>
        <v>Mayo</v>
      </c>
      <c r="P1295" s="142">
        <v>11</v>
      </c>
      <c r="Q1295" s="111" t="s">
        <v>169</v>
      </c>
      <c r="R1295" s="95"/>
      <c r="S1295" s="93"/>
      <c r="T1295" s="93"/>
    </row>
    <row r="1296" spans="1:20" x14ac:dyDescent="0.25">
      <c r="A1296" s="34" t="s">
        <v>2112</v>
      </c>
      <c r="B1296" s="34" t="str">
        <f t="shared" si="109"/>
        <v>UDR Juliaca</v>
      </c>
      <c r="C1296" s="35" t="s">
        <v>307</v>
      </c>
      <c r="D1296" s="36" t="str">
        <f t="shared" si="108"/>
        <v>Supervisión Financiera a Unidades Ejecutoras-UE.</v>
      </c>
      <c r="E1296" s="36" t="s">
        <v>308</v>
      </c>
      <c r="F1296" s="36" t="str">
        <f t="shared" si="111"/>
        <v>Supervisión Financiera Presencial a las Unidades Ejecutoras-UE</v>
      </c>
      <c r="G1296" s="36" t="s">
        <v>912</v>
      </c>
      <c r="H1296" s="83" t="s">
        <v>911</v>
      </c>
      <c r="I1296" s="82">
        <v>5</v>
      </c>
      <c r="J1296" s="38">
        <v>0</v>
      </c>
      <c r="K1296" s="38"/>
      <c r="L1296" s="38">
        <v>1600</v>
      </c>
      <c r="M1296" s="38">
        <f t="shared" si="110"/>
        <v>1600</v>
      </c>
      <c r="N1296" s="39">
        <v>5</v>
      </c>
      <c r="O1296" s="41" t="str">
        <f>IFERROR(VLOOKUP(N1296,bbb!B564:Ordenmes,2,0),"")</f>
        <v>Mayo</v>
      </c>
      <c r="P1296" s="142">
        <v>11</v>
      </c>
      <c r="Q1296" s="111" t="s">
        <v>169</v>
      </c>
      <c r="R1296" s="95"/>
      <c r="S1296" s="93"/>
      <c r="T1296" s="93"/>
    </row>
    <row r="1297" spans="1:20" x14ac:dyDescent="0.25">
      <c r="A1297" s="34" t="s">
        <v>2112</v>
      </c>
      <c r="B1297" s="34" t="str">
        <f t="shared" si="109"/>
        <v>UDR Juliaca</v>
      </c>
      <c r="C1297" s="35" t="s">
        <v>279</v>
      </c>
      <c r="D1297" s="36" t="str">
        <f t="shared" si="108"/>
        <v>Ejecución de Control Técnico a las Prestaciones.</v>
      </c>
      <c r="E1297" s="36" t="s">
        <v>288</v>
      </c>
      <c r="F1297" s="36" t="str">
        <f t="shared" si="111"/>
        <v>Ejecutar acciones correspondientes al Proceso de Control Presencial Posterior</v>
      </c>
      <c r="G1297" s="36" t="s">
        <v>939</v>
      </c>
      <c r="H1297" s="83" t="s">
        <v>919</v>
      </c>
      <c r="I1297" s="82">
        <v>1</v>
      </c>
      <c r="J1297" s="38">
        <v>0</v>
      </c>
      <c r="K1297" s="38"/>
      <c r="L1297" s="38">
        <v>160</v>
      </c>
      <c r="M1297" s="38">
        <f t="shared" si="110"/>
        <v>160</v>
      </c>
      <c r="N1297" s="39">
        <v>5</v>
      </c>
      <c r="O1297" s="41" t="str">
        <f>IFERROR(VLOOKUP(N1297,bbb!B565:Ordenmes,2,0),"")</f>
        <v>Mayo</v>
      </c>
      <c r="P1297" s="142">
        <v>11</v>
      </c>
      <c r="Q1297" s="111" t="s">
        <v>169</v>
      </c>
      <c r="R1297" s="95"/>
      <c r="S1297" s="93"/>
      <c r="T1297" s="93"/>
    </row>
    <row r="1298" spans="1:20" x14ac:dyDescent="0.25">
      <c r="A1298" s="34" t="s">
        <v>2112</v>
      </c>
      <c r="B1298" s="34" t="str">
        <f t="shared" si="109"/>
        <v>UDR Juliaca</v>
      </c>
      <c r="C1298" s="35" t="s">
        <v>279</v>
      </c>
      <c r="D1298" s="36" t="str">
        <f t="shared" si="108"/>
        <v>Ejecución de Control Técnico a las Prestaciones.</v>
      </c>
      <c r="E1298" s="36" t="s">
        <v>288</v>
      </c>
      <c r="F1298" s="36" t="str">
        <f t="shared" si="111"/>
        <v>Ejecutar acciones correspondientes al Proceso de Control Presencial Posterior</v>
      </c>
      <c r="G1298" s="36" t="s">
        <v>940</v>
      </c>
      <c r="H1298" s="83" t="s">
        <v>919</v>
      </c>
      <c r="I1298" s="82">
        <v>1</v>
      </c>
      <c r="J1298" s="38">
        <v>0</v>
      </c>
      <c r="K1298" s="38"/>
      <c r="L1298" s="38">
        <v>320</v>
      </c>
      <c r="M1298" s="38">
        <f t="shared" si="110"/>
        <v>320</v>
      </c>
      <c r="N1298" s="39">
        <v>5</v>
      </c>
      <c r="O1298" s="41" t="str">
        <f>IFERROR(VLOOKUP(N1298,bbb!B566:Ordenmes,2,0),"")</f>
        <v>Mayo</v>
      </c>
      <c r="P1298" s="142">
        <v>1</v>
      </c>
      <c r="Q1298" s="111" t="s">
        <v>257</v>
      </c>
      <c r="R1298" s="95"/>
      <c r="S1298" s="93"/>
      <c r="T1298" s="93"/>
    </row>
    <row r="1299" spans="1:20" x14ac:dyDescent="0.25">
      <c r="A1299" s="34" t="s">
        <v>2112</v>
      </c>
      <c r="B1299" s="34" t="str">
        <f t="shared" si="109"/>
        <v>UDR Juliaca</v>
      </c>
      <c r="C1299" s="35" t="s">
        <v>279</v>
      </c>
      <c r="D1299" s="36" t="str">
        <f t="shared" si="108"/>
        <v>Ejecución de Control Técnico a las Prestaciones.</v>
      </c>
      <c r="E1299" s="36" t="s">
        <v>288</v>
      </c>
      <c r="F1299" s="36" t="str">
        <f t="shared" si="111"/>
        <v>Ejecutar acciones correspondientes al Proceso de Control Presencial Posterior</v>
      </c>
      <c r="G1299" s="36" t="s">
        <v>941</v>
      </c>
      <c r="H1299" s="83" t="s">
        <v>919</v>
      </c>
      <c r="I1299" s="82">
        <v>1</v>
      </c>
      <c r="J1299" s="38">
        <v>0</v>
      </c>
      <c r="K1299" s="38"/>
      <c r="L1299" s="38">
        <v>0</v>
      </c>
      <c r="M1299" s="38">
        <f t="shared" si="110"/>
        <v>0</v>
      </c>
      <c r="N1299" s="39">
        <v>5</v>
      </c>
      <c r="O1299" s="41" t="str">
        <f>IFERROR(VLOOKUP(N1299,bbb!B567:Ordenmes,2,0),"")</f>
        <v>Mayo</v>
      </c>
      <c r="P1299" s="142">
        <v>2</v>
      </c>
      <c r="Q1299" s="111" t="s">
        <v>126</v>
      </c>
      <c r="R1299" s="95"/>
      <c r="S1299" s="93"/>
      <c r="T1299" s="93"/>
    </row>
    <row r="1300" spans="1:20" x14ac:dyDescent="0.25">
      <c r="A1300" s="34" t="s">
        <v>2112</v>
      </c>
      <c r="B1300" s="34" t="str">
        <f t="shared" si="109"/>
        <v>UDR Juliaca</v>
      </c>
      <c r="C1300" s="35" t="s">
        <v>279</v>
      </c>
      <c r="D1300" s="36" t="str">
        <f t="shared" si="108"/>
        <v>Ejecución de Control Técnico a las Prestaciones.</v>
      </c>
      <c r="E1300" s="36" t="s">
        <v>288</v>
      </c>
      <c r="F1300" s="36" t="str">
        <f t="shared" si="111"/>
        <v>Ejecutar acciones correspondientes al Proceso de Control Presencial Posterior</v>
      </c>
      <c r="G1300" s="36" t="s">
        <v>942</v>
      </c>
      <c r="H1300" s="83" t="s">
        <v>919</v>
      </c>
      <c r="I1300" s="82">
        <v>1</v>
      </c>
      <c r="J1300" s="38">
        <v>0</v>
      </c>
      <c r="K1300" s="38"/>
      <c r="L1300" s="38">
        <v>0</v>
      </c>
      <c r="M1300" s="38">
        <f t="shared" si="110"/>
        <v>0</v>
      </c>
      <c r="N1300" s="39">
        <v>5</v>
      </c>
      <c r="O1300" s="41" t="str">
        <f>IFERROR(VLOOKUP(N1300,bbb!B568:Ordenmes,2,0),"")</f>
        <v>Mayo</v>
      </c>
      <c r="P1300" s="142">
        <v>3</v>
      </c>
      <c r="Q1300" s="111" t="s">
        <v>131</v>
      </c>
      <c r="R1300" s="95"/>
      <c r="S1300" s="93"/>
      <c r="T1300" s="93"/>
    </row>
    <row r="1301" spans="1:20" x14ac:dyDescent="0.25">
      <c r="A1301" s="34" t="s">
        <v>2112</v>
      </c>
      <c r="B1301" s="34" t="str">
        <f t="shared" si="109"/>
        <v>UDR Juliaca</v>
      </c>
      <c r="C1301" s="35" t="s">
        <v>279</v>
      </c>
      <c r="D1301" s="36" t="str">
        <f t="shared" si="108"/>
        <v>Ejecución de Control Técnico a las Prestaciones.</v>
      </c>
      <c r="E1301" s="36" t="s">
        <v>288</v>
      </c>
      <c r="F1301" s="36" t="str">
        <f t="shared" si="111"/>
        <v>Ejecutar acciones correspondientes al Proceso de Control Presencial Posterior</v>
      </c>
      <c r="G1301" s="36" t="s">
        <v>943</v>
      </c>
      <c r="H1301" s="83" t="s">
        <v>919</v>
      </c>
      <c r="I1301" s="82">
        <v>1</v>
      </c>
      <c r="J1301" s="38">
        <v>0</v>
      </c>
      <c r="K1301" s="38"/>
      <c r="L1301" s="38">
        <v>0</v>
      </c>
      <c r="M1301" s="38">
        <f t="shared" si="110"/>
        <v>0</v>
      </c>
      <c r="N1301" s="39">
        <v>5</v>
      </c>
      <c r="O1301" s="41" t="str">
        <f>IFERROR(VLOOKUP(N1301,bbb!B569:Ordenmes,2,0),"")</f>
        <v>Mayo</v>
      </c>
      <c r="P1301" s="142">
        <v>4</v>
      </c>
      <c r="Q1301" s="111" t="s">
        <v>137</v>
      </c>
      <c r="R1301" s="95"/>
      <c r="S1301" s="93"/>
      <c r="T1301" s="93"/>
    </row>
    <row r="1302" spans="1:20" x14ac:dyDescent="0.25">
      <c r="A1302" s="34" t="s">
        <v>2112</v>
      </c>
      <c r="B1302" s="34" t="str">
        <f t="shared" si="109"/>
        <v>UDR Juliaca</v>
      </c>
      <c r="C1302" s="35" t="s">
        <v>314</v>
      </c>
      <c r="D1302" s="36" t="str">
        <f t="shared" si="108"/>
        <v>Acciones de Afiliación.</v>
      </c>
      <c r="E1302" s="36" t="s">
        <v>315</v>
      </c>
      <c r="F1302" s="36" t="str">
        <f t="shared" si="111"/>
        <v>Supervisión y asistencia técnica en materia de afiliaciones</v>
      </c>
      <c r="G1302" s="36" t="s">
        <v>889</v>
      </c>
      <c r="H1302" s="83" t="s">
        <v>886</v>
      </c>
      <c r="I1302" s="82">
        <v>5</v>
      </c>
      <c r="J1302" s="38">
        <v>0</v>
      </c>
      <c r="K1302" s="38"/>
      <c r="L1302" s="38">
        <v>1600</v>
      </c>
      <c r="M1302" s="38">
        <f t="shared" si="110"/>
        <v>1600</v>
      </c>
      <c r="N1302" s="39">
        <v>6</v>
      </c>
      <c r="O1302" s="41" t="str">
        <f>IFERROR(VLOOKUP(N1302,bbb!B558:Ordenmes,2,0),"")</f>
        <v>Junio</v>
      </c>
      <c r="P1302" s="142">
        <v>5</v>
      </c>
      <c r="Q1302" s="111" t="s">
        <v>158</v>
      </c>
      <c r="R1302" s="95"/>
      <c r="S1302" s="93"/>
      <c r="T1302" s="93"/>
    </row>
    <row r="1303" spans="1:20" x14ac:dyDescent="0.25">
      <c r="A1303" s="34" t="s">
        <v>2112</v>
      </c>
      <c r="B1303" s="34" t="str">
        <f t="shared" si="109"/>
        <v>UDR Juliaca</v>
      </c>
      <c r="C1303" s="96" t="s">
        <v>895</v>
      </c>
      <c r="D1303" s="36" t="str">
        <f t="shared" si="108"/>
        <v>Acciones de promocion y proteccion de derechos</v>
      </c>
      <c r="E1303" s="36" t="s">
        <v>897</v>
      </c>
      <c r="F1303" s="36" t="str">
        <f t="shared" si="111"/>
        <v xml:space="preserve">Acciones de promoción </v>
      </c>
      <c r="G1303" s="36" t="s">
        <v>901</v>
      </c>
      <c r="H1303" s="83" t="s">
        <v>902</v>
      </c>
      <c r="I1303" s="82">
        <v>1</v>
      </c>
      <c r="J1303" s="38">
        <v>0</v>
      </c>
      <c r="K1303" s="38"/>
      <c r="L1303" s="38">
        <v>640</v>
      </c>
      <c r="M1303" s="38">
        <f t="shared" si="110"/>
        <v>640</v>
      </c>
      <c r="N1303" s="39">
        <v>6</v>
      </c>
      <c r="O1303" s="41" t="str">
        <f>IFERROR(VLOOKUP(N1303,bbb!B559:Ordenmes,2,0),"")</f>
        <v>Junio</v>
      </c>
      <c r="P1303" s="142">
        <v>6</v>
      </c>
      <c r="Q1303" s="111" t="s">
        <v>142</v>
      </c>
      <c r="R1303" s="95"/>
      <c r="S1303" s="93"/>
      <c r="T1303" s="93"/>
    </row>
    <row r="1304" spans="1:20" x14ac:dyDescent="0.25">
      <c r="A1304" s="34" t="s">
        <v>2112</v>
      </c>
      <c r="B1304" s="34" t="str">
        <f t="shared" si="109"/>
        <v>UDR Juliaca</v>
      </c>
      <c r="C1304" s="35" t="s">
        <v>307</v>
      </c>
      <c r="D1304" s="36" t="str">
        <f t="shared" si="108"/>
        <v>Supervisión Financiera a Unidades Ejecutoras-UE.</v>
      </c>
      <c r="E1304" s="36" t="s">
        <v>308</v>
      </c>
      <c r="F1304" s="36" t="str">
        <f t="shared" si="111"/>
        <v>Supervisión Financiera Presencial a las Unidades Ejecutoras-UE</v>
      </c>
      <c r="G1304" s="36" t="s">
        <v>913</v>
      </c>
      <c r="H1304" s="83" t="s">
        <v>911</v>
      </c>
      <c r="I1304" s="82">
        <v>7</v>
      </c>
      <c r="J1304" s="38">
        <v>0</v>
      </c>
      <c r="K1304" s="38"/>
      <c r="L1304" s="38">
        <v>0</v>
      </c>
      <c r="M1304" s="38">
        <f t="shared" si="110"/>
        <v>0</v>
      </c>
      <c r="N1304" s="39">
        <v>6</v>
      </c>
      <c r="O1304" s="41" t="str">
        <f>IFERROR(VLOOKUP(N1304,bbb!B560:Ordenmes,2,0),"")</f>
        <v>Junio</v>
      </c>
      <c r="P1304" s="142">
        <v>7</v>
      </c>
      <c r="Q1304" s="111" t="s">
        <v>156</v>
      </c>
      <c r="R1304" s="95"/>
      <c r="S1304" s="93"/>
      <c r="T1304" s="93"/>
    </row>
    <row r="1305" spans="1:20" x14ac:dyDescent="0.25">
      <c r="A1305" s="34" t="s">
        <v>2112</v>
      </c>
      <c r="B1305" s="34" t="str">
        <f t="shared" si="109"/>
        <v>UDR Juliaca</v>
      </c>
      <c r="C1305" s="35" t="s">
        <v>307</v>
      </c>
      <c r="D1305" s="36" t="str">
        <f t="shared" si="108"/>
        <v>Supervisión Financiera a Unidades Ejecutoras-UE.</v>
      </c>
      <c r="E1305" s="36" t="s">
        <v>308</v>
      </c>
      <c r="F1305" s="36" t="str">
        <f t="shared" si="111"/>
        <v>Supervisión Financiera Presencial a las Unidades Ejecutoras-UE</v>
      </c>
      <c r="G1305" s="36" t="s">
        <v>913</v>
      </c>
      <c r="H1305" s="83" t="s">
        <v>909</v>
      </c>
      <c r="I1305" s="82">
        <v>7</v>
      </c>
      <c r="J1305" s="38">
        <v>0</v>
      </c>
      <c r="K1305" s="38"/>
      <c r="L1305" s="38">
        <v>0</v>
      </c>
      <c r="M1305" s="38">
        <f t="shared" si="110"/>
        <v>0</v>
      </c>
      <c r="N1305" s="39">
        <v>6</v>
      </c>
      <c r="O1305" s="41" t="str">
        <f>IFERROR(VLOOKUP(N1305,bbb!B561:Ordenmes,2,0),"")</f>
        <v>Junio</v>
      </c>
      <c r="P1305" s="142">
        <v>8</v>
      </c>
      <c r="Q1305" s="111" t="s">
        <v>145</v>
      </c>
      <c r="R1305" s="95"/>
      <c r="S1305" s="93"/>
      <c r="T1305" s="93"/>
    </row>
    <row r="1306" spans="1:20" x14ac:dyDescent="0.25">
      <c r="A1306" s="34" t="s">
        <v>2112</v>
      </c>
      <c r="B1306" s="34" t="str">
        <f t="shared" si="109"/>
        <v>UDR Juliaca</v>
      </c>
      <c r="C1306" s="35" t="s">
        <v>307</v>
      </c>
      <c r="D1306" s="36" t="str">
        <f t="shared" ref="D1306:D1369" si="112">IFERROR(VLOOKUP(C1306,IdAOE,2,0),"")</f>
        <v>Supervisión Financiera a Unidades Ejecutoras-UE.</v>
      </c>
      <c r="E1306" s="36" t="s">
        <v>308</v>
      </c>
      <c r="F1306" s="36" t="str">
        <f t="shared" si="111"/>
        <v>Supervisión Financiera Presencial a las Unidades Ejecutoras-UE</v>
      </c>
      <c r="G1306" s="36" t="s">
        <v>913</v>
      </c>
      <c r="H1306" s="83" t="s">
        <v>910</v>
      </c>
      <c r="I1306" s="82">
        <v>7</v>
      </c>
      <c r="J1306" s="38">
        <v>0</v>
      </c>
      <c r="K1306" s="38"/>
      <c r="L1306" s="38">
        <v>0</v>
      </c>
      <c r="M1306" s="38">
        <f t="shared" si="110"/>
        <v>0</v>
      </c>
      <c r="N1306" s="39">
        <v>6</v>
      </c>
      <c r="O1306" s="41" t="str">
        <f>IFERROR(VLOOKUP(N1306,bbb!B562:Ordenmes,2,0),"")</f>
        <v>Junio</v>
      </c>
      <c r="P1306" s="142">
        <v>9</v>
      </c>
      <c r="Q1306" s="111" t="s">
        <v>161</v>
      </c>
      <c r="R1306" s="95"/>
      <c r="S1306" s="93"/>
      <c r="T1306" s="93"/>
    </row>
    <row r="1307" spans="1:20" x14ac:dyDescent="0.25">
      <c r="A1307" s="34" t="s">
        <v>2112</v>
      </c>
      <c r="B1307" s="34" t="str">
        <f t="shared" si="109"/>
        <v>UDR Juliaca</v>
      </c>
      <c r="C1307" s="35" t="s">
        <v>279</v>
      </c>
      <c r="D1307" s="36" t="str">
        <f t="shared" si="112"/>
        <v>Ejecución de Control Técnico a las Prestaciones.</v>
      </c>
      <c r="E1307" s="36" t="s">
        <v>288</v>
      </c>
      <c r="F1307" s="36" t="str">
        <f t="shared" si="111"/>
        <v>Ejecutar acciones correspondientes al Proceso de Control Presencial Posterior</v>
      </c>
      <c r="G1307" s="36" t="s">
        <v>927</v>
      </c>
      <c r="H1307" s="83" t="s">
        <v>919</v>
      </c>
      <c r="I1307" s="82">
        <v>1</v>
      </c>
      <c r="J1307" s="38">
        <v>0</v>
      </c>
      <c r="K1307" s="38"/>
      <c r="L1307" s="38">
        <v>0</v>
      </c>
      <c r="M1307" s="38">
        <f t="shared" si="110"/>
        <v>0</v>
      </c>
      <c r="N1307" s="39">
        <v>6</v>
      </c>
      <c r="O1307" s="41" t="str">
        <f>IFERROR(VLOOKUP(N1307,bbb!B563:Ordenmes,2,0),"")</f>
        <v>Junio</v>
      </c>
      <c r="P1307" s="142">
        <v>10</v>
      </c>
      <c r="Q1307" s="111" t="s">
        <v>150</v>
      </c>
      <c r="R1307" s="95"/>
      <c r="S1307" s="93"/>
      <c r="T1307" s="93"/>
    </row>
    <row r="1308" spans="1:20" x14ac:dyDescent="0.25">
      <c r="A1308" s="34" t="s">
        <v>2112</v>
      </c>
      <c r="B1308" s="34" t="str">
        <f t="shared" si="109"/>
        <v>UDR Juliaca</v>
      </c>
      <c r="C1308" s="35" t="s">
        <v>279</v>
      </c>
      <c r="D1308" s="36" t="str">
        <f t="shared" si="112"/>
        <v>Ejecución de Control Técnico a las Prestaciones.</v>
      </c>
      <c r="E1308" s="36" t="s">
        <v>288</v>
      </c>
      <c r="F1308" s="36" t="str">
        <f t="shared" si="111"/>
        <v>Ejecutar acciones correspondientes al Proceso de Control Presencial Posterior</v>
      </c>
      <c r="G1308" s="36" t="s">
        <v>944</v>
      </c>
      <c r="H1308" s="83" t="s">
        <v>919</v>
      </c>
      <c r="I1308" s="82">
        <v>1</v>
      </c>
      <c r="J1308" s="38">
        <v>0</v>
      </c>
      <c r="K1308" s="38"/>
      <c r="L1308" s="38">
        <v>320</v>
      </c>
      <c r="M1308" s="38">
        <f t="shared" si="110"/>
        <v>320</v>
      </c>
      <c r="N1308" s="39">
        <v>6</v>
      </c>
      <c r="O1308" s="41" t="str">
        <f>IFERROR(VLOOKUP(N1308,bbb!B564:Ordenmes,2,0),"")</f>
        <v>Junio</v>
      </c>
      <c r="P1308" s="142">
        <v>11</v>
      </c>
      <c r="Q1308" s="111" t="s">
        <v>169</v>
      </c>
      <c r="R1308" s="95"/>
      <c r="S1308" s="93"/>
      <c r="T1308" s="93"/>
    </row>
    <row r="1309" spans="1:20" x14ac:dyDescent="0.25">
      <c r="A1309" s="34" t="s">
        <v>2112</v>
      </c>
      <c r="B1309" s="34" t="str">
        <f t="shared" si="109"/>
        <v>UDR Juliaca</v>
      </c>
      <c r="C1309" s="35" t="s">
        <v>279</v>
      </c>
      <c r="D1309" s="36" t="str">
        <f t="shared" si="112"/>
        <v>Ejecución de Control Técnico a las Prestaciones.</v>
      </c>
      <c r="E1309" s="36" t="s">
        <v>288</v>
      </c>
      <c r="F1309" s="36" t="str">
        <f t="shared" si="111"/>
        <v>Ejecutar acciones correspondientes al Proceso de Control Presencial Posterior</v>
      </c>
      <c r="G1309" s="36" t="s">
        <v>945</v>
      </c>
      <c r="H1309" s="83" t="s">
        <v>919</v>
      </c>
      <c r="I1309" s="82">
        <v>1</v>
      </c>
      <c r="J1309" s="38">
        <v>0</v>
      </c>
      <c r="K1309" s="38"/>
      <c r="L1309" s="38">
        <v>320</v>
      </c>
      <c r="M1309" s="38">
        <f t="shared" si="110"/>
        <v>320</v>
      </c>
      <c r="N1309" s="39">
        <v>6</v>
      </c>
      <c r="O1309" s="41" t="str">
        <f>IFERROR(VLOOKUP(N1309,bbb!B565:Ordenmes,2,0),"")</f>
        <v>Junio</v>
      </c>
      <c r="P1309" s="142">
        <v>1</v>
      </c>
      <c r="Q1309" s="111" t="s">
        <v>257</v>
      </c>
      <c r="R1309" s="95"/>
      <c r="S1309" s="93"/>
      <c r="T1309" s="93"/>
    </row>
    <row r="1310" spans="1:20" x14ac:dyDescent="0.25">
      <c r="A1310" s="34" t="s">
        <v>2112</v>
      </c>
      <c r="B1310" s="34" t="str">
        <f t="shared" si="109"/>
        <v>UDR Juliaca</v>
      </c>
      <c r="C1310" s="35" t="s">
        <v>279</v>
      </c>
      <c r="D1310" s="36" t="str">
        <f t="shared" si="112"/>
        <v>Ejecución de Control Técnico a las Prestaciones.</v>
      </c>
      <c r="E1310" s="36" t="s">
        <v>288</v>
      </c>
      <c r="F1310" s="36" t="str">
        <f t="shared" si="111"/>
        <v>Ejecutar acciones correspondientes al Proceso de Control Presencial Posterior</v>
      </c>
      <c r="G1310" s="36" t="s">
        <v>946</v>
      </c>
      <c r="H1310" s="83" t="s">
        <v>919</v>
      </c>
      <c r="I1310" s="82">
        <v>1</v>
      </c>
      <c r="J1310" s="38">
        <v>0</v>
      </c>
      <c r="K1310" s="38"/>
      <c r="L1310" s="38">
        <v>320</v>
      </c>
      <c r="M1310" s="38">
        <f t="shared" si="110"/>
        <v>320</v>
      </c>
      <c r="N1310" s="39">
        <v>6</v>
      </c>
      <c r="O1310" s="41" t="str">
        <f>IFERROR(VLOOKUP(N1310,bbb!B566:Ordenmes,2,0),"")</f>
        <v>Junio</v>
      </c>
      <c r="P1310" s="142">
        <v>2</v>
      </c>
      <c r="Q1310" s="111" t="s">
        <v>126</v>
      </c>
      <c r="R1310" s="95"/>
      <c r="S1310" s="93"/>
      <c r="T1310" s="93"/>
    </row>
    <row r="1311" spans="1:20" x14ac:dyDescent="0.25">
      <c r="A1311" s="34" t="s">
        <v>2112</v>
      </c>
      <c r="B1311" s="34" t="str">
        <f t="shared" ref="B1311:B1374" si="113">IFERROR(VLOOKUP(A1311,IdCC,2,0),"")</f>
        <v>UDR Juliaca</v>
      </c>
      <c r="C1311" s="35" t="s">
        <v>279</v>
      </c>
      <c r="D1311" s="36" t="str">
        <f t="shared" si="112"/>
        <v>Ejecución de Control Técnico a las Prestaciones.</v>
      </c>
      <c r="E1311" s="36" t="s">
        <v>288</v>
      </c>
      <c r="F1311" s="36" t="str">
        <f t="shared" si="111"/>
        <v>Ejecutar acciones correspondientes al Proceso de Control Presencial Posterior</v>
      </c>
      <c r="G1311" s="36" t="s">
        <v>947</v>
      </c>
      <c r="H1311" s="83" t="s">
        <v>919</v>
      </c>
      <c r="I1311" s="82">
        <v>1</v>
      </c>
      <c r="J1311" s="38">
        <v>0</v>
      </c>
      <c r="K1311" s="38"/>
      <c r="L1311" s="38">
        <v>320</v>
      </c>
      <c r="M1311" s="38">
        <f t="shared" si="110"/>
        <v>320</v>
      </c>
      <c r="N1311" s="39">
        <v>6</v>
      </c>
      <c r="O1311" s="41" t="str">
        <f>IFERROR(VLOOKUP(N1311,bbb!B567:Ordenmes,2,0),"")</f>
        <v>Junio</v>
      </c>
      <c r="P1311" s="142">
        <v>3</v>
      </c>
      <c r="Q1311" s="111" t="s">
        <v>131</v>
      </c>
      <c r="R1311" s="95"/>
      <c r="S1311" s="93"/>
      <c r="T1311" s="93"/>
    </row>
    <row r="1312" spans="1:20" x14ac:dyDescent="0.25">
      <c r="A1312" s="34" t="s">
        <v>2112</v>
      </c>
      <c r="B1312" s="34" t="str">
        <f t="shared" si="113"/>
        <v>UDR Juliaca</v>
      </c>
      <c r="C1312" s="35" t="s">
        <v>279</v>
      </c>
      <c r="D1312" s="36" t="str">
        <f t="shared" si="112"/>
        <v>Ejecución de Control Técnico a las Prestaciones.</v>
      </c>
      <c r="E1312" s="36" t="s">
        <v>280</v>
      </c>
      <c r="F1312" s="36" t="str">
        <f t="shared" si="111"/>
        <v>Gestión con actores locales para fortalecer la contención preventiva</v>
      </c>
      <c r="G1312" s="36" t="s">
        <v>972</v>
      </c>
      <c r="H1312" s="83" t="s">
        <v>970</v>
      </c>
      <c r="I1312" s="82"/>
      <c r="J1312" s="38">
        <v>0</v>
      </c>
      <c r="K1312" s="38"/>
      <c r="L1312" s="38">
        <v>0</v>
      </c>
      <c r="M1312" s="38">
        <f t="shared" si="110"/>
        <v>0</v>
      </c>
      <c r="N1312" s="39">
        <v>6</v>
      </c>
      <c r="O1312" s="41" t="str">
        <f>IFERROR(VLOOKUP(N1312,bbb!B568:Ordenmes,2,0),"")</f>
        <v>Junio</v>
      </c>
      <c r="P1312" s="142">
        <v>4</v>
      </c>
      <c r="Q1312" s="111" t="s">
        <v>137</v>
      </c>
      <c r="R1312" s="95"/>
      <c r="S1312" s="93"/>
      <c r="T1312" s="93"/>
    </row>
    <row r="1313" spans="1:20" x14ac:dyDescent="0.25">
      <c r="A1313" s="34" t="s">
        <v>2112</v>
      </c>
      <c r="B1313" s="34" t="str">
        <f t="shared" si="113"/>
        <v>UDR Juliaca</v>
      </c>
      <c r="C1313" s="35" t="s">
        <v>314</v>
      </c>
      <c r="D1313" s="36" t="str">
        <f t="shared" si="112"/>
        <v>Acciones de Afiliación.</v>
      </c>
      <c r="E1313" s="36" t="s">
        <v>315</v>
      </c>
      <c r="F1313" s="36" t="str">
        <f t="shared" si="111"/>
        <v>Supervisión y asistencia técnica en materia de afiliaciones</v>
      </c>
      <c r="G1313" s="36" t="s">
        <v>890</v>
      </c>
      <c r="H1313" s="83" t="s">
        <v>886</v>
      </c>
      <c r="I1313" s="82">
        <v>2</v>
      </c>
      <c r="J1313" s="38">
        <v>0</v>
      </c>
      <c r="K1313" s="38"/>
      <c r="L1313" s="38">
        <v>640</v>
      </c>
      <c r="M1313" s="38">
        <f t="shared" si="110"/>
        <v>640</v>
      </c>
      <c r="N1313" s="39">
        <v>7</v>
      </c>
      <c r="O1313" s="41" t="str">
        <f>IFERROR(VLOOKUP(N1313,bbb!B577:Ordenmes,2,0),"")</f>
        <v>Julio</v>
      </c>
      <c r="P1313" s="142">
        <v>5</v>
      </c>
      <c r="Q1313" s="111" t="s">
        <v>158</v>
      </c>
      <c r="R1313" s="95"/>
      <c r="S1313" s="93"/>
      <c r="T1313" s="93"/>
    </row>
    <row r="1314" spans="1:20" x14ac:dyDescent="0.25">
      <c r="A1314" s="34" t="s">
        <v>2112</v>
      </c>
      <c r="B1314" s="34" t="str">
        <f t="shared" si="113"/>
        <v>UDR Juliaca</v>
      </c>
      <c r="C1314" s="35" t="s">
        <v>307</v>
      </c>
      <c r="D1314" s="36" t="str">
        <f t="shared" si="112"/>
        <v>Supervisión Financiera a Unidades Ejecutoras-UE.</v>
      </c>
      <c r="E1314" s="36" t="s">
        <v>308</v>
      </c>
      <c r="F1314" s="36" t="str">
        <f t="shared" si="111"/>
        <v>Supervisión Financiera Presencial a las Unidades Ejecutoras-UE</v>
      </c>
      <c r="G1314" s="36" t="s">
        <v>914</v>
      </c>
      <c r="H1314" s="83" t="s">
        <v>910</v>
      </c>
      <c r="I1314" s="82">
        <v>4</v>
      </c>
      <c r="J1314" s="38">
        <v>0</v>
      </c>
      <c r="K1314" s="38"/>
      <c r="L1314" s="38">
        <v>1280</v>
      </c>
      <c r="M1314" s="38">
        <f t="shared" si="110"/>
        <v>1280</v>
      </c>
      <c r="N1314" s="39">
        <v>7</v>
      </c>
      <c r="O1314" s="41" t="str">
        <f>IFERROR(VLOOKUP(N1314,bbb!B578:Ordenmes,2,0),"")</f>
        <v>Julio</v>
      </c>
      <c r="P1314" s="142">
        <v>6</v>
      </c>
      <c r="Q1314" s="111" t="s">
        <v>142</v>
      </c>
      <c r="R1314" s="95"/>
      <c r="S1314" s="93"/>
      <c r="T1314" s="93"/>
    </row>
    <row r="1315" spans="1:20" x14ac:dyDescent="0.25">
      <c r="A1315" s="34" t="s">
        <v>2112</v>
      </c>
      <c r="B1315" s="34" t="str">
        <f t="shared" si="113"/>
        <v>UDR Juliaca</v>
      </c>
      <c r="C1315" s="35" t="s">
        <v>307</v>
      </c>
      <c r="D1315" s="36" t="str">
        <f t="shared" si="112"/>
        <v>Supervisión Financiera a Unidades Ejecutoras-UE.</v>
      </c>
      <c r="E1315" s="36" t="s">
        <v>308</v>
      </c>
      <c r="F1315" s="36" t="str">
        <f t="shared" si="111"/>
        <v>Supervisión Financiera Presencial a las Unidades Ejecutoras-UE</v>
      </c>
      <c r="G1315" s="36" t="s">
        <v>914</v>
      </c>
      <c r="H1315" s="83" t="s">
        <v>911</v>
      </c>
      <c r="I1315" s="82">
        <v>4</v>
      </c>
      <c r="J1315" s="38">
        <v>0</v>
      </c>
      <c r="K1315" s="38"/>
      <c r="L1315" s="38">
        <v>1280</v>
      </c>
      <c r="M1315" s="38">
        <f t="shared" si="110"/>
        <v>1280</v>
      </c>
      <c r="N1315" s="39">
        <v>7</v>
      </c>
      <c r="O1315" s="41" t="str">
        <f>IFERROR(VLOOKUP(N1315,bbb!B579:Ordenmes,2,0),"")</f>
        <v>Julio</v>
      </c>
      <c r="P1315" s="142">
        <v>7</v>
      </c>
      <c r="Q1315" s="111" t="s">
        <v>156</v>
      </c>
      <c r="R1315" s="95"/>
      <c r="S1315" s="93"/>
      <c r="T1315" s="93"/>
    </row>
    <row r="1316" spans="1:20" x14ac:dyDescent="0.25">
      <c r="A1316" s="34" t="s">
        <v>2112</v>
      </c>
      <c r="B1316" s="34" t="str">
        <f t="shared" si="113"/>
        <v>UDR Juliaca</v>
      </c>
      <c r="C1316" s="35" t="s">
        <v>307</v>
      </c>
      <c r="D1316" s="36" t="str">
        <f t="shared" si="112"/>
        <v>Supervisión Financiera a Unidades Ejecutoras-UE.</v>
      </c>
      <c r="E1316" s="36" t="s">
        <v>308</v>
      </c>
      <c r="F1316" s="36" t="str">
        <f t="shared" si="111"/>
        <v>Supervisión Financiera Presencial a las Unidades Ejecutoras-UE</v>
      </c>
      <c r="G1316" s="36" t="s">
        <v>914</v>
      </c>
      <c r="H1316" s="83" t="s">
        <v>909</v>
      </c>
      <c r="I1316" s="82">
        <v>4</v>
      </c>
      <c r="J1316" s="38">
        <v>0</v>
      </c>
      <c r="K1316" s="38"/>
      <c r="L1316" s="38">
        <v>1280</v>
      </c>
      <c r="M1316" s="38">
        <f t="shared" si="110"/>
        <v>1280</v>
      </c>
      <c r="N1316" s="39">
        <v>7</v>
      </c>
      <c r="O1316" s="41" t="str">
        <f>IFERROR(VLOOKUP(N1316,bbb!B580:Ordenmes,2,0),"")</f>
        <v>Julio</v>
      </c>
      <c r="P1316" s="142">
        <v>8</v>
      </c>
      <c r="Q1316" s="111" t="s">
        <v>145</v>
      </c>
      <c r="R1316" s="95"/>
      <c r="S1316" s="93"/>
      <c r="T1316" s="93"/>
    </row>
    <row r="1317" spans="1:20" x14ac:dyDescent="0.25">
      <c r="A1317" s="34" t="s">
        <v>2112</v>
      </c>
      <c r="B1317" s="34" t="str">
        <f t="shared" si="113"/>
        <v>UDR Juliaca</v>
      </c>
      <c r="C1317" s="35" t="s">
        <v>279</v>
      </c>
      <c r="D1317" s="36" t="str">
        <f t="shared" si="112"/>
        <v>Ejecución de Control Técnico a las Prestaciones.</v>
      </c>
      <c r="E1317" s="36" t="s">
        <v>288</v>
      </c>
      <c r="F1317" s="36" t="str">
        <f t="shared" si="111"/>
        <v>Ejecutar acciones correspondientes al Proceso de Control Presencial Posterior</v>
      </c>
      <c r="G1317" s="36" t="s">
        <v>948</v>
      </c>
      <c r="H1317" s="83" t="s">
        <v>919</v>
      </c>
      <c r="I1317" s="82">
        <v>1</v>
      </c>
      <c r="J1317" s="38">
        <v>0</v>
      </c>
      <c r="K1317" s="38"/>
      <c r="L1317" s="38">
        <v>320</v>
      </c>
      <c r="M1317" s="38">
        <f t="shared" si="110"/>
        <v>320</v>
      </c>
      <c r="N1317" s="39">
        <v>7</v>
      </c>
      <c r="O1317" s="41" t="str">
        <f>IFERROR(VLOOKUP(N1317,bbb!B581:Ordenmes,2,0),"")</f>
        <v>Julio</v>
      </c>
      <c r="P1317" s="142">
        <v>9</v>
      </c>
      <c r="Q1317" s="111" t="s">
        <v>161</v>
      </c>
      <c r="R1317" s="95"/>
      <c r="S1317" s="93"/>
      <c r="T1317" s="93"/>
    </row>
    <row r="1318" spans="1:20" x14ac:dyDescent="0.25">
      <c r="A1318" s="34" t="s">
        <v>2112</v>
      </c>
      <c r="B1318" s="34" t="str">
        <f t="shared" si="113"/>
        <v>UDR Juliaca</v>
      </c>
      <c r="C1318" s="35" t="s">
        <v>279</v>
      </c>
      <c r="D1318" s="36" t="str">
        <f t="shared" si="112"/>
        <v>Ejecución de Control Técnico a las Prestaciones.</v>
      </c>
      <c r="E1318" s="36" t="s">
        <v>288</v>
      </c>
      <c r="F1318" s="36" t="str">
        <f t="shared" si="111"/>
        <v>Ejecutar acciones correspondientes al Proceso de Control Presencial Posterior</v>
      </c>
      <c r="G1318" s="36" t="s">
        <v>949</v>
      </c>
      <c r="H1318" s="83" t="s">
        <v>919</v>
      </c>
      <c r="I1318" s="82">
        <v>1</v>
      </c>
      <c r="J1318" s="38">
        <v>0</v>
      </c>
      <c r="K1318" s="38"/>
      <c r="L1318" s="38">
        <v>0</v>
      </c>
      <c r="M1318" s="38">
        <f t="shared" si="110"/>
        <v>0</v>
      </c>
      <c r="N1318" s="39">
        <v>7</v>
      </c>
      <c r="O1318" s="41" t="str">
        <f>IFERROR(VLOOKUP(N1318,bbb!B582:Ordenmes,2,0),"")</f>
        <v>Julio</v>
      </c>
      <c r="P1318" s="142">
        <v>10</v>
      </c>
      <c r="Q1318" s="111" t="s">
        <v>150</v>
      </c>
      <c r="R1318" s="95"/>
      <c r="S1318" s="93"/>
      <c r="T1318" s="93"/>
    </row>
    <row r="1319" spans="1:20" x14ac:dyDescent="0.25">
      <c r="A1319" s="34" t="s">
        <v>2112</v>
      </c>
      <c r="B1319" s="34" t="str">
        <f t="shared" si="113"/>
        <v>UDR Juliaca</v>
      </c>
      <c r="C1319" s="35" t="s">
        <v>279</v>
      </c>
      <c r="D1319" s="36" t="str">
        <f t="shared" si="112"/>
        <v>Ejecución de Control Técnico a las Prestaciones.</v>
      </c>
      <c r="E1319" s="36" t="s">
        <v>288</v>
      </c>
      <c r="F1319" s="36" t="str">
        <f t="shared" si="111"/>
        <v>Ejecutar acciones correspondientes al Proceso de Control Presencial Posterior</v>
      </c>
      <c r="G1319" s="36" t="s">
        <v>950</v>
      </c>
      <c r="H1319" s="83" t="s">
        <v>919</v>
      </c>
      <c r="I1319" s="82">
        <v>1</v>
      </c>
      <c r="J1319" s="38">
        <v>0</v>
      </c>
      <c r="K1319" s="38"/>
      <c r="L1319" s="38">
        <v>0</v>
      </c>
      <c r="M1319" s="38">
        <f t="shared" si="110"/>
        <v>0</v>
      </c>
      <c r="N1319" s="39">
        <v>7</v>
      </c>
      <c r="O1319" s="41" t="str">
        <f>IFERROR(VLOOKUP(N1319,bbb!B583:Ordenmes,2,0),"")</f>
        <v>Julio</v>
      </c>
      <c r="P1319" s="142">
        <v>11</v>
      </c>
      <c r="Q1319" s="111" t="s">
        <v>169</v>
      </c>
      <c r="R1319" s="95"/>
      <c r="S1319" s="93"/>
      <c r="T1319" s="93"/>
    </row>
    <row r="1320" spans="1:20" x14ac:dyDescent="0.25">
      <c r="A1320" s="34" t="s">
        <v>2112</v>
      </c>
      <c r="B1320" s="34" t="str">
        <f t="shared" si="113"/>
        <v>UDR Juliaca</v>
      </c>
      <c r="C1320" s="35" t="s">
        <v>279</v>
      </c>
      <c r="D1320" s="36" t="str">
        <f t="shared" si="112"/>
        <v>Ejecución de Control Técnico a las Prestaciones.</v>
      </c>
      <c r="E1320" s="36" t="s">
        <v>288</v>
      </c>
      <c r="F1320" s="36" t="str">
        <f t="shared" si="111"/>
        <v>Ejecutar acciones correspondientes al Proceso de Control Presencial Posterior</v>
      </c>
      <c r="G1320" s="36" t="s">
        <v>951</v>
      </c>
      <c r="H1320" s="83" t="s">
        <v>919</v>
      </c>
      <c r="I1320" s="82">
        <v>1</v>
      </c>
      <c r="J1320" s="38">
        <v>0</v>
      </c>
      <c r="K1320" s="38"/>
      <c r="L1320" s="38">
        <v>320</v>
      </c>
      <c r="M1320" s="38">
        <f t="shared" si="110"/>
        <v>320</v>
      </c>
      <c r="N1320" s="39">
        <v>7</v>
      </c>
      <c r="O1320" s="41" t="str">
        <f>IFERROR(VLOOKUP(N1320,bbb!B584:Ordenmes,2,0),"")</f>
        <v>Julio</v>
      </c>
      <c r="P1320" s="142">
        <v>11</v>
      </c>
      <c r="Q1320" s="111" t="s">
        <v>169</v>
      </c>
      <c r="R1320" s="95"/>
      <c r="S1320" s="93"/>
      <c r="T1320" s="93"/>
    </row>
    <row r="1321" spans="1:20" x14ac:dyDescent="0.25">
      <c r="A1321" s="34" t="s">
        <v>2112</v>
      </c>
      <c r="B1321" s="34" t="str">
        <f t="shared" si="113"/>
        <v>UDR Juliaca</v>
      </c>
      <c r="C1321" s="35" t="s">
        <v>279</v>
      </c>
      <c r="D1321" s="36" t="str">
        <f t="shared" si="112"/>
        <v>Ejecución de Control Técnico a las Prestaciones.</v>
      </c>
      <c r="E1321" s="36" t="s">
        <v>288</v>
      </c>
      <c r="F1321" s="36" t="str">
        <f t="shared" si="111"/>
        <v>Ejecutar acciones correspondientes al Proceso de Control Presencial Posterior</v>
      </c>
      <c r="G1321" s="36" t="s">
        <v>952</v>
      </c>
      <c r="H1321" s="83" t="s">
        <v>919</v>
      </c>
      <c r="I1321" s="82">
        <v>1</v>
      </c>
      <c r="J1321" s="38">
        <v>0</v>
      </c>
      <c r="K1321" s="38"/>
      <c r="L1321" s="38">
        <v>0</v>
      </c>
      <c r="M1321" s="38">
        <f t="shared" si="110"/>
        <v>0</v>
      </c>
      <c r="N1321" s="39">
        <v>7</v>
      </c>
      <c r="O1321" s="41" t="str">
        <f>IFERROR(VLOOKUP(N1321,bbb!B585:Ordenmes,2,0),"")</f>
        <v>Julio</v>
      </c>
      <c r="P1321" s="142">
        <v>12</v>
      </c>
      <c r="Q1321" s="111" t="s">
        <v>166</v>
      </c>
      <c r="R1321" s="95"/>
      <c r="S1321" s="93"/>
      <c r="T1321" s="93"/>
    </row>
    <row r="1322" spans="1:20" x14ac:dyDescent="0.25">
      <c r="A1322" s="34" t="s">
        <v>2112</v>
      </c>
      <c r="B1322" s="34" t="str">
        <f t="shared" si="113"/>
        <v>UDR Juliaca</v>
      </c>
      <c r="C1322" s="96" t="s">
        <v>895</v>
      </c>
      <c r="D1322" s="36" t="str">
        <f t="shared" si="112"/>
        <v>Acciones de promocion y proteccion de derechos</v>
      </c>
      <c r="E1322" s="36" t="s">
        <v>897</v>
      </c>
      <c r="F1322" s="36" t="str">
        <f t="shared" si="111"/>
        <v xml:space="preserve">Acciones de promoción </v>
      </c>
      <c r="G1322" s="36" t="s">
        <v>903</v>
      </c>
      <c r="H1322" s="83" t="s">
        <v>904</v>
      </c>
      <c r="I1322" s="82">
        <v>2</v>
      </c>
      <c r="J1322" s="38">
        <v>0</v>
      </c>
      <c r="K1322" s="38"/>
      <c r="L1322" s="38">
        <v>1280</v>
      </c>
      <c r="M1322" s="38">
        <f t="shared" si="110"/>
        <v>1280</v>
      </c>
      <c r="N1322" s="39">
        <v>8</v>
      </c>
      <c r="O1322" s="41" t="str">
        <f>IFERROR(VLOOKUP(N1322,bbb!B563:Ordenmes,2,0),"")</f>
        <v>Agosto</v>
      </c>
      <c r="P1322" s="142">
        <v>4</v>
      </c>
      <c r="Q1322" s="111" t="s">
        <v>137</v>
      </c>
      <c r="R1322" s="95"/>
      <c r="S1322" s="93"/>
      <c r="T1322" s="93"/>
    </row>
    <row r="1323" spans="1:20" x14ac:dyDescent="0.25">
      <c r="A1323" s="34" t="s">
        <v>2112</v>
      </c>
      <c r="B1323" s="34" t="str">
        <f t="shared" si="113"/>
        <v>UDR Juliaca</v>
      </c>
      <c r="C1323" s="35" t="s">
        <v>307</v>
      </c>
      <c r="D1323" s="36" t="str">
        <f t="shared" si="112"/>
        <v>Supervisión Financiera a Unidades Ejecutoras-UE.</v>
      </c>
      <c r="E1323" s="36" t="s">
        <v>308</v>
      </c>
      <c r="F1323" s="36" t="str">
        <f t="shared" si="111"/>
        <v>Supervisión Financiera Presencial a las Unidades Ejecutoras-UE</v>
      </c>
      <c r="G1323" s="36" t="s">
        <v>915</v>
      </c>
      <c r="H1323" s="83" t="s">
        <v>910</v>
      </c>
      <c r="I1323" s="82">
        <v>4</v>
      </c>
      <c r="J1323" s="38">
        <v>0</v>
      </c>
      <c r="K1323" s="38"/>
      <c r="L1323" s="38">
        <v>1280</v>
      </c>
      <c r="M1323" s="38">
        <f t="shared" si="110"/>
        <v>1280</v>
      </c>
      <c r="N1323" s="39">
        <v>8</v>
      </c>
      <c r="O1323" s="41" t="str">
        <f>IFERROR(VLOOKUP(N1323,bbb!B564:Ordenmes,2,0),"")</f>
        <v>Agosto</v>
      </c>
      <c r="P1323" s="142">
        <v>4</v>
      </c>
      <c r="Q1323" s="111" t="s">
        <v>137</v>
      </c>
      <c r="R1323" s="95"/>
      <c r="S1323" s="93"/>
      <c r="T1323" s="93"/>
    </row>
    <row r="1324" spans="1:20" x14ac:dyDescent="0.25">
      <c r="A1324" s="34" t="s">
        <v>2112</v>
      </c>
      <c r="B1324" s="34" t="str">
        <f t="shared" si="113"/>
        <v>UDR Juliaca</v>
      </c>
      <c r="C1324" s="35" t="s">
        <v>307</v>
      </c>
      <c r="D1324" s="36" t="str">
        <f t="shared" si="112"/>
        <v>Supervisión Financiera a Unidades Ejecutoras-UE.</v>
      </c>
      <c r="E1324" s="36" t="s">
        <v>308</v>
      </c>
      <c r="F1324" s="36" t="str">
        <f t="shared" si="111"/>
        <v>Supervisión Financiera Presencial a las Unidades Ejecutoras-UE</v>
      </c>
      <c r="G1324" s="36" t="s">
        <v>915</v>
      </c>
      <c r="H1324" s="83" t="s">
        <v>911</v>
      </c>
      <c r="I1324" s="82">
        <v>4</v>
      </c>
      <c r="J1324" s="38">
        <v>0</v>
      </c>
      <c r="K1324" s="38"/>
      <c r="L1324" s="38">
        <v>1280</v>
      </c>
      <c r="M1324" s="38">
        <f t="shared" si="110"/>
        <v>1280</v>
      </c>
      <c r="N1324" s="39">
        <v>8</v>
      </c>
      <c r="O1324" s="41" t="str">
        <f>IFERROR(VLOOKUP(N1324,bbb!B565:Ordenmes,2,0),"")</f>
        <v>Agosto</v>
      </c>
      <c r="P1324" s="142">
        <v>5</v>
      </c>
      <c r="Q1324" s="111" t="s">
        <v>158</v>
      </c>
      <c r="R1324" s="95"/>
      <c r="S1324" s="93"/>
      <c r="T1324" s="93"/>
    </row>
    <row r="1325" spans="1:20" x14ac:dyDescent="0.25">
      <c r="A1325" s="34" t="s">
        <v>2112</v>
      </c>
      <c r="B1325" s="34" t="str">
        <f t="shared" si="113"/>
        <v>UDR Juliaca</v>
      </c>
      <c r="C1325" s="35" t="s">
        <v>307</v>
      </c>
      <c r="D1325" s="36" t="str">
        <f t="shared" si="112"/>
        <v>Supervisión Financiera a Unidades Ejecutoras-UE.</v>
      </c>
      <c r="E1325" s="36" t="s">
        <v>308</v>
      </c>
      <c r="F1325" s="36" t="str">
        <f t="shared" si="111"/>
        <v>Supervisión Financiera Presencial a las Unidades Ejecutoras-UE</v>
      </c>
      <c r="G1325" s="36" t="s">
        <v>915</v>
      </c>
      <c r="H1325" s="83" t="s">
        <v>909</v>
      </c>
      <c r="I1325" s="82">
        <v>4</v>
      </c>
      <c r="J1325" s="38">
        <v>0</v>
      </c>
      <c r="K1325" s="38"/>
      <c r="L1325" s="38">
        <v>1280</v>
      </c>
      <c r="M1325" s="38">
        <f t="shared" si="110"/>
        <v>1280</v>
      </c>
      <c r="N1325" s="39">
        <v>8</v>
      </c>
      <c r="O1325" s="41" t="str">
        <f>IFERROR(VLOOKUP(N1325,bbb!B566:Ordenmes,2,0),"")</f>
        <v>Agosto</v>
      </c>
      <c r="P1325" s="142">
        <v>5</v>
      </c>
      <c r="Q1325" s="111" t="s">
        <v>158</v>
      </c>
      <c r="R1325" s="95"/>
      <c r="S1325" s="93"/>
      <c r="T1325" s="93"/>
    </row>
    <row r="1326" spans="1:20" x14ac:dyDescent="0.25">
      <c r="A1326" s="34" t="s">
        <v>2112</v>
      </c>
      <c r="B1326" s="34" t="str">
        <f t="shared" si="113"/>
        <v>UDR Juliaca</v>
      </c>
      <c r="C1326" s="35" t="s">
        <v>279</v>
      </c>
      <c r="D1326" s="36" t="str">
        <f t="shared" si="112"/>
        <v>Ejecución de Control Técnico a las Prestaciones.</v>
      </c>
      <c r="E1326" s="36" t="s">
        <v>288</v>
      </c>
      <c r="F1326" s="36" t="str">
        <f t="shared" si="111"/>
        <v>Ejecutar acciones correspondientes al Proceso de Control Presencial Posterior</v>
      </c>
      <c r="G1326" s="36" t="s">
        <v>953</v>
      </c>
      <c r="H1326" s="83" t="s">
        <v>919</v>
      </c>
      <c r="I1326" s="82">
        <v>2</v>
      </c>
      <c r="J1326" s="38">
        <v>0</v>
      </c>
      <c r="K1326" s="38"/>
      <c r="L1326" s="38">
        <v>640</v>
      </c>
      <c r="M1326" s="38">
        <f t="shared" ref="M1326:M1389" si="114">SUM(J1326:L1326)</f>
        <v>640</v>
      </c>
      <c r="N1326" s="39">
        <v>8</v>
      </c>
      <c r="O1326" s="41" t="str">
        <f>IFERROR(VLOOKUP(N1326,bbb!B567:Ordenmes,2,0),"")</f>
        <v>Agosto</v>
      </c>
      <c r="P1326" s="142">
        <v>6</v>
      </c>
      <c r="Q1326" s="111" t="s">
        <v>142</v>
      </c>
      <c r="R1326" s="95"/>
      <c r="S1326" s="93"/>
      <c r="T1326" s="93"/>
    </row>
    <row r="1327" spans="1:20" x14ac:dyDescent="0.25">
      <c r="A1327" s="34" t="s">
        <v>2112</v>
      </c>
      <c r="B1327" s="34" t="str">
        <f t="shared" si="113"/>
        <v>UDR Juliaca</v>
      </c>
      <c r="C1327" s="35" t="s">
        <v>279</v>
      </c>
      <c r="D1327" s="36" t="str">
        <f t="shared" si="112"/>
        <v>Ejecución de Control Técnico a las Prestaciones.</v>
      </c>
      <c r="E1327" s="36" t="s">
        <v>288</v>
      </c>
      <c r="F1327" s="36" t="str">
        <f t="shared" si="111"/>
        <v>Ejecutar acciones correspondientes al Proceso de Control Presencial Posterior</v>
      </c>
      <c r="G1327" s="36" t="s">
        <v>954</v>
      </c>
      <c r="H1327" s="83" t="s">
        <v>919</v>
      </c>
      <c r="I1327" s="82">
        <v>1</v>
      </c>
      <c r="J1327" s="38">
        <v>0</v>
      </c>
      <c r="K1327" s="38"/>
      <c r="L1327" s="38">
        <v>160</v>
      </c>
      <c r="M1327" s="38">
        <f t="shared" si="114"/>
        <v>160</v>
      </c>
      <c r="N1327" s="39">
        <v>8</v>
      </c>
      <c r="O1327" s="41" t="str">
        <f>IFERROR(VLOOKUP(N1327,bbb!B568:Ordenmes,2,0),"")</f>
        <v>Agosto</v>
      </c>
      <c r="P1327" s="142">
        <v>7</v>
      </c>
      <c r="Q1327" s="111" t="s">
        <v>156</v>
      </c>
      <c r="R1327" s="95"/>
      <c r="S1327" s="93"/>
      <c r="T1327" s="93"/>
    </row>
    <row r="1328" spans="1:20" x14ac:dyDescent="0.25">
      <c r="A1328" s="34" t="s">
        <v>2112</v>
      </c>
      <c r="B1328" s="34" t="str">
        <f t="shared" si="113"/>
        <v>UDR Juliaca</v>
      </c>
      <c r="C1328" s="35" t="s">
        <v>279</v>
      </c>
      <c r="D1328" s="36" t="str">
        <f t="shared" si="112"/>
        <v>Ejecución de Control Técnico a las Prestaciones.</v>
      </c>
      <c r="E1328" s="36" t="s">
        <v>288</v>
      </c>
      <c r="F1328" s="36" t="str">
        <f t="shared" si="111"/>
        <v>Ejecutar acciones correspondientes al Proceso de Control Presencial Posterior</v>
      </c>
      <c r="G1328" s="36" t="s">
        <v>955</v>
      </c>
      <c r="H1328" s="83" t="s">
        <v>919</v>
      </c>
      <c r="I1328" s="82">
        <v>1</v>
      </c>
      <c r="J1328" s="38">
        <v>0</v>
      </c>
      <c r="K1328" s="38"/>
      <c r="L1328" s="38">
        <v>160</v>
      </c>
      <c r="M1328" s="38">
        <f t="shared" si="114"/>
        <v>160</v>
      </c>
      <c r="N1328" s="39">
        <v>8</v>
      </c>
      <c r="O1328" s="41" t="str">
        <f>IFERROR(VLOOKUP(N1328,bbb!B569:Ordenmes,2,0),"")</f>
        <v>Agosto</v>
      </c>
      <c r="P1328" s="142">
        <v>8</v>
      </c>
      <c r="Q1328" s="111" t="s">
        <v>145</v>
      </c>
      <c r="R1328" s="95"/>
      <c r="S1328" s="93"/>
      <c r="T1328" s="93"/>
    </row>
    <row r="1329" spans="1:20" x14ac:dyDescent="0.25">
      <c r="A1329" s="34" t="s">
        <v>2112</v>
      </c>
      <c r="B1329" s="34" t="str">
        <f t="shared" si="113"/>
        <v>UDR Juliaca</v>
      </c>
      <c r="C1329" s="35" t="s">
        <v>279</v>
      </c>
      <c r="D1329" s="36" t="str">
        <f t="shared" si="112"/>
        <v>Ejecución de Control Técnico a las Prestaciones.</v>
      </c>
      <c r="E1329" s="36" t="s">
        <v>288</v>
      </c>
      <c r="F1329" s="36" t="str">
        <f t="shared" si="111"/>
        <v>Ejecutar acciones correspondientes al Proceso de Control Presencial Posterior</v>
      </c>
      <c r="G1329" s="36" t="s">
        <v>956</v>
      </c>
      <c r="H1329" s="83" t="s">
        <v>919</v>
      </c>
      <c r="I1329" s="82">
        <v>1</v>
      </c>
      <c r="J1329" s="38">
        <v>0</v>
      </c>
      <c r="K1329" s="38"/>
      <c r="L1329" s="38">
        <v>160</v>
      </c>
      <c r="M1329" s="38">
        <f t="shared" si="114"/>
        <v>160</v>
      </c>
      <c r="N1329" s="39">
        <v>8</v>
      </c>
      <c r="O1329" s="41" t="str">
        <f>IFERROR(VLOOKUP(N1329,bbb!B570:Ordenmes,2,0),"")</f>
        <v>Agosto</v>
      </c>
      <c r="P1329" s="142">
        <v>8</v>
      </c>
      <c r="Q1329" s="111" t="s">
        <v>145</v>
      </c>
      <c r="R1329" s="95"/>
      <c r="S1329" s="93"/>
      <c r="T1329" s="93"/>
    </row>
    <row r="1330" spans="1:20" x14ac:dyDescent="0.25">
      <c r="A1330" s="34" t="s">
        <v>2112</v>
      </c>
      <c r="B1330" s="34" t="str">
        <f t="shared" si="113"/>
        <v>UDR Juliaca</v>
      </c>
      <c r="C1330" s="35" t="s">
        <v>279</v>
      </c>
      <c r="D1330" s="36" t="str">
        <f t="shared" si="112"/>
        <v>Ejecución de Control Técnico a las Prestaciones.</v>
      </c>
      <c r="E1330" s="36" t="s">
        <v>288</v>
      </c>
      <c r="F1330" s="36" t="str">
        <f t="shared" si="111"/>
        <v>Ejecutar acciones correspondientes al Proceso de Control Presencial Posterior</v>
      </c>
      <c r="G1330" s="36" t="s">
        <v>957</v>
      </c>
      <c r="H1330" s="83" t="s">
        <v>919</v>
      </c>
      <c r="I1330" s="82">
        <v>1</v>
      </c>
      <c r="J1330" s="38">
        <v>0</v>
      </c>
      <c r="K1330" s="38"/>
      <c r="L1330" s="38">
        <v>0</v>
      </c>
      <c r="M1330" s="38">
        <f t="shared" si="114"/>
        <v>0</v>
      </c>
      <c r="N1330" s="39">
        <v>8</v>
      </c>
      <c r="O1330" s="41" t="str">
        <f>IFERROR(VLOOKUP(N1330,bbb!B571:Ordenmes,2,0),"")</f>
        <v>Agosto</v>
      </c>
      <c r="P1330" s="142">
        <v>10</v>
      </c>
      <c r="Q1330" s="111" t="s">
        <v>150</v>
      </c>
      <c r="R1330" s="95"/>
      <c r="S1330" s="93"/>
      <c r="T1330" s="93"/>
    </row>
    <row r="1331" spans="1:20" x14ac:dyDescent="0.25">
      <c r="A1331" s="34" t="s">
        <v>2112</v>
      </c>
      <c r="B1331" s="34" t="str">
        <f t="shared" si="113"/>
        <v>UDR Juliaca</v>
      </c>
      <c r="C1331" s="35" t="s">
        <v>314</v>
      </c>
      <c r="D1331" s="36" t="str">
        <f t="shared" si="112"/>
        <v>Acciones de Afiliación.</v>
      </c>
      <c r="E1331" s="36" t="s">
        <v>315</v>
      </c>
      <c r="F1331" s="36" t="str">
        <f t="shared" si="111"/>
        <v>Supervisión y asistencia técnica en materia de afiliaciones</v>
      </c>
      <c r="G1331" s="36" t="s">
        <v>891</v>
      </c>
      <c r="H1331" s="83" t="s">
        <v>886</v>
      </c>
      <c r="I1331" s="82">
        <v>2</v>
      </c>
      <c r="J1331" s="38">
        <v>0</v>
      </c>
      <c r="K1331" s="38"/>
      <c r="L1331" s="38">
        <v>640</v>
      </c>
      <c r="M1331" s="38">
        <f t="shared" si="114"/>
        <v>640</v>
      </c>
      <c r="N1331" s="39">
        <v>9</v>
      </c>
      <c r="O1331" s="41" t="str">
        <f>IFERROR(VLOOKUP(N1331,bbb!B541:Ordenmes,2,0),"")</f>
        <v>Setiembre</v>
      </c>
      <c r="P1331" s="142">
        <v>10</v>
      </c>
      <c r="Q1331" s="111" t="s">
        <v>150</v>
      </c>
      <c r="R1331" s="95"/>
      <c r="S1331" s="93"/>
      <c r="T1331" s="93"/>
    </row>
    <row r="1332" spans="1:20" x14ac:dyDescent="0.25">
      <c r="A1332" s="34" t="s">
        <v>2112</v>
      </c>
      <c r="B1332" s="34" t="str">
        <f t="shared" si="113"/>
        <v>UDR Juliaca</v>
      </c>
      <c r="C1332" s="96" t="s">
        <v>895</v>
      </c>
      <c r="D1332" s="36" t="str">
        <f t="shared" si="112"/>
        <v>Acciones de promocion y proteccion de derechos</v>
      </c>
      <c r="E1332" s="36" t="s">
        <v>897</v>
      </c>
      <c r="F1332" s="36" t="str">
        <f t="shared" si="111"/>
        <v xml:space="preserve">Acciones de promoción </v>
      </c>
      <c r="G1332" s="36" t="s">
        <v>905</v>
      </c>
      <c r="H1332" s="83" t="s">
        <v>902</v>
      </c>
      <c r="I1332" s="82">
        <v>1</v>
      </c>
      <c r="J1332" s="38">
        <v>0</v>
      </c>
      <c r="K1332" s="38"/>
      <c r="L1332" s="38">
        <v>640</v>
      </c>
      <c r="M1332" s="38">
        <f t="shared" si="114"/>
        <v>640</v>
      </c>
      <c r="N1332" s="39">
        <v>9</v>
      </c>
      <c r="O1332" s="41" t="str">
        <f>IFERROR(VLOOKUP(N1332,bbb!B542:Ordenmes,2,0),"")</f>
        <v>Setiembre</v>
      </c>
      <c r="P1332" s="142">
        <v>11</v>
      </c>
      <c r="Q1332" s="111" t="s">
        <v>169</v>
      </c>
      <c r="R1332" s="95"/>
      <c r="S1332" s="93"/>
      <c r="T1332" s="93"/>
    </row>
    <row r="1333" spans="1:20" x14ac:dyDescent="0.25">
      <c r="A1333" s="34" t="s">
        <v>2112</v>
      </c>
      <c r="B1333" s="34" t="str">
        <f t="shared" si="113"/>
        <v>UDR Juliaca</v>
      </c>
      <c r="C1333" s="35" t="s">
        <v>307</v>
      </c>
      <c r="D1333" s="36" t="str">
        <f t="shared" si="112"/>
        <v>Supervisión Financiera a Unidades Ejecutoras-UE.</v>
      </c>
      <c r="E1333" s="36" t="s">
        <v>308</v>
      </c>
      <c r="F1333" s="36" t="str">
        <f t="shared" si="111"/>
        <v>Supervisión Financiera Presencial a las Unidades Ejecutoras-UE</v>
      </c>
      <c r="G1333" s="36" t="s">
        <v>916</v>
      </c>
      <c r="H1333" s="83" t="s">
        <v>909</v>
      </c>
      <c r="I1333" s="82">
        <v>4</v>
      </c>
      <c r="J1333" s="38">
        <v>0</v>
      </c>
      <c r="K1333" s="38"/>
      <c r="L1333" s="38">
        <v>1280</v>
      </c>
      <c r="M1333" s="38">
        <f t="shared" si="114"/>
        <v>1280</v>
      </c>
      <c r="N1333" s="39">
        <v>9</v>
      </c>
      <c r="O1333" s="41" t="str">
        <f>IFERROR(VLOOKUP(N1333,bbb!B543:Ordenmes,2,0),"")</f>
        <v>Setiembre</v>
      </c>
      <c r="P1333" s="142">
        <v>11</v>
      </c>
      <c r="Q1333" s="111" t="s">
        <v>169</v>
      </c>
      <c r="R1333" s="95"/>
      <c r="S1333" s="93"/>
      <c r="T1333" s="93"/>
    </row>
    <row r="1334" spans="1:20" x14ac:dyDescent="0.25">
      <c r="A1334" s="34" t="s">
        <v>2112</v>
      </c>
      <c r="B1334" s="34" t="str">
        <f t="shared" si="113"/>
        <v>UDR Juliaca</v>
      </c>
      <c r="C1334" s="35" t="s">
        <v>307</v>
      </c>
      <c r="D1334" s="36" t="str">
        <f t="shared" si="112"/>
        <v>Supervisión Financiera a Unidades Ejecutoras-UE.</v>
      </c>
      <c r="E1334" s="36" t="s">
        <v>308</v>
      </c>
      <c r="F1334" s="36" t="str">
        <f t="shared" si="111"/>
        <v>Supervisión Financiera Presencial a las Unidades Ejecutoras-UE</v>
      </c>
      <c r="G1334" s="36" t="s">
        <v>916</v>
      </c>
      <c r="H1334" s="83" t="s">
        <v>910</v>
      </c>
      <c r="I1334" s="82">
        <v>4</v>
      </c>
      <c r="J1334" s="38">
        <v>0</v>
      </c>
      <c r="K1334" s="38"/>
      <c r="L1334" s="38">
        <v>1280</v>
      </c>
      <c r="M1334" s="38">
        <f t="shared" si="114"/>
        <v>1280</v>
      </c>
      <c r="N1334" s="39">
        <v>9</v>
      </c>
      <c r="O1334" s="41" t="str">
        <f>IFERROR(VLOOKUP(N1334,bbb!B544:Ordenmes,2,0),"")</f>
        <v>Setiembre</v>
      </c>
      <c r="P1334" s="142">
        <v>4</v>
      </c>
      <c r="Q1334" s="111" t="s">
        <v>137</v>
      </c>
      <c r="R1334" s="95"/>
      <c r="S1334" s="93"/>
      <c r="T1334" s="93"/>
    </row>
    <row r="1335" spans="1:20" x14ac:dyDescent="0.25">
      <c r="A1335" s="34" t="s">
        <v>2112</v>
      </c>
      <c r="B1335" s="34" t="str">
        <f t="shared" si="113"/>
        <v>UDR Juliaca</v>
      </c>
      <c r="C1335" s="35" t="s">
        <v>307</v>
      </c>
      <c r="D1335" s="36" t="str">
        <f t="shared" si="112"/>
        <v>Supervisión Financiera a Unidades Ejecutoras-UE.</v>
      </c>
      <c r="E1335" s="36" t="s">
        <v>308</v>
      </c>
      <c r="F1335" s="36" t="str">
        <f t="shared" si="111"/>
        <v>Supervisión Financiera Presencial a las Unidades Ejecutoras-UE</v>
      </c>
      <c r="G1335" s="36" t="s">
        <v>916</v>
      </c>
      <c r="H1335" s="83" t="s">
        <v>911</v>
      </c>
      <c r="I1335" s="82">
        <v>4</v>
      </c>
      <c r="J1335" s="38">
        <v>0</v>
      </c>
      <c r="K1335" s="38"/>
      <c r="L1335" s="38">
        <v>1280</v>
      </c>
      <c r="M1335" s="38">
        <f t="shared" si="114"/>
        <v>1280</v>
      </c>
      <c r="N1335" s="39">
        <v>9</v>
      </c>
      <c r="O1335" s="41" t="str">
        <f>IFERROR(VLOOKUP(N1335,bbb!B545:Ordenmes,2,0),"")</f>
        <v>Setiembre</v>
      </c>
      <c r="P1335" s="142">
        <v>11</v>
      </c>
      <c r="Q1335" s="111" t="s">
        <v>169</v>
      </c>
      <c r="R1335" s="95"/>
      <c r="S1335" s="93"/>
      <c r="T1335" s="93"/>
    </row>
    <row r="1336" spans="1:20" x14ac:dyDescent="0.25">
      <c r="A1336" s="34" t="s">
        <v>2112</v>
      </c>
      <c r="B1336" s="34" t="str">
        <f t="shared" si="113"/>
        <v>UDR Juliaca</v>
      </c>
      <c r="C1336" s="35" t="s">
        <v>279</v>
      </c>
      <c r="D1336" s="36" t="str">
        <f t="shared" si="112"/>
        <v>Ejecución de Control Técnico a las Prestaciones.</v>
      </c>
      <c r="E1336" s="36" t="s">
        <v>288</v>
      </c>
      <c r="F1336" s="36" t="str">
        <f t="shared" si="111"/>
        <v>Ejecutar acciones correspondientes al Proceso de Control Presencial Posterior</v>
      </c>
      <c r="G1336" s="36" t="s">
        <v>958</v>
      </c>
      <c r="H1336" s="83" t="s">
        <v>919</v>
      </c>
      <c r="I1336" s="82">
        <v>1</v>
      </c>
      <c r="J1336" s="38">
        <v>0</v>
      </c>
      <c r="K1336" s="38"/>
      <c r="L1336" s="38">
        <v>0</v>
      </c>
      <c r="M1336" s="38">
        <f t="shared" si="114"/>
        <v>0</v>
      </c>
      <c r="N1336" s="39">
        <v>9</v>
      </c>
      <c r="O1336" s="41" t="str">
        <f>IFERROR(VLOOKUP(N1336,bbb!B546:Ordenmes,2,0),"")</f>
        <v>Setiembre</v>
      </c>
      <c r="P1336" s="142">
        <v>3</v>
      </c>
      <c r="Q1336" s="111" t="s">
        <v>131</v>
      </c>
      <c r="R1336" s="95"/>
      <c r="S1336" s="93"/>
      <c r="T1336" s="93"/>
    </row>
    <row r="1337" spans="1:20" x14ac:dyDescent="0.25">
      <c r="A1337" s="34" t="s">
        <v>2112</v>
      </c>
      <c r="B1337" s="34" t="str">
        <f t="shared" si="113"/>
        <v>UDR Juliaca</v>
      </c>
      <c r="C1337" s="35" t="s">
        <v>279</v>
      </c>
      <c r="D1337" s="36" t="str">
        <f t="shared" si="112"/>
        <v>Ejecución de Control Técnico a las Prestaciones.</v>
      </c>
      <c r="E1337" s="36" t="s">
        <v>288</v>
      </c>
      <c r="F1337" s="36" t="str">
        <f t="shared" si="111"/>
        <v>Ejecutar acciones correspondientes al Proceso de Control Presencial Posterior</v>
      </c>
      <c r="G1337" s="36" t="s">
        <v>891</v>
      </c>
      <c r="H1337" s="83" t="s">
        <v>919</v>
      </c>
      <c r="I1337" s="82">
        <v>1</v>
      </c>
      <c r="J1337" s="38">
        <v>0</v>
      </c>
      <c r="K1337" s="38"/>
      <c r="L1337" s="38">
        <v>320</v>
      </c>
      <c r="M1337" s="38">
        <f t="shared" si="114"/>
        <v>320</v>
      </c>
      <c r="N1337" s="39">
        <v>9</v>
      </c>
      <c r="O1337" s="41" t="str">
        <f>IFERROR(VLOOKUP(N1337,bbb!B547:Ordenmes,2,0),"")</f>
        <v>Setiembre</v>
      </c>
      <c r="P1337" s="142">
        <v>5</v>
      </c>
      <c r="Q1337" s="111" t="s">
        <v>158</v>
      </c>
      <c r="R1337" s="95"/>
      <c r="S1337" s="93"/>
      <c r="T1337" s="93"/>
    </row>
    <row r="1338" spans="1:20" x14ac:dyDescent="0.25">
      <c r="A1338" s="34" t="s">
        <v>2112</v>
      </c>
      <c r="B1338" s="34" t="str">
        <f t="shared" si="113"/>
        <v>UDR Juliaca</v>
      </c>
      <c r="C1338" s="35" t="s">
        <v>279</v>
      </c>
      <c r="D1338" s="36" t="str">
        <f t="shared" si="112"/>
        <v>Ejecución de Control Técnico a las Prestaciones.</v>
      </c>
      <c r="E1338" s="36" t="s">
        <v>288</v>
      </c>
      <c r="F1338" s="36" t="str">
        <f t="shared" si="111"/>
        <v>Ejecutar acciones correspondientes al Proceso de Control Presencial Posterior</v>
      </c>
      <c r="G1338" s="36" t="s">
        <v>959</v>
      </c>
      <c r="H1338" s="83" t="s">
        <v>919</v>
      </c>
      <c r="I1338" s="82">
        <v>1</v>
      </c>
      <c r="J1338" s="38">
        <v>0</v>
      </c>
      <c r="K1338" s="38"/>
      <c r="L1338" s="38">
        <v>320</v>
      </c>
      <c r="M1338" s="38">
        <f t="shared" si="114"/>
        <v>320</v>
      </c>
      <c r="N1338" s="39">
        <v>9</v>
      </c>
      <c r="O1338" s="41" t="str">
        <f>IFERROR(VLOOKUP(N1338,bbb!B548:Ordenmes,2,0),"")</f>
        <v>Setiembre</v>
      </c>
      <c r="P1338" s="142">
        <v>6</v>
      </c>
      <c r="Q1338" s="111" t="s">
        <v>142</v>
      </c>
      <c r="R1338" s="95"/>
      <c r="S1338" s="93"/>
      <c r="T1338" s="93"/>
    </row>
    <row r="1339" spans="1:20" x14ac:dyDescent="0.25">
      <c r="A1339" s="34" t="s">
        <v>2112</v>
      </c>
      <c r="B1339" s="34" t="str">
        <f t="shared" si="113"/>
        <v>UDR Juliaca</v>
      </c>
      <c r="C1339" s="35" t="s">
        <v>279</v>
      </c>
      <c r="D1339" s="36" t="str">
        <f t="shared" si="112"/>
        <v>Ejecución de Control Técnico a las Prestaciones.</v>
      </c>
      <c r="E1339" s="36" t="s">
        <v>288</v>
      </c>
      <c r="F1339" s="36" t="str">
        <f t="shared" si="111"/>
        <v>Ejecutar acciones correspondientes al Proceso de Control Presencial Posterior</v>
      </c>
      <c r="G1339" s="36" t="s">
        <v>960</v>
      </c>
      <c r="H1339" s="83" t="s">
        <v>919</v>
      </c>
      <c r="I1339" s="82">
        <v>1</v>
      </c>
      <c r="J1339" s="38">
        <v>0</v>
      </c>
      <c r="K1339" s="38"/>
      <c r="L1339" s="38">
        <v>160</v>
      </c>
      <c r="M1339" s="38">
        <f t="shared" si="114"/>
        <v>160</v>
      </c>
      <c r="N1339" s="39">
        <v>9</v>
      </c>
      <c r="O1339" s="41" t="str">
        <f>IFERROR(VLOOKUP(N1339,bbb!B549:Ordenmes,2,0),"")</f>
        <v>Setiembre</v>
      </c>
      <c r="P1339" s="142">
        <v>7</v>
      </c>
      <c r="Q1339" s="111" t="s">
        <v>156</v>
      </c>
      <c r="R1339" s="95"/>
      <c r="S1339" s="93"/>
      <c r="T1339" s="93"/>
    </row>
    <row r="1340" spans="1:20" x14ac:dyDescent="0.25">
      <c r="A1340" s="34" t="s">
        <v>2112</v>
      </c>
      <c r="B1340" s="34" t="str">
        <f t="shared" si="113"/>
        <v>UDR Juliaca</v>
      </c>
      <c r="C1340" s="35" t="s">
        <v>279</v>
      </c>
      <c r="D1340" s="36" t="str">
        <f t="shared" si="112"/>
        <v>Ejecución de Control Técnico a las Prestaciones.</v>
      </c>
      <c r="E1340" s="36" t="s">
        <v>288</v>
      </c>
      <c r="F1340" s="36" t="str">
        <f t="shared" si="111"/>
        <v>Ejecutar acciones correspondientes al Proceso de Control Presencial Posterior</v>
      </c>
      <c r="G1340" s="36" t="s">
        <v>961</v>
      </c>
      <c r="H1340" s="83" t="s">
        <v>919</v>
      </c>
      <c r="I1340" s="82">
        <v>1</v>
      </c>
      <c r="J1340" s="38">
        <v>0</v>
      </c>
      <c r="K1340" s="38"/>
      <c r="L1340" s="38">
        <v>160</v>
      </c>
      <c r="M1340" s="38">
        <f t="shared" si="114"/>
        <v>160</v>
      </c>
      <c r="N1340" s="39">
        <v>9</v>
      </c>
      <c r="O1340" s="41" t="str">
        <f>IFERROR(VLOOKUP(N1340,bbb!B550:Ordenmes,2,0),"")</f>
        <v>Setiembre</v>
      </c>
      <c r="P1340" s="142">
        <v>8</v>
      </c>
      <c r="Q1340" s="111" t="s">
        <v>145</v>
      </c>
      <c r="R1340" s="95"/>
      <c r="S1340" s="93"/>
      <c r="T1340" s="93"/>
    </row>
    <row r="1341" spans="1:20" x14ac:dyDescent="0.25">
      <c r="A1341" s="34" t="s">
        <v>2112</v>
      </c>
      <c r="B1341" s="34" t="str">
        <f t="shared" si="113"/>
        <v>UDR Juliaca</v>
      </c>
      <c r="C1341" s="35" t="s">
        <v>314</v>
      </c>
      <c r="D1341" s="36" t="str">
        <f t="shared" si="112"/>
        <v>Acciones de Afiliación.</v>
      </c>
      <c r="E1341" s="36" t="s">
        <v>315</v>
      </c>
      <c r="F1341" s="36" t="str">
        <f t="shared" si="111"/>
        <v>Supervisión y asistencia técnica en materia de afiliaciones</v>
      </c>
      <c r="G1341" s="36" t="s">
        <v>892</v>
      </c>
      <c r="H1341" s="83" t="s">
        <v>886</v>
      </c>
      <c r="I1341" s="82">
        <v>2</v>
      </c>
      <c r="J1341" s="38">
        <v>0</v>
      </c>
      <c r="K1341" s="38"/>
      <c r="L1341" s="38">
        <v>640</v>
      </c>
      <c r="M1341" s="38">
        <f t="shared" si="114"/>
        <v>640</v>
      </c>
      <c r="N1341" s="39">
        <v>10</v>
      </c>
      <c r="O1341" s="41" t="str">
        <f>IFERROR(VLOOKUP(N1341,bbb!B524:Ordenmes,2,0),"")</f>
        <v>Octubre</v>
      </c>
      <c r="P1341" s="142">
        <v>10</v>
      </c>
      <c r="Q1341" s="111" t="s">
        <v>150</v>
      </c>
      <c r="R1341" s="95"/>
      <c r="S1341" s="93"/>
      <c r="T1341" s="93"/>
    </row>
    <row r="1342" spans="1:20" x14ac:dyDescent="0.25">
      <c r="A1342" s="34" t="s">
        <v>2112</v>
      </c>
      <c r="B1342" s="34" t="str">
        <f t="shared" si="113"/>
        <v>UDR Juliaca</v>
      </c>
      <c r="C1342" s="96" t="s">
        <v>895</v>
      </c>
      <c r="D1342" s="36" t="str">
        <f t="shared" si="112"/>
        <v>Acciones de promocion y proteccion de derechos</v>
      </c>
      <c r="E1342" s="36" t="s">
        <v>897</v>
      </c>
      <c r="F1342" s="36" t="str">
        <f t="shared" si="111"/>
        <v xml:space="preserve">Acciones de promoción </v>
      </c>
      <c r="G1342" s="36" t="s">
        <v>906</v>
      </c>
      <c r="H1342" s="83" t="s">
        <v>902</v>
      </c>
      <c r="I1342" s="82">
        <v>1</v>
      </c>
      <c r="J1342" s="38">
        <v>0</v>
      </c>
      <c r="K1342" s="38"/>
      <c r="L1342" s="38">
        <v>640</v>
      </c>
      <c r="M1342" s="38">
        <f t="shared" si="114"/>
        <v>640</v>
      </c>
      <c r="N1342" s="39">
        <v>10</v>
      </c>
      <c r="O1342" s="41" t="str">
        <f>IFERROR(VLOOKUP(N1342,bbb!B525:Ordenmes,2,0),"")</f>
        <v>Octubre</v>
      </c>
      <c r="P1342" s="142">
        <v>3</v>
      </c>
      <c r="Q1342" s="111" t="s">
        <v>131</v>
      </c>
      <c r="R1342" s="95"/>
      <c r="S1342" s="93"/>
      <c r="T1342" s="93"/>
    </row>
    <row r="1343" spans="1:20" x14ac:dyDescent="0.25">
      <c r="A1343" s="34" t="s">
        <v>2112</v>
      </c>
      <c r="B1343" s="34" t="str">
        <f t="shared" si="113"/>
        <v>UDR Juliaca</v>
      </c>
      <c r="C1343" s="35" t="s">
        <v>307</v>
      </c>
      <c r="D1343" s="36" t="str">
        <f t="shared" si="112"/>
        <v>Supervisión Financiera a Unidades Ejecutoras-UE.</v>
      </c>
      <c r="E1343" s="36" t="s">
        <v>308</v>
      </c>
      <c r="F1343" s="36" t="str">
        <f t="shared" si="111"/>
        <v>Supervisión Financiera Presencial a las Unidades Ejecutoras-UE</v>
      </c>
      <c r="G1343" s="36" t="s">
        <v>917</v>
      </c>
      <c r="H1343" s="83" t="s">
        <v>911</v>
      </c>
      <c r="I1343" s="82">
        <v>4</v>
      </c>
      <c r="J1343" s="38">
        <v>0</v>
      </c>
      <c r="K1343" s="38"/>
      <c r="L1343" s="38">
        <v>532</v>
      </c>
      <c r="M1343" s="38">
        <f t="shared" si="114"/>
        <v>532</v>
      </c>
      <c r="N1343" s="39">
        <v>10</v>
      </c>
      <c r="O1343" s="41" t="str">
        <f>IFERROR(VLOOKUP(N1343,bbb!B526:Ordenmes,2,0),"")</f>
        <v>Octubre</v>
      </c>
      <c r="P1343" s="142">
        <v>4</v>
      </c>
      <c r="Q1343" s="111" t="s">
        <v>137</v>
      </c>
      <c r="R1343" s="95"/>
      <c r="S1343" s="93"/>
      <c r="T1343" s="93"/>
    </row>
    <row r="1344" spans="1:20" x14ac:dyDescent="0.25">
      <c r="A1344" s="34" t="s">
        <v>2112</v>
      </c>
      <c r="B1344" s="34" t="str">
        <f t="shared" si="113"/>
        <v>UDR Juliaca</v>
      </c>
      <c r="C1344" s="35" t="s">
        <v>307</v>
      </c>
      <c r="D1344" s="36" t="str">
        <f t="shared" si="112"/>
        <v>Supervisión Financiera a Unidades Ejecutoras-UE.</v>
      </c>
      <c r="E1344" s="36" t="s">
        <v>308</v>
      </c>
      <c r="F1344" s="36" t="str">
        <f t="shared" si="111"/>
        <v>Supervisión Financiera Presencial a las Unidades Ejecutoras-UE</v>
      </c>
      <c r="G1344" s="36" t="s">
        <v>917</v>
      </c>
      <c r="H1344" s="83" t="s">
        <v>909</v>
      </c>
      <c r="I1344" s="82">
        <v>4</v>
      </c>
      <c r="J1344" s="38">
        <v>0</v>
      </c>
      <c r="K1344" s="38"/>
      <c r="L1344" s="38">
        <v>532</v>
      </c>
      <c r="M1344" s="38">
        <f t="shared" si="114"/>
        <v>532</v>
      </c>
      <c r="N1344" s="39">
        <v>10</v>
      </c>
      <c r="O1344" s="41" t="str">
        <f>IFERROR(VLOOKUP(N1344,bbb!B527:Ordenmes,2,0),"")</f>
        <v>Octubre</v>
      </c>
      <c r="P1344" s="142">
        <v>5</v>
      </c>
      <c r="Q1344" s="111" t="s">
        <v>158</v>
      </c>
      <c r="R1344" s="95"/>
      <c r="S1344" s="93"/>
      <c r="T1344" s="93"/>
    </row>
    <row r="1345" spans="1:20" x14ac:dyDescent="0.25">
      <c r="A1345" s="34" t="s">
        <v>2112</v>
      </c>
      <c r="B1345" s="34" t="str">
        <f t="shared" si="113"/>
        <v>UDR Juliaca</v>
      </c>
      <c r="C1345" s="35" t="s">
        <v>307</v>
      </c>
      <c r="D1345" s="36" t="str">
        <f t="shared" si="112"/>
        <v>Supervisión Financiera a Unidades Ejecutoras-UE.</v>
      </c>
      <c r="E1345" s="36" t="s">
        <v>308</v>
      </c>
      <c r="F1345" s="36" t="str">
        <f t="shared" si="111"/>
        <v>Supervisión Financiera Presencial a las Unidades Ejecutoras-UE</v>
      </c>
      <c r="G1345" s="36" t="s">
        <v>917</v>
      </c>
      <c r="H1345" s="83" t="s">
        <v>910</v>
      </c>
      <c r="I1345" s="82">
        <v>4</v>
      </c>
      <c r="J1345" s="38">
        <v>0</v>
      </c>
      <c r="K1345" s="38"/>
      <c r="L1345" s="38">
        <v>532</v>
      </c>
      <c r="M1345" s="38">
        <f t="shared" si="114"/>
        <v>532</v>
      </c>
      <c r="N1345" s="39">
        <v>10</v>
      </c>
      <c r="O1345" s="41" t="str">
        <f>IFERROR(VLOOKUP(N1345,bbb!B528:Ordenmes,2,0),"")</f>
        <v>Octubre</v>
      </c>
      <c r="P1345" s="142">
        <v>6</v>
      </c>
      <c r="Q1345" s="111" t="s">
        <v>142</v>
      </c>
      <c r="R1345" s="95"/>
      <c r="S1345" s="93"/>
      <c r="T1345" s="93"/>
    </row>
    <row r="1346" spans="1:20" x14ac:dyDescent="0.25">
      <c r="A1346" s="34" t="s">
        <v>2112</v>
      </c>
      <c r="B1346" s="34" t="str">
        <f t="shared" si="113"/>
        <v>UDR Juliaca</v>
      </c>
      <c r="C1346" s="35" t="s">
        <v>279</v>
      </c>
      <c r="D1346" s="36" t="str">
        <f t="shared" si="112"/>
        <v>Ejecución de Control Técnico a las Prestaciones.</v>
      </c>
      <c r="E1346" s="36" t="s">
        <v>288</v>
      </c>
      <c r="F1346" s="36" t="str">
        <f t="shared" ref="F1346:F1409" si="115">IFERROR(VLOOKUP(E1346,IdTarea,2,0),"")</f>
        <v>Ejecutar acciones correspondientes al Proceso de Control Presencial Posterior</v>
      </c>
      <c r="G1346" s="36" t="s">
        <v>962</v>
      </c>
      <c r="H1346" s="83" t="s">
        <v>919</v>
      </c>
      <c r="I1346" s="82">
        <v>1</v>
      </c>
      <c r="J1346" s="38">
        <v>0</v>
      </c>
      <c r="K1346" s="38"/>
      <c r="L1346" s="38">
        <v>160</v>
      </c>
      <c r="M1346" s="38">
        <f t="shared" si="114"/>
        <v>160</v>
      </c>
      <c r="N1346" s="39">
        <v>10</v>
      </c>
      <c r="O1346" s="41" t="str">
        <f>IFERROR(VLOOKUP(N1346,bbb!B529:Ordenmes,2,0),"")</f>
        <v>Octubre</v>
      </c>
      <c r="P1346" s="142">
        <v>7</v>
      </c>
      <c r="Q1346" s="111" t="s">
        <v>156</v>
      </c>
      <c r="R1346" s="95"/>
      <c r="S1346" s="93"/>
      <c r="T1346" s="93"/>
    </row>
    <row r="1347" spans="1:20" x14ac:dyDescent="0.25">
      <c r="A1347" s="34" t="s">
        <v>2112</v>
      </c>
      <c r="B1347" s="34" t="str">
        <f t="shared" si="113"/>
        <v>UDR Juliaca</v>
      </c>
      <c r="C1347" s="35" t="s">
        <v>279</v>
      </c>
      <c r="D1347" s="36" t="str">
        <f t="shared" si="112"/>
        <v>Ejecución de Control Técnico a las Prestaciones.</v>
      </c>
      <c r="E1347" s="36" t="s">
        <v>288</v>
      </c>
      <c r="F1347" s="36" t="str">
        <f t="shared" si="115"/>
        <v>Ejecutar acciones correspondientes al Proceso de Control Presencial Posterior</v>
      </c>
      <c r="G1347" s="36" t="s">
        <v>963</v>
      </c>
      <c r="H1347" s="83" t="s">
        <v>919</v>
      </c>
      <c r="I1347" s="82">
        <v>1</v>
      </c>
      <c r="J1347" s="38">
        <v>0</v>
      </c>
      <c r="K1347" s="38"/>
      <c r="L1347" s="38">
        <v>160</v>
      </c>
      <c r="M1347" s="38">
        <f t="shared" si="114"/>
        <v>160</v>
      </c>
      <c r="N1347" s="39">
        <v>10</v>
      </c>
      <c r="O1347" s="41" t="str">
        <f>IFERROR(VLOOKUP(N1347,bbb!B530:Ordenmes,2,0),"")</f>
        <v>Octubre</v>
      </c>
      <c r="P1347" s="142">
        <v>8</v>
      </c>
      <c r="Q1347" s="111" t="s">
        <v>145</v>
      </c>
      <c r="R1347" s="95"/>
      <c r="S1347" s="93"/>
      <c r="T1347" s="93"/>
    </row>
    <row r="1348" spans="1:20" x14ac:dyDescent="0.25">
      <c r="A1348" s="34" t="s">
        <v>2112</v>
      </c>
      <c r="B1348" s="34" t="str">
        <f t="shared" si="113"/>
        <v>UDR Juliaca</v>
      </c>
      <c r="C1348" s="35" t="s">
        <v>279</v>
      </c>
      <c r="D1348" s="36" t="str">
        <f t="shared" si="112"/>
        <v>Ejecución de Control Técnico a las Prestaciones.</v>
      </c>
      <c r="E1348" s="36" t="s">
        <v>288</v>
      </c>
      <c r="F1348" s="36" t="str">
        <f t="shared" si="115"/>
        <v>Ejecutar acciones correspondientes al Proceso de Control Presencial Posterior</v>
      </c>
      <c r="G1348" s="36" t="s">
        <v>928</v>
      </c>
      <c r="H1348" s="83" t="s">
        <v>919</v>
      </c>
      <c r="I1348" s="82">
        <v>1</v>
      </c>
      <c r="J1348" s="38">
        <v>30</v>
      </c>
      <c r="K1348" s="38"/>
      <c r="L1348" s="38">
        <v>320</v>
      </c>
      <c r="M1348" s="38">
        <f t="shared" si="114"/>
        <v>350</v>
      </c>
      <c r="N1348" s="39">
        <v>10</v>
      </c>
      <c r="O1348" s="41" t="str">
        <f>IFERROR(VLOOKUP(N1348,bbb!B531:Ordenmes,2,0),"")</f>
        <v>Octubre</v>
      </c>
      <c r="P1348" s="142">
        <v>8</v>
      </c>
      <c r="Q1348" s="111" t="s">
        <v>145</v>
      </c>
      <c r="R1348" s="95"/>
      <c r="S1348" s="93"/>
      <c r="T1348" s="93"/>
    </row>
    <row r="1349" spans="1:20" x14ac:dyDescent="0.25">
      <c r="A1349" s="34" t="s">
        <v>2112</v>
      </c>
      <c r="B1349" s="34" t="str">
        <f t="shared" si="113"/>
        <v>UDR Juliaca</v>
      </c>
      <c r="C1349" s="35" t="s">
        <v>279</v>
      </c>
      <c r="D1349" s="36" t="str">
        <f t="shared" si="112"/>
        <v>Ejecución de Control Técnico a las Prestaciones.</v>
      </c>
      <c r="E1349" s="36" t="s">
        <v>288</v>
      </c>
      <c r="F1349" s="36" t="str">
        <f t="shared" si="115"/>
        <v>Ejecutar acciones correspondientes al Proceso de Control Presencial Posterior</v>
      </c>
      <c r="G1349" s="36" t="s">
        <v>964</v>
      </c>
      <c r="H1349" s="83" t="s">
        <v>919</v>
      </c>
      <c r="I1349" s="82">
        <v>1</v>
      </c>
      <c r="J1349" s="38">
        <v>0</v>
      </c>
      <c r="K1349" s="38"/>
      <c r="L1349" s="38">
        <v>320</v>
      </c>
      <c r="M1349" s="38">
        <f t="shared" si="114"/>
        <v>320</v>
      </c>
      <c r="N1349" s="39">
        <v>10</v>
      </c>
      <c r="O1349" s="41" t="str">
        <f>IFERROR(VLOOKUP(N1349,bbb!B532:Ordenmes,2,0),"")</f>
        <v>Octubre</v>
      </c>
      <c r="P1349" s="142">
        <v>9</v>
      </c>
      <c r="Q1349" s="111" t="s">
        <v>161</v>
      </c>
      <c r="R1349" s="95"/>
      <c r="S1349" s="93"/>
      <c r="T1349" s="93"/>
    </row>
    <row r="1350" spans="1:20" x14ac:dyDescent="0.25">
      <c r="A1350" s="34" t="s">
        <v>2112</v>
      </c>
      <c r="B1350" s="34" t="str">
        <f t="shared" si="113"/>
        <v>UDR Juliaca</v>
      </c>
      <c r="C1350" s="35" t="s">
        <v>279</v>
      </c>
      <c r="D1350" s="36" t="str">
        <f t="shared" si="112"/>
        <v>Ejecución de Control Técnico a las Prestaciones.</v>
      </c>
      <c r="E1350" s="36" t="s">
        <v>288</v>
      </c>
      <c r="F1350" s="36" t="str">
        <f t="shared" si="115"/>
        <v>Ejecutar acciones correspondientes al Proceso de Control Presencial Posterior</v>
      </c>
      <c r="G1350" s="36" t="s">
        <v>965</v>
      </c>
      <c r="H1350" s="83" t="s">
        <v>919</v>
      </c>
      <c r="I1350" s="82">
        <v>1</v>
      </c>
      <c r="J1350" s="38">
        <v>0</v>
      </c>
      <c r="K1350" s="38"/>
      <c r="L1350" s="38">
        <v>320</v>
      </c>
      <c r="M1350" s="38">
        <f t="shared" si="114"/>
        <v>320</v>
      </c>
      <c r="N1350" s="39">
        <v>10</v>
      </c>
      <c r="O1350" s="41" t="str">
        <f>IFERROR(VLOOKUP(N1350,bbb!B533:Ordenmes,2,0),"")</f>
        <v>Octubre</v>
      </c>
      <c r="P1350" s="142">
        <v>9</v>
      </c>
      <c r="Q1350" s="111" t="s">
        <v>161</v>
      </c>
      <c r="R1350" s="95"/>
      <c r="S1350" s="93"/>
      <c r="T1350" s="93"/>
    </row>
    <row r="1351" spans="1:20" x14ac:dyDescent="0.25">
      <c r="A1351" s="34" t="s">
        <v>2112</v>
      </c>
      <c r="B1351" s="34" t="str">
        <f t="shared" si="113"/>
        <v>UDR Juliaca</v>
      </c>
      <c r="C1351" s="35" t="s">
        <v>279</v>
      </c>
      <c r="D1351" s="36" t="str">
        <f t="shared" si="112"/>
        <v>Ejecución de Control Técnico a las Prestaciones.</v>
      </c>
      <c r="E1351" s="36" t="s">
        <v>288</v>
      </c>
      <c r="F1351" s="36" t="str">
        <f t="shared" si="115"/>
        <v>Ejecutar acciones correspondientes al Proceso de Control Presencial Posterior</v>
      </c>
      <c r="G1351" s="36" t="s">
        <v>966</v>
      </c>
      <c r="H1351" s="83" t="s">
        <v>919</v>
      </c>
      <c r="I1351" s="82">
        <v>1</v>
      </c>
      <c r="J1351" s="38">
        <v>0</v>
      </c>
      <c r="K1351" s="38"/>
      <c r="L1351" s="38">
        <v>0</v>
      </c>
      <c r="M1351" s="38">
        <f t="shared" si="114"/>
        <v>0</v>
      </c>
      <c r="N1351" s="39">
        <v>10</v>
      </c>
      <c r="O1351" s="41" t="str">
        <f>IFERROR(VLOOKUP(N1351,bbb!B534:Ordenmes,2,0),"")</f>
        <v>Octubre</v>
      </c>
      <c r="P1351" s="142">
        <v>10</v>
      </c>
      <c r="Q1351" s="111" t="s">
        <v>150</v>
      </c>
      <c r="R1351" s="95"/>
      <c r="S1351" s="93"/>
      <c r="T1351" s="93"/>
    </row>
    <row r="1352" spans="1:20" x14ac:dyDescent="0.25">
      <c r="A1352" s="34" t="s">
        <v>2112</v>
      </c>
      <c r="B1352" s="34" t="str">
        <f t="shared" si="113"/>
        <v>UDR Juliaca</v>
      </c>
      <c r="C1352" s="35" t="s">
        <v>279</v>
      </c>
      <c r="D1352" s="36" t="str">
        <f t="shared" si="112"/>
        <v>Ejecución de Control Técnico a las Prestaciones.</v>
      </c>
      <c r="E1352" s="36" t="s">
        <v>288</v>
      </c>
      <c r="F1352" s="36" t="str">
        <f t="shared" si="115"/>
        <v>Ejecutar acciones correspondientes al Proceso de Control Presencial Posterior</v>
      </c>
      <c r="G1352" s="36" t="s">
        <v>932</v>
      </c>
      <c r="H1352" s="83" t="s">
        <v>919</v>
      </c>
      <c r="I1352" s="82">
        <v>1</v>
      </c>
      <c r="J1352" s="38">
        <v>0</v>
      </c>
      <c r="K1352" s="38"/>
      <c r="L1352" s="38">
        <v>320</v>
      </c>
      <c r="M1352" s="38">
        <f t="shared" si="114"/>
        <v>320</v>
      </c>
      <c r="N1352" s="39">
        <v>10</v>
      </c>
      <c r="O1352" s="41" t="str">
        <f>IFERROR(VLOOKUP(N1352,bbb!B535:Ordenmes,2,0),"")</f>
        <v>Octubre</v>
      </c>
      <c r="P1352" s="142">
        <v>11</v>
      </c>
      <c r="Q1352" s="111" t="s">
        <v>169</v>
      </c>
      <c r="R1352" s="95"/>
      <c r="S1352" s="93"/>
      <c r="T1352" s="93"/>
    </row>
    <row r="1353" spans="1:20" x14ac:dyDescent="0.25">
      <c r="A1353" s="34" t="s">
        <v>2112</v>
      </c>
      <c r="B1353" s="34" t="str">
        <f t="shared" si="113"/>
        <v>UDR Juliaca</v>
      </c>
      <c r="C1353" s="35" t="s">
        <v>279</v>
      </c>
      <c r="D1353" s="36" t="str">
        <f t="shared" si="112"/>
        <v>Ejecución de Control Técnico a las Prestaciones.</v>
      </c>
      <c r="E1353" s="36" t="s">
        <v>288</v>
      </c>
      <c r="F1353" s="36" t="str">
        <f t="shared" si="115"/>
        <v>Ejecutar acciones correspondientes al Proceso de Control Presencial Posterior</v>
      </c>
      <c r="G1353" s="36" t="s">
        <v>945</v>
      </c>
      <c r="H1353" s="83" t="s">
        <v>919</v>
      </c>
      <c r="I1353" s="82">
        <v>1</v>
      </c>
      <c r="J1353" s="38">
        <v>0</v>
      </c>
      <c r="K1353" s="38"/>
      <c r="L1353" s="38">
        <v>320</v>
      </c>
      <c r="M1353" s="38">
        <f t="shared" si="114"/>
        <v>320</v>
      </c>
      <c r="N1353" s="39">
        <v>10</v>
      </c>
      <c r="O1353" s="41" t="str">
        <f>IFERROR(VLOOKUP(N1353,bbb!B536:Ordenmes,2,0),"")</f>
        <v>Octubre</v>
      </c>
      <c r="P1353" s="142">
        <v>12</v>
      </c>
      <c r="Q1353" s="111" t="s">
        <v>166</v>
      </c>
      <c r="R1353" s="95" t="s">
        <v>120</v>
      </c>
      <c r="S1353" s="93"/>
      <c r="T1353" s="93"/>
    </row>
    <row r="1354" spans="1:20" x14ac:dyDescent="0.25">
      <c r="A1354" s="34" t="s">
        <v>2112</v>
      </c>
      <c r="B1354" s="34" t="str">
        <f t="shared" si="113"/>
        <v>UDR Juliaca</v>
      </c>
      <c r="C1354" s="35" t="s">
        <v>314</v>
      </c>
      <c r="D1354" s="36" t="str">
        <f t="shared" si="112"/>
        <v>Acciones de Afiliación.</v>
      </c>
      <c r="E1354" s="36" t="s">
        <v>315</v>
      </c>
      <c r="F1354" s="36" t="str">
        <f t="shared" si="115"/>
        <v>Supervisión y asistencia técnica en materia de afiliaciones</v>
      </c>
      <c r="G1354" s="36" t="s">
        <v>893</v>
      </c>
      <c r="H1354" s="83" t="s">
        <v>886</v>
      </c>
      <c r="I1354" s="82">
        <v>1</v>
      </c>
      <c r="J1354" s="38">
        <v>0</v>
      </c>
      <c r="K1354" s="38"/>
      <c r="L1354" s="38">
        <v>320</v>
      </c>
      <c r="M1354" s="38">
        <f t="shared" si="114"/>
        <v>320</v>
      </c>
      <c r="N1354" s="39">
        <v>11</v>
      </c>
      <c r="O1354" s="41" t="str">
        <f>IFERROR(VLOOKUP(N1354,bbb!B511:Ordenmes,2,0),"")</f>
        <v>Noviembre</v>
      </c>
      <c r="P1354" s="142">
        <v>1</v>
      </c>
      <c r="Q1354" s="111" t="s">
        <v>257</v>
      </c>
      <c r="R1354" s="95"/>
      <c r="S1354" s="93"/>
      <c r="T1354" s="93"/>
    </row>
    <row r="1355" spans="1:20" x14ac:dyDescent="0.25">
      <c r="A1355" s="34" t="s">
        <v>2112</v>
      </c>
      <c r="B1355" s="34" t="str">
        <f t="shared" si="113"/>
        <v>UDR Juliaca</v>
      </c>
      <c r="C1355" s="96" t="s">
        <v>895</v>
      </c>
      <c r="D1355" s="36" t="str">
        <f t="shared" si="112"/>
        <v>Acciones de promocion y proteccion de derechos</v>
      </c>
      <c r="E1355" s="36" t="s">
        <v>897</v>
      </c>
      <c r="F1355" s="36" t="str">
        <f t="shared" si="115"/>
        <v xml:space="preserve">Acciones de promoción </v>
      </c>
      <c r="G1355" s="36" t="s">
        <v>907</v>
      </c>
      <c r="H1355" s="83" t="s">
        <v>902</v>
      </c>
      <c r="I1355" s="82">
        <v>1</v>
      </c>
      <c r="J1355" s="38">
        <v>0</v>
      </c>
      <c r="K1355" s="38"/>
      <c r="L1355" s="38">
        <v>640</v>
      </c>
      <c r="M1355" s="38">
        <f t="shared" si="114"/>
        <v>640</v>
      </c>
      <c r="N1355" s="39">
        <v>11</v>
      </c>
      <c r="O1355" s="41" t="str">
        <f>IFERROR(VLOOKUP(N1355,bbb!B512:Ordenmes,2,0),"")</f>
        <v>Noviembre</v>
      </c>
      <c r="P1355" s="142">
        <v>2</v>
      </c>
      <c r="Q1355" s="111" t="s">
        <v>126</v>
      </c>
      <c r="R1355" s="95"/>
      <c r="S1355" s="93"/>
      <c r="T1355" s="93"/>
    </row>
    <row r="1356" spans="1:20" x14ac:dyDescent="0.25">
      <c r="A1356" s="34" t="s">
        <v>2112</v>
      </c>
      <c r="B1356" s="34" t="str">
        <f t="shared" si="113"/>
        <v>UDR Juliaca</v>
      </c>
      <c r="C1356" s="35" t="s">
        <v>279</v>
      </c>
      <c r="D1356" s="36" t="str">
        <f t="shared" si="112"/>
        <v>Ejecución de Control Técnico a las Prestaciones.</v>
      </c>
      <c r="E1356" s="36" t="s">
        <v>288</v>
      </c>
      <c r="F1356" s="36" t="str">
        <f t="shared" si="115"/>
        <v>Ejecutar acciones correspondientes al Proceso de Control Presencial Posterior</v>
      </c>
      <c r="G1356" s="36" t="s">
        <v>934</v>
      </c>
      <c r="H1356" s="83" t="s">
        <v>919</v>
      </c>
      <c r="I1356" s="82">
        <v>1</v>
      </c>
      <c r="J1356" s="38">
        <v>0</v>
      </c>
      <c r="K1356" s="38"/>
      <c r="L1356" s="38">
        <v>320</v>
      </c>
      <c r="M1356" s="38">
        <f t="shared" si="114"/>
        <v>320</v>
      </c>
      <c r="N1356" s="39">
        <v>11</v>
      </c>
      <c r="O1356" s="41" t="str">
        <f>IFERROR(VLOOKUP(N1356,bbb!B513:Ordenmes,2,0),"")</f>
        <v>Noviembre</v>
      </c>
      <c r="P1356" s="142">
        <v>3</v>
      </c>
      <c r="Q1356" s="111" t="s">
        <v>131</v>
      </c>
      <c r="R1356" s="95"/>
      <c r="S1356" s="93"/>
      <c r="T1356" s="93"/>
    </row>
    <row r="1357" spans="1:20" x14ac:dyDescent="0.25">
      <c r="A1357" s="34" t="s">
        <v>2112</v>
      </c>
      <c r="B1357" s="34" t="str">
        <f t="shared" si="113"/>
        <v>UDR Juliaca</v>
      </c>
      <c r="C1357" s="35" t="s">
        <v>279</v>
      </c>
      <c r="D1357" s="36" t="str">
        <f t="shared" si="112"/>
        <v>Ejecución de Control Técnico a las Prestaciones.</v>
      </c>
      <c r="E1357" s="36" t="s">
        <v>288</v>
      </c>
      <c r="F1357" s="36" t="str">
        <f t="shared" si="115"/>
        <v>Ejecutar acciones correspondientes al Proceso de Control Presencial Posterior</v>
      </c>
      <c r="G1357" s="36" t="s">
        <v>949</v>
      </c>
      <c r="H1357" s="83" t="s">
        <v>919</v>
      </c>
      <c r="I1357" s="82">
        <v>1</v>
      </c>
      <c r="J1357" s="38">
        <v>0</v>
      </c>
      <c r="K1357" s="38"/>
      <c r="L1357" s="38">
        <v>0</v>
      </c>
      <c r="M1357" s="38">
        <f t="shared" si="114"/>
        <v>0</v>
      </c>
      <c r="N1357" s="39">
        <v>11</v>
      </c>
      <c r="O1357" s="41" t="str">
        <f>IFERROR(VLOOKUP(N1357,bbb!B514:Ordenmes,2,0),"")</f>
        <v>Noviembre</v>
      </c>
      <c r="P1357" s="142">
        <v>3</v>
      </c>
      <c r="Q1357" s="111" t="s">
        <v>131</v>
      </c>
      <c r="R1357" s="95"/>
      <c r="S1357" s="93"/>
      <c r="T1357" s="93"/>
    </row>
    <row r="1358" spans="1:20" x14ac:dyDescent="0.25">
      <c r="A1358" s="34" t="s">
        <v>2112</v>
      </c>
      <c r="B1358" s="34" t="str">
        <f t="shared" si="113"/>
        <v>UDR Juliaca</v>
      </c>
      <c r="C1358" s="35" t="s">
        <v>279</v>
      </c>
      <c r="D1358" s="36" t="str">
        <f t="shared" si="112"/>
        <v>Ejecución de Control Técnico a las Prestaciones.</v>
      </c>
      <c r="E1358" s="36" t="s">
        <v>288</v>
      </c>
      <c r="F1358" s="36" t="str">
        <f t="shared" si="115"/>
        <v>Ejecutar acciones correspondientes al Proceso de Control Presencial Posterior</v>
      </c>
      <c r="G1358" s="36" t="s">
        <v>926</v>
      </c>
      <c r="H1358" s="83" t="s">
        <v>919</v>
      </c>
      <c r="I1358" s="82">
        <v>1</v>
      </c>
      <c r="J1358" s="38">
        <v>0</v>
      </c>
      <c r="K1358" s="38"/>
      <c r="L1358" s="38">
        <v>320</v>
      </c>
      <c r="M1358" s="38">
        <f t="shared" si="114"/>
        <v>320</v>
      </c>
      <c r="N1358" s="39">
        <v>11</v>
      </c>
      <c r="O1358" s="41" t="str">
        <f>IFERROR(VLOOKUP(N1358,bbb!B515:Ordenmes,2,0),"")</f>
        <v>Noviembre</v>
      </c>
      <c r="P1358" s="142">
        <v>4</v>
      </c>
      <c r="Q1358" s="111" t="s">
        <v>137</v>
      </c>
      <c r="R1358" s="95"/>
      <c r="S1358" s="93"/>
      <c r="T1358" s="93"/>
    </row>
    <row r="1359" spans="1:20" x14ac:dyDescent="0.25">
      <c r="A1359" s="34" t="s">
        <v>2112</v>
      </c>
      <c r="B1359" s="34" t="str">
        <f t="shared" si="113"/>
        <v>UDR Juliaca</v>
      </c>
      <c r="C1359" s="35" t="s">
        <v>279</v>
      </c>
      <c r="D1359" s="36" t="str">
        <f t="shared" si="112"/>
        <v>Ejecución de Control Técnico a las Prestaciones.</v>
      </c>
      <c r="E1359" s="36" t="s">
        <v>288</v>
      </c>
      <c r="F1359" s="36" t="str">
        <f t="shared" si="115"/>
        <v>Ejecutar acciones correspondientes al Proceso de Control Presencial Posterior</v>
      </c>
      <c r="G1359" s="36" t="s">
        <v>967</v>
      </c>
      <c r="H1359" s="83" t="s">
        <v>919</v>
      </c>
      <c r="I1359" s="82">
        <v>1</v>
      </c>
      <c r="J1359" s="38">
        <v>0</v>
      </c>
      <c r="K1359" s="38"/>
      <c r="L1359" s="38">
        <v>0</v>
      </c>
      <c r="M1359" s="38">
        <f t="shared" si="114"/>
        <v>0</v>
      </c>
      <c r="N1359" s="39">
        <v>11</v>
      </c>
      <c r="O1359" s="41" t="str">
        <f>IFERROR(VLOOKUP(N1359,bbb!B516:Ordenmes,2,0),"")</f>
        <v>Noviembre</v>
      </c>
      <c r="P1359" s="142">
        <v>4</v>
      </c>
      <c r="Q1359" s="111" t="s">
        <v>137</v>
      </c>
      <c r="R1359" s="95"/>
      <c r="S1359" s="93"/>
      <c r="T1359" s="93"/>
    </row>
    <row r="1360" spans="1:20" x14ac:dyDescent="0.25">
      <c r="A1360" s="34" t="s">
        <v>2112</v>
      </c>
      <c r="B1360" s="34" t="str">
        <f t="shared" si="113"/>
        <v>UDR Juliaca</v>
      </c>
      <c r="C1360" s="35" t="s">
        <v>279</v>
      </c>
      <c r="D1360" s="36" t="str">
        <f t="shared" si="112"/>
        <v>Ejecución de Control Técnico a las Prestaciones.</v>
      </c>
      <c r="E1360" s="36" t="s">
        <v>288</v>
      </c>
      <c r="F1360" s="36" t="str">
        <f t="shared" si="115"/>
        <v>Ejecutar acciones correspondientes al Proceso de Control Presencial Posterior</v>
      </c>
      <c r="G1360" s="36" t="s">
        <v>968</v>
      </c>
      <c r="H1360" s="83" t="s">
        <v>919</v>
      </c>
      <c r="I1360" s="82">
        <v>1</v>
      </c>
      <c r="J1360" s="38">
        <v>0</v>
      </c>
      <c r="K1360" s="38"/>
      <c r="L1360" s="38">
        <v>0</v>
      </c>
      <c r="M1360" s="38">
        <f t="shared" si="114"/>
        <v>0</v>
      </c>
      <c r="N1360" s="39">
        <v>11</v>
      </c>
      <c r="O1360" s="41" t="str">
        <f>IFERROR(VLOOKUP(N1360,bbb!B517:Ordenmes,2,0),"")</f>
        <v>Noviembre</v>
      </c>
      <c r="P1360" s="142">
        <v>4</v>
      </c>
      <c r="Q1360" s="111" t="s">
        <v>137</v>
      </c>
      <c r="R1360" s="95"/>
      <c r="S1360" s="93"/>
      <c r="T1360" s="93"/>
    </row>
    <row r="1361" spans="1:20" x14ac:dyDescent="0.25">
      <c r="A1361" s="34" t="s">
        <v>2112</v>
      </c>
      <c r="B1361" s="34" t="str">
        <f t="shared" si="113"/>
        <v>UDR Juliaca</v>
      </c>
      <c r="C1361" s="35" t="s">
        <v>279</v>
      </c>
      <c r="D1361" s="36" t="str">
        <f t="shared" si="112"/>
        <v>Ejecución de Control Técnico a las Prestaciones.</v>
      </c>
      <c r="E1361" s="36" t="s">
        <v>288</v>
      </c>
      <c r="F1361" s="36" t="str">
        <f t="shared" si="115"/>
        <v>Ejecutar acciones correspondientes al Proceso de Control Presencial Posterior</v>
      </c>
      <c r="G1361" s="36" t="s">
        <v>929</v>
      </c>
      <c r="H1361" s="83" t="s">
        <v>919</v>
      </c>
      <c r="I1361" s="82">
        <v>1</v>
      </c>
      <c r="J1361" s="38">
        <v>0</v>
      </c>
      <c r="K1361" s="38"/>
      <c r="L1361" s="38">
        <v>0</v>
      </c>
      <c r="M1361" s="38">
        <f t="shared" si="114"/>
        <v>0</v>
      </c>
      <c r="N1361" s="39">
        <v>11</v>
      </c>
      <c r="O1361" s="41" t="str">
        <f>IFERROR(VLOOKUP(N1361,bbb!B518:Ordenmes,2,0),"")</f>
        <v>Noviembre</v>
      </c>
      <c r="P1361" s="142">
        <v>5</v>
      </c>
      <c r="Q1361" s="111" t="s">
        <v>158</v>
      </c>
      <c r="R1361" s="95"/>
      <c r="S1361" s="93"/>
      <c r="T1361" s="93"/>
    </row>
    <row r="1362" spans="1:20" x14ac:dyDescent="0.25">
      <c r="A1362" s="34" t="s">
        <v>2112</v>
      </c>
      <c r="B1362" s="34" t="str">
        <f t="shared" si="113"/>
        <v>UDR Juliaca</v>
      </c>
      <c r="C1362" s="35" t="s">
        <v>314</v>
      </c>
      <c r="D1362" s="36" t="str">
        <f t="shared" si="112"/>
        <v>Acciones de Afiliación.</v>
      </c>
      <c r="E1362" s="36" t="s">
        <v>315</v>
      </c>
      <c r="F1362" s="36" t="str">
        <f t="shared" si="115"/>
        <v>Supervisión y asistencia técnica en materia de afiliaciones</v>
      </c>
      <c r="G1362" s="36" t="s">
        <v>894</v>
      </c>
      <c r="H1362" s="83" t="s">
        <v>886</v>
      </c>
      <c r="I1362" s="82">
        <v>1</v>
      </c>
      <c r="J1362" s="38">
        <v>0</v>
      </c>
      <c r="K1362" s="38"/>
      <c r="L1362" s="38">
        <v>320</v>
      </c>
      <c r="M1362" s="38">
        <f t="shared" si="114"/>
        <v>320</v>
      </c>
      <c r="N1362" s="39">
        <v>12</v>
      </c>
      <c r="O1362" s="41" t="str">
        <f>IFERROR(VLOOKUP(N1362,bbb!B630:Ordenmes,2,0),"")</f>
        <v>Diciembre</v>
      </c>
      <c r="P1362" s="142">
        <v>5</v>
      </c>
      <c r="Q1362" s="111" t="s">
        <v>158</v>
      </c>
      <c r="R1362" s="95"/>
      <c r="S1362" s="93"/>
      <c r="T1362" s="93"/>
    </row>
    <row r="1363" spans="1:20" x14ac:dyDescent="0.25">
      <c r="A1363" s="34" t="s">
        <v>2112</v>
      </c>
      <c r="B1363" s="34" t="str">
        <f t="shared" si="113"/>
        <v>UDR Juliaca</v>
      </c>
      <c r="C1363" s="35" t="s">
        <v>279</v>
      </c>
      <c r="D1363" s="36" t="str">
        <f t="shared" si="112"/>
        <v>Ejecución de Control Técnico a las Prestaciones.</v>
      </c>
      <c r="E1363" s="36" t="s">
        <v>288</v>
      </c>
      <c r="F1363" s="36" t="str">
        <f t="shared" si="115"/>
        <v>Ejecutar acciones correspondientes al Proceso de Control Presencial Posterior</v>
      </c>
      <c r="G1363" s="36" t="s">
        <v>939</v>
      </c>
      <c r="H1363" s="83" t="s">
        <v>919</v>
      </c>
      <c r="I1363" s="82">
        <v>1</v>
      </c>
      <c r="J1363" s="38">
        <v>43</v>
      </c>
      <c r="K1363" s="38"/>
      <c r="L1363" s="38">
        <v>320</v>
      </c>
      <c r="M1363" s="38">
        <f t="shared" si="114"/>
        <v>363</v>
      </c>
      <c r="N1363" s="39">
        <v>12</v>
      </c>
      <c r="O1363" s="41" t="str">
        <f>IFERROR(VLOOKUP(N1363,bbb!B631:Ordenmes,2,0),"")</f>
        <v>Diciembre</v>
      </c>
      <c r="P1363" s="142">
        <v>6</v>
      </c>
      <c r="Q1363" s="111" t="s">
        <v>142</v>
      </c>
      <c r="R1363" s="95"/>
      <c r="S1363" s="93"/>
      <c r="T1363" s="93"/>
    </row>
    <row r="1364" spans="1:20" x14ac:dyDescent="0.25">
      <c r="A1364" s="34" t="s">
        <v>2114</v>
      </c>
      <c r="B1364" s="34" t="str">
        <f t="shared" si="113"/>
        <v>Gerencia Macro Regional Centro</v>
      </c>
      <c r="C1364" s="35" t="s">
        <v>241</v>
      </c>
      <c r="D1364" s="36" t="str">
        <f t="shared" si="112"/>
        <v>Acciones de Soporte a la Gestión a nivel de GMR</v>
      </c>
      <c r="E1364" s="36" t="s">
        <v>243</v>
      </c>
      <c r="F1364" s="36" t="str">
        <f t="shared" si="115"/>
        <v xml:space="preserve"> Supervisión y asistencia técnica en acciones de soporte a UDR</v>
      </c>
      <c r="G1364" s="36" t="s">
        <v>1237</v>
      </c>
      <c r="H1364" s="83" t="s">
        <v>1235</v>
      </c>
      <c r="I1364" s="82">
        <v>0</v>
      </c>
      <c r="J1364" s="38">
        <v>0</v>
      </c>
      <c r="K1364" s="38"/>
      <c r="L1364" s="38">
        <v>0</v>
      </c>
      <c r="M1364" s="38">
        <f t="shared" si="114"/>
        <v>0</v>
      </c>
      <c r="N1364" s="39">
        <v>2</v>
      </c>
      <c r="O1364" s="41" t="str">
        <f>IFERROR(VLOOKUP(N1364,bbb!B547:Ordenmes,2,0),"")</f>
        <v>Febrero</v>
      </c>
      <c r="P1364" s="142">
        <v>6</v>
      </c>
      <c r="Q1364" s="111" t="s">
        <v>142</v>
      </c>
      <c r="R1364" s="95"/>
      <c r="S1364" s="93"/>
      <c r="T1364" s="93"/>
    </row>
    <row r="1365" spans="1:20" x14ac:dyDescent="0.25">
      <c r="A1365" s="34" t="s">
        <v>2114</v>
      </c>
      <c r="B1365" s="34" t="str">
        <f t="shared" si="113"/>
        <v>Gerencia Macro Regional Centro</v>
      </c>
      <c r="C1365" s="35" t="s">
        <v>241</v>
      </c>
      <c r="D1365" s="36" t="str">
        <f t="shared" si="112"/>
        <v>Acciones de Soporte a la Gestión a nivel de GMR</v>
      </c>
      <c r="E1365" s="36" t="s">
        <v>249</v>
      </c>
      <c r="F1365" s="36" t="str">
        <f t="shared" si="115"/>
        <v xml:space="preserve"> Otras Acciones de Soporte</v>
      </c>
      <c r="G1365" s="36" t="s">
        <v>1241</v>
      </c>
      <c r="H1365" s="83" t="s">
        <v>1235</v>
      </c>
      <c r="I1365" s="82">
        <v>3</v>
      </c>
      <c r="J1365" s="38">
        <v>220</v>
      </c>
      <c r="K1365" s="38"/>
      <c r="L1365" s="38">
        <v>960</v>
      </c>
      <c r="M1365" s="38">
        <f t="shared" si="114"/>
        <v>1180</v>
      </c>
      <c r="N1365" s="39">
        <v>2</v>
      </c>
      <c r="O1365" s="41" t="str">
        <f>IFERROR(VLOOKUP(N1365,bbb!B548:Ordenmes,2,0),"")</f>
        <v>Febrero</v>
      </c>
      <c r="P1365" s="142">
        <v>7</v>
      </c>
      <c r="Q1365" s="111" t="s">
        <v>156</v>
      </c>
      <c r="R1365" s="95"/>
      <c r="S1365" s="93" t="s">
        <v>2970</v>
      </c>
      <c r="T1365" s="93"/>
    </row>
    <row r="1366" spans="1:20" x14ac:dyDescent="0.25">
      <c r="A1366" s="34" t="s">
        <v>2114</v>
      </c>
      <c r="B1366" s="34" t="str">
        <f t="shared" si="113"/>
        <v>Gerencia Macro Regional Centro</v>
      </c>
      <c r="C1366" s="35" t="s">
        <v>241</v>
      </c>
      <c r="D1366" s="36" t="str">
        <f t="shared" si="112"/>
        <v>Acciones de Soporte a la Gestión a nivel de GMR</v>
      </c>
      <c r="E1366" s="36" t="s">
        <v>249</v>
      </c>
      <c r="F1366" s="36" t="str">
        <f t="shared" si="115"/>
        <v xml:space="preserve"> Otras Acciones de Soporte</v>
      </c>
      <c r="G1366" s="36" t="s">
        <v>1241</v>
      </c>
      <c r="H1366" s="83" t="s">
        <v>1236</v>
      </c>
      <c r="I1366" s="82">
        <v>3</v>
      </c>
      <c r="J1366" s="38">
        <v>220</v>
      </c>
      <c r="K1366" s="38"/>
      <c r="L1366" s="38">
        <v>960</v>
      </c>
      <c r="M1366" s="38">
        <f t="shared" si="114"/>
        <v>1180</v>
      </c>
      <c r="N1366" s="39">
        <v>2</v>
      </c>
      <c r="O1366" s="41" t="str">
        <f>IFERROR(VLOOKUP(N1366,bbb!B549:Ordenmes,2,0),"")</f>
        <v>Febrero</v>
      </c>
      <c r="P1366" s="142">
        <v>7</v>
      </c>
      <c r="Q1366" s="111" t="s">
        <v>156</v>
      </c>
      <c r="R1366" s="95"/>
      <c r="S1366" s="93" t="s">
        <v>2970</v>
      </c>
      <c r="T1366" s="93"/>
    </row>
    <row r="1367" spans="1:20" x14ac:dyDescent="0.25">
      <c r="A1367" s="34" t="s">
        <v>2114</v>
      </c>
      <c r="B1367" s="34" t="str">
        <f t="shared" si="113"/>
        <v>Gerencia Macro Regional Centro</v>
      </c>
      <c r="C1367" s="35" t="s">
        <v>212</v>
      </c>
      <c r="D1367" s="36" t="str">
        <f t="shared" si="112"/>
        <v>Seguimiento y evaluacion de los procesos de afiliación, promoción, proteccion y atencion a la ciudadanía</v>
      </c>
      <c r="E1367" s="36" t="s">
        <v>214</v>
      </c>
      <c r="F1367" s="36" t="str">
        <f t="shared" si="115"/>
        <v>Supervisión y asistencia técnica en materia de afiliaciones</v>
      </c>
      <c r="G1367" s="36" t="s">
        <v>1237</v>
      </c>
      <c r="H1367" s="83" t="s">
        <v>1227</v>
      </c>
      <c r="I1367" s="82">
        <v>0</v>
      </c>
      <c r="J1367" s="38">
        <v>0</v>
      </c>
      <c r="K1367" s="38"/>
      <c r="L1367" s="38">
        <v>0</v>
      </c>
      <c r="M1367" s="38">
        <f t="shared" si="114"/>
        <v>0</v>
      </c>
      <c r="N1367" s="39">
        <v>3</v>
      </c>
      <c r="O1367" s="41" t="str">
        <f>IFERROR(VLOOKUP(N1367,bbb!B528:Ordenmes,2,0),"")</f>
        <v>Marzo</v>
      </c>
      <c r="P1367" s="142">
        <v>8</v>
      </c>
      <c r="Q1367" s="111" t="s">
        <v>145</v>
      </c>
      <c r="R1367" s="95"/>
      <c r="S1367" s="93"/>
      <c r="T1367" s="93"/>
    </row>
    <row r="1368" spans="1:20" x14ac:dyDescent="0.25">
      <c r="A1368" s="34" t="s">
        <v>2114</v>
      </c>
      <c r="B1368" s="34" t="str">
        <f t="shared" si="113"/>
        <v>Gerencia Macro Regional Centro</v>
      </c>
      <c r="C1368" s="35" t="s">
        <v>224</v>
      </c>
      <c r="D1368" s="36" t="str">
        <f t="shared" si="112"/>
        <v>Asistencia Técnica, Monitoreo y Supervisión en Cobertura Prestacional.</v>
      </c>
      <c r="E1368" s="36" t="s">
        <v>226</v>
      </c>
      <c r="F1368" s="36" t="str">
        <f t="shared" si="115"/>
        <v>Supervisión, monitoreo y asistencia en cobertura prestacional</v>
      </c>
      <c r="G1368" s="36" t="s">
        <v>1237</v>
      </c>
      <c r="H1368" s="83" t="s">
        <v>1228</v>
      </c>
      <c r="I1368" s="82">
        <v>0</v>
      </c>
      <c r="J1368" s="38">
        <v>0</v>
      </c>
      <c r="K1368" s="38"/>
      <c r="L1368" s="38">
        <v>0</v>
      </c>
      <c r="M1368" s="38">
        <f t="shared" si="114"/>
        <v>0</v>
      </c>
      <c r="N1368" s="39">
        <v>3</v>
      </c>
      <c r="O1368" s="41" t="str">
        <f>IFERROR(VLOOKUP(N1368,bbb!B529:Ordenmes,2,0),"")</f>
        <v>Marzo</v>
      </c>
      <c r="P1368" s="142">
        <v>9</v>
      </c>
      <c r="Q1368" s="111" t="s">
        <v>161</v>
      </c>
      <c r="R1368" s="95"/>
      <c r="S1368" s="93"/>
      <c r="T1368" s="93"/>
    </row>
    <row r="1369" spans="1:20" x14ac:dyDescent="0.25">
      <c r="A1369" s="34" t="s">
        <v>2114</v>
      </c>
      <c r="B1369" s="34" t="str">
        <f t="shared" si="113"/>
        <v>Gerencia Macro Regional Centro</v>
      </c>
      <c r="C1369" s="35" t="s">
        <v>235</v>
      </c>
      <c r="D1369" s="36" t="str">
        <f t="shared" si="112"/>
        <v>Asistencia Técnica, Monitoreo y Supervisión en Cobertura Financiera.</v>
      </c>
      <c r="E1369" s="36" t="s">
        <v>237</v>
      </c>
      <c r="F1369" s="36" t="str">
        <f t="shared" si="115"/>
        <v xml:space="preserve">Supervisión y asistencia técnica en cobertura financiera a UDR o Unidades Ejecutoras </v>
      </c>
      <c r="G1369" s="36" t="s">
        <v>1237</v>
      </c>
      <c r="H1369" s="83" t="s">
        <v>1231</v>
      </c>
      <c r="I1369" s="82">
        <v>0</v>
      </c>
      <c r="J1369" s="38">
        <v>0</v>
      </c>
      <c r="K1369" s="38"/>
      <c r="L1369" s="38">
        <v>0</v>
      </c>
      <c r="M1369" s="38">
        <f t="shared" si="114"/>
        <v>0</v>
      </c>
      <c r="N1369" s="39">
        <v>3</v>
      </c>
      <c r="O1369" s="41" t="str">
        <f>IFERROR(VLOOKUP(N1369,bbb!B530:Ordenmes,2,0),"")</f>
        <v>Marzo</v>
      </c>
      <c r="P1369" s="142">
        <v>10</v>
      </c>
      <c r="Q1369" s="111" t="s">
        <v>150</v>
      </c>
      <c r="R1369" s="95"/>
      <c r="S1369" s="93"/>
      <c r="T1369" s="93"/>
    </row>
    <row r="1370" spans="1:20" x14ac:dyDescent="0.25">
      <c r="A1370" s="34" t="s">
        <v>2114</v>
      </c>
      <c r="B1370" s="34" t="str">
        <f t="shared" si="113"/>
        <v>Gerencia Macro Regional Centro</v>
      </c>
      <c r="C1370" s="35" t="s">
        <v>224</v>
      </c>
      <c r="D1370" s="36" t="str">
        <f t="shared" ref="D1370:D1432" si="116">IFERROR(VLOOKUP(C1370,IdAOE,2,0),"")</f>
        <v>Asistencia Técnica, Monitoreo y Supervisión en Cobertura Prestacional.</v>
      </c>
      <c r="E1370" s="36" t="s">
        <v>232</v>
      </c>
      <c r="F1370" s="36" t="str">
        <f t="shared" si="115"/>
        <v>Supervisión y monitoreo de la evaluación de prestaciones administrativas no tarifadas</v>
      </c>
      <c r="G1370" s="36" t="s">
        <v>1237</v>
      </c>
      <c r="H1370" s="83" t="s">
        <v>1234</v>
      </c>
      <c r="I1370" s="82">
        <v>0</v>
      </c>
      <c r="J1370" s="38">
        <v>0</v>
      </c>
      <c r="K1370" s="38"/>
      <c r="L1370" s="38">
        <v>0</v>
      </c>
      <c r="M1370" s="38">
        <f t="shared" si="114"/>
        <v>0</v>
      </c>
      <c r="N1370" s="39">
        <v>3</v>
      </c>
      <c r="O1370" s="41" t="str">
        <f>IFERROR(VLOOKUP(N1370,bbb!B531:Ordenmes,2,0),"")</f>
        <v>Marzo</v>
      </c>
      <c r="P1370" s="142">
        <v>10</v>
      </c>
      <c r="Q1370" s="111" t="s">
        <v>150</v>
      </c>
      <c r="R1370" s="95"/>
      <c r="S1370" s="93"/>
      <c r="T1370" s="93"/>
    </row>
    <row r="1371" spans="1:20" x14ac:dyDescent="0.25">
      <c r="A1371" s="34" t="s">
        <v>2114</v>
      </c>
      <c r="B1371" s="34" t="str">
        <f t="shared" si="113"/>
        <v>Gerencia Macro Regional Centro</v>
      </c>
      <c r="C1371" s="35" t="s">
        <v>241</v>
      </c>
      <c r="D1371" s="36" t="str">
        <f t="shared" si="116"/>
        <v>Acciones de Soporte a la Gestión a nivel de GMR</v>
      </c>
      <c r="E1371" s="36" t="s">
        <v>243</v>
      </c>
      <c r="F1371" s="36" t="str">
        <f t="shared" si="115"/>
        <v xml:space="preserve"> Supervisión y asistencia técnica en acciones de soporte a UDR</v>
      </c>
      <c r="G1371" s="36" t="s">
        <v>1237</v>
      </c>
      <c r="H1371" s="83" t="s">
        <v>1236</v>
      </c>
      <c r="I1371" s="82">
        <v>0</v>
      </c>
      <c r="J1371" s="38">
        <v>0</v>
      </c>
      <c r="K1371" s="38"/>
      <c r="L1371" s="38">
        <v>0</v>
      </c>
      <c r="M1371" s="38">
        <f t="shared" si="114"/>
        <v>0</v>
      </c>
      <c r="N1371" s="39">
        <v>3</v>
      </c>
      <c r="O1371" s="41" t="str">
        <f>IFERROR(VLOOKUP(N1371,bbb!B532:Ordenmes,2,0),"")</f>
        <v>Marzo</v>
      </c>
      <c r="P1371" s="142">
        <v>11</v>
      </c>
      <c r="Q1371" s="111" t="s">
        <v>169</v>
      </c>
      <c r="R1371" s="95"/>
      <c r="S1371" s="93"/>
      <c r="T1371" s="93"/>
    </row>
    <row r="1372" spans="1:20" x14ac:dyDescent="0.25">
      <c r="A1372" s="34" t="s">
        <v>2114</v>
      </c>
      <c r="B1372" s="34" t="str">
        <f t="shared" si="113"/>
        <v>Gerencia Macro Regional Centro</v>
      </c>
      <c r="C1372" s="35" t="s">
        <v>241</v>
      </c>
      <c r="D1372" s="36" t="str">
        <f t="shared" si="116"/>
        <v>Acciones de Soporte a la Gestión a nivel de GMR</v>
      </c>
      <c r="E1372" s="36" t="s">
        <v>243</v>
      </c>
      <c r="F1372" s="36" t="str">
        <f t="shared" si="115"/>
        <v xml:space="preserve"> Supervisión y asistencia técnica en acciones de soporte a UDR</v>
      </c>
      <c r="G1372" s="36" t="s">
        <v>1237</v>
      </c>
      <c r="H1372" s="83" t="s">
        <v>1238</v>
      </c>
      <c r="I1372" s="82">
        <v>0</v>
      </c>
      <c r="J1372" s="38">
        <v>0</v>
      </c>
      <c r="K1372" s="38"/>
      <c r="L1372" s="38">
        <v>0</v>
      </c>
      <c r="M1372" s="38">
        <f t="shared" si="114"/>
        <v>0</v>
      </c>
      <c r="N1372" s="39">
        <v>3</v>
      </c>
      <c r="O1372" s="41" t="str">
        <f>IFERROR(VLOOKUP(N1372,bbb!B533:Ordenmes,2,0),"")</f>
        <v>Marzo</v>
      </c>
      <c r="P1372" s="142">
        <v>12</v>
      </c>
      <c r="Q1372" s="111" t="s">
        <v>166</v>
      </c>
      <c r="R1372" s="95"/>
      <c r="S1372" s="93"/>
      <c r="T1372" s="93"/>
    </row>
    <row r="1373" spans="1:20" x14ac:dyDescent="0.25">
      <c r="A1373" s="34" t="s">
        <v>2114</v>
      </c>
      <c r="B1373" s="34" t="str">
        <f t="shared" si="113"/>
        <v>Gerencia Macro Regional Centro</v>
      </c>
      <c r="C1373" s="35" t="s">
        <v>241</v>
      </c>
      <c r="D1373" s="36" t="str">
        <f t="shared" si="116"/>
        <v>Acciones de Soporte a la Gestión a nivel de GMR</v>
      </c>
      <c r="E1373" s="36" t="s">
        <v>249</v>
      </c>
      <c r="F1373" s="36" t="str">
        <f t="shared" si="115"/>
        <v xml:space="preserve"> Otras Acciones de Soporte</v>
      </c>
      <c r="G1373" s="36" t="s">
        <v>1240</v>
      </c>
      <c r="H1373" s="83" t="s">
        <v>1235</v>
      </c>
      <c r="I1373" s="82">
        <v>3</v>
      </c>
      <c r="J1373" s="38">
        <v>220</v>
      </c>
      <c r="K1373" s="38"/>
      <c r="L1373" s="38">
        <v>960</v>
      </c>
      <c r="M1373" s="38">
        <f t="shared" si="114"/>
        <v>1180</v>
      </c>
      <c r="N1373" s="39">
        <v>3</v>
      </c>
      <c r="O1373" s="41" t="str">
        <f>IFERROR(VLOOKUP(N1373,bbb!B534:Ordenmes,2,0),"")</f>
        <v>Marzo</v>
      </c>
      <c r="P1373" s="142">
        <v>1</v>
      </c>
      <c r="Q1373" s="111" t="s">
        <v>257</v>
      </c>
      <c r="R1373" s="95"/>
      <c r="S1373" s="93" t="s">
        <v>2970</v>
      </c>
      <c r="T1373" s="93"/>
    </row>
    <row r="1374" spans="1:20" x14ac:dyDescent="0.25">
      <c r="A1374" s="34" t="s">
        <v>2114</v>
      </c>
      <c r="B1374" s="34" t="str">
        <f t="shared" si="113"/>
        <v>Gerencia Macro Regional Centro</v>
      </c>
      <c r="C1374" s="35" t="s">
        <v>241</v>
      </c>
      <c r="D1374" s="36" t="str">
        <f t="shared" si="116"/>
        <v>Acciones de Soporte a la Gestión a nivel de GMR</v>
      </c>
      <c r="E1374" s="36" t="s">
        <v>249</v>
      </c>
      <c r="F1374" s="36" t="str">
        <f t="shared" si="115"/>
        <v xml:space="preserve"> Otras Acciones de Soporte</v>
      </c>
      <c r="G1374" s="36" t="s">
        <v>1240</v>
      </c>
      <c r="H1374" s="83" t="s">
        <v>1236</v>
      </c>
      <c r="I1374" s="82">
        <v>3</v>
      </c>
      <c r="J1374" s="38">
        <v>220</v>
      </c>
      <c r="K1374" s="38"/>
      <c r="L1374" s="38">
        <v>960</v>
      </c>
      <c r="M1374" s="38">
        <f t="shared" si="114"/>
        <v>1180</v>
      </c>
      <c r="N1374" s="39">
        <v>3</v>
      </c>
      <c r="O1374" s="41" t="str">
        <f>IFERROR(VLOOKUP(N1374,bbb!B535:Ordenmes,2,0),"")</f>
        <v>Marzo</v>
      </c>
      <c r="P1374" s="142">
        <v>4</v>
      </c>
      <c r="Q1374" s="111" t="s">
        <v>137</v>
      </c>
      <c r="R1374" s="95"/>
      <c r="S1374" s="93" t="s">
        <v>2970</v>
      </c>
      <c r="T1374" s="93"/>
    </row>
    <row r="1375" spans="1:20" x14ac:dyDescent="0.25">
      <c r="A1375" s="34" t="s">
        <v>2114</v>
      </c>
      <c r="B1375" s="34" t="str">
        <f t="shared" ref="B1375:B1437" si="117">IFERROR(VLOOKUP(A1375,IdCC,2,0),"")</f>
        <v>Gerencia Macro Regional Centro</v>
      </c>
      <c r="C1375" s="35" t="s">
        <v>235</v>
      </c>
      <c r="D1375" s="36" t="str">
        <f t="shared" si="116"/>
        <v>Asistencia Técnica, Monitoreo y Supervisión en Cobertura Financiera.</v>
      </c>
      <c r="E1375" s="36" t="s">
        <v>237</v>
      </c>
      <c r="F1375" s="36" t="str">
        <f t="shared" si="115"/>
        <v xml:space="preserve">Supervisión y asistencia técnica en cobertura financiera a UDR o Unidades Ejecutoras </v>
      </c>
      <c r="G1375" s="36" t="s">
        <v>2925</v>
      </c>
      <c r="H1375" s="83" t="s">
        <v>1231</v>
      </c>
      <c r="I1375" s="82">
        <v>3</v>
      </c>
      <c r="J1375" s="38">
        <v>180</v>
      </c>
      <c r="K1375" s="38"/>
      <c r="L1375" s="38">
        <v>960</v>
      </c>
      <c r="M1375" s="38">
        <f t="shared" si="114"/>
        <v>1140</v>
      </c>
      <c r="N1375" s="39">
        <v>3</v>
      </c>
      <c r="O1375" s="41" t="str">
        <f>IFERROR(VLOOKUP(N1375,bbb!B536:Ordenmes,2,0),"")</f>
        <v>Marzo</v>
      </c>
      <c r="P1375" s="142"/>
      <c r="Q1375" s="111"/>
      <c r="R1375" s="95"/>
      <c r="S1375" s="93" t="s">
        <v>2970</v>
      </c>
      <c r="T1375" s="93"/>
    </row>
    <row r="1376" spans="1:20" x14ac:dyDescent="0.25">
      <c r="A1376" s="34" t="s">
        <v>2114</v>
      </c>
      <c r="B1376" s="34" t="str">
        <f t="shared" si="117"/>
        <v>Gerencia Macro Regional Centro</v>
      </c>
      <c r="C1376" s="35" t="s">
        <v>235</v>
      </c>
      <c r="D1376" s="36" t="str">
        <f t="shared" si="116"/>
        <v>Asistencia Técnica, Monitoreo y Supervisión en Cobertura Financiera.</v>
      </c>
      <c r="E1376" s="36" t="s">
        <v>237</v>
      </c>
      <c r="F1376" s="36" t="str">
        <f t="shared" si="115"/>
        <v xml:space="preserve">Supervisión y asistencia técnica en cobertura financiera a UDR o Unidades Ejecutoras </v>
      </c>
      <c r="G1376" s="36" t="s">
        <v>1226</v>
      </c>
      <c r="H1376" s="83" t="s">
        <v>1231</v>
      </c>
      <c r="I1376" s="82">
        <v>3</v>
      </c>
      <c r="J1376" s="38">
        <v>170</v>
      </c>
      <c r="K1376" s="38"/>
      <c r="L1376" s="38">
        <v>960</v>
      </c>
      <c r="M1376" s="38">
        <f t="shared" si="114"/>
        <v>1130</v>
      </c>
      <c r="N1376" s="107">
        <v>4</v>
      </c>
      <c r="O1376" s="41" t="str">
        <f>IFERROR(VLOOKUP(N1376,bbb!B588:Ordenmes,2,0),"")</f>
        <v>Abril</v>
      </c>
      <c r="P1376" s="142">
        <v>10</v>
      </c>
      <c r="Q1376" s="111" t="s">
        <v>150</v>
      </c>
      <c r="R1376" s="95"/>
      <c r="S1376" s="93"/>
      <c r="T1376" s="93"/>
    </row>
    <row r="1377" spans="1:20" x14ac:dyDescent="0.25">
      <c r="A1377" s="34" t="s">
        <v>2114</v>
      </c>
      <c r="B1377" s="34" t="str">
        <f t="shared" si="117"/>
        <v>Gerencia Macro Regional Centro</v>
      </c>
      <c r="C1377" s="35" t="s">
        <v>224</v>
      </c>
      <c r="D1377" s="36" t="str">
        <f t="shared" si="116"/>
        <v>Asistencia Técnica, Monitoreo y Supervisión en Cobertura Prestacional.</v>
      </c>
      <c r="E1377" s="36" t="s">
        <v>232</v>
      </c>
      <c r="F1377" s="36" t="str">
        <f t="shared" si="115"/>
        <v>Supervisión y monitoreo de la evaluación de prestaciones administrativas no tarifadas</v>
      </c>
      <c r="G1377" s="36" t="s">
        <v>202</v>
      </c>
      <c r="H1377" s="83" t="s">
        <v>1234</v>
      </c>
      <c r="I1377" s="82">
        <v>3</v>
      </c>
      <c r="J1377" s="38">
        <v>180</v>
      </c>
      <c r="K1377" s="38"/>
      <c r="L1377" s="38">
        <v>960</v>
      </c>
      <c r="M1377" s="38">
        <f t="shared" si="114"/>
        <v>1140</v>
      </c>
      <c r="N1377" s="107">
        <v>4</v>
      </c>
      <c r="O1377" s="41" t="str">
        <f>IFERROR(VLOOKUP(N1377,bbb!B589:Ordenmes,2,0),"")</f>
        <v>Abril</v>
      </c>
      <c r="P1377" s="142">
        <v>1</v>
      </c>
      <c r="Q1377" s="111" t="s">
        <v>257</v>
      </c>
      <c r="R1377" s="95"/>
      <c r="S1377" s="93"/>
      <c r="T1377" s="93"/>
    </row>
    <row r="1378" spans="1:20" x14ac:dyDescent="0.25">
      <c r="A1378" s="34" t="s">
        <v>2114</v>
      </c>
      <c r="B1378" s="34" t="str">
        <f t="shared" si="117"/>
        <v>Gerencia Macro Regional Centro</v>
      </c>
      <c r="C1378" s="35" t="s">
        <v>241</v>
      </c>
      <c r="D1378" s="36" t="str">
        <f t="shared" si="116"/>
        <v>Acciones de Soporte a la Gestión a nivel de GMR</v>
      </c>
      <c r="E1378" s="36" t="s">
        <v>243</v>
      </c>
      <c r="F1378" s="36" t="str">
        <f t="shared" si="115"/>
        <v xml:space="preserve"> Supervisión y asistencia técnica en acciones de soporte a UDR</v>
      </c>
      <c r="G1378" s="36" t="s">
        <v>1226</v>
      </c>
      <c r="H1378" s="83" t="s">
        <v>1235</v>
      </c>
      <c r="I1378" s="82">
        <v>3</v>
      </c>
      <c r="J1378" s="38">
        <v>240</v>
      </c>
      <c r="K1378" s="38"/>
      <c r="L1378" s="38">
        <v>960</v>
      </c>
      <c r="M1378" s="38">
        <f t="shared" si="114"/>
        <v>1200</v>
      </c>
      <c r="N1378" s="107">
        <v>4</v>
      </c>
      <c r="O1378" s="41" t="str">
        <f>IFERROR(VLOOKUP(N1378,bbb!B590:Ordenmes,2,0),"")</f>
        <v>Abril</v>
      </c>
      <c r="P1378" s="142">
        <v>1</v>
      </c>
      <c r="Q1378" s="111" t="s">
        <v>257</v>
      </c>
      <c r="R1378" s="95"/>
      <c r="S1378" s="93"/>
      <c r="T1378" s="93"/>
    </row>
    <row r="1379" spans="1:20" x14ac:dyDescent="0.25">
      <c r="A1379" s="34" t="s">
        <v>2114</v>
      </c>
      <c r="B1379" s="34" t="str">
        <f t="shared" si="117"/>
        <v>Gerencia Macro Regional Centro</v>
      </c>
      <c r="C1379" s="35" t="s">
        <v>241</v>
      </c>
      <c r="D1379" s="36" t="str">
        <f t="shared" si="116"/>
        <v>Acciones de Soporte a la Gestión a nivel de GMR</v>
      </c>
      <c r="E1379" s="36" t="s">
        <v>243</v>
      </c>
      <c r="F1379" s="36" t="str">
        <f t="shared" si="115"/>
        <v xml:space="preserve"> Supervisión y asistencia técnica en acciones de soporte a UDR</v>
      </c>
      <c r="G1379" s="36" t="s">
        <v>1226</v>
      </c>
      <c r="H1379" s="83" t="s">
        <v>1236</v>
      </c>
      <c r="I1379" s="82">
        <v>3</v>
      </c>
      <c r="J1379" s="38">
        <v>240</v>
      </c>
      <c r="K1379" s="38"/>
      <c r="L1379" s="38">
        <v>960</v>
      </c>
      <c r="M1379" s="38">
        <f t="shared" si="114"/>
        <v>1200</v>
      </c>
      <c r="N1379" s="107">
        <v>4</v>
      </c>
      <c r="O1379" s="41" t="str">
        <f>IFERROR(VLOOKUP(N1379,bbb!B591:Ordenmes,2,0),"")</f>
        <v>Abril</v>
      </c>
      <c r="P1379" s="142">
        <v>1</v>
      </c>
      <c r="Q1379" s="111" t="s">
        <v>257</v>
      </c>
      <c r="R1379" s="95"/>
      <c r="S1379" s="93"/>
      <c r="T1379" s="93"/>
    </row>
    <row r="1380" spans="1:20" x14ac:dyDescent="0.25">
      <c r="A1380" s="34" t="s">
        <v>2114</v>
      </c>
      <c r="B1380" s="34" t="str">
        <f t="shared" si="117"/>
        <v>Gerencia Macro Regional Centro</v>
      </c>
      <c r="C1380" s="35" t="s">
        <v>241</v>
      </c>
      <c r="D1380" s="36" t="str">
        <f t="shared" si="116"/>
        <v>Acciones de Soporte a la Gestión a nivel de GMR</v>
      </c>
      <c r="E1380" s="36" t="s">
        <v>243</v>
      </c>
      <c r="F1380" s="36" t="str">
        <f t="shared" si="115"/>
        <v xml:space="preserve"> Supervisión y asistencia técnica en acciones de soporte a UDR</v>
      </c>
      <c r="G1380" s="36" t="s">
        <v>1239</v>
      </c>
      <c r="H1380" s="83" t="s">
        <v>1235</v>
      </c>
      <c r="I1380" s="82">
        <v>3</v>
      </c>
      <c r="J1380" s="38">
        <v>160</v>
      </c>
      <c r="K1380" s="38"/>
      <c r="L1380" s="38">
        <v>960</v>
      </c>
      <c r="M1380" s="38">
        <f t="shared" si="114"/>
        <v>1120</v>
      </c>
      <c r="N1380" s="107">
        <v>4</v>
      </c>
      <c r="O1380" s="41" t="str">
        <f>IFERROR(VLOOKUP(N1380,bbb!B592:Ordenmes,2,0),"")</f>
        <v>Abril</v>
      </c>
      <c r="P1380" s="142">
        <v>1</v>
      </c>
      <c r="Q1380" s="111" t="s">
        <v>257</v>
      </c>
      <c r="R1380" s="95"/>
      <c r="S1380" s="93"/>
      <c r="T1380" s="93"/>
    </row>
    <row r="1381" spans="1:20" x14ac:dyDescent="0.25">
      <c r="A1381" s="34" t="s">
        <v>2114</v>
      </c>
      <c r="B1381" s="34" t="str">
        <f t="shared" si="117"/>
        <v>Gerencia Macro Regional Centro</v>
      </c>
      <c r="C1381" s="35" t="s">
        <v>241</v>
      </c>
      <c r="D1381" s="36" t="str">
        <f t="shared" si="116"/>
        <v>Acciones de Soporte a la Gestión a nivel de GMR</v>
      </c>
      <c r="E1381" s="36" t="s">
        <v>243</v>
      </c>
      <c r="F1381" s="36" t="str">
        <f t="shared" si="115"/>
        <v xml:space="preserve"> Supervisión y asistencia técnica en acciones de soporte a UDR</v>
      </c>
      <c r="G1381" s="36" t="s">
        <v>1239</v>
      </c>
      <c r="H1381" s="83" t="s">
        <v>1236</v>
      </c>
      <c r="I1381" s="82">
        <v>3</v>
      </c>
      <c r="J1381" s="38">
        <v>160</v>
      </c>
      <c r="K1381" s="38"/>
      <c r="L1381" s="38">
        <v>960</v>
      </c>
      <c r="M1381" s="38">
        <f t="shared" si="114"/>
        <v>1120</v>
      </c>
      <c r="N1381" s="107">
        <v>4</v>
      </c>
      <c r="O1381" s="41" t="str">
        <f>IFERROR(VLOOKUP(N1381,bbb!B593:Ordenmes,2,0),"")</f>
        <v>Abril</v>
      </c>
      <c r="P1381" s="142">
        <v>1</v>
      </c>
      <c r="Q1381" s="111" t="s">
        <v>257</v>
      </c>
      <c r="R1381" s="95"/>
      <c r="S1381" s="93"/>
      <c r="T1381" s="93"/>
    </row>
    <row r="1382" spans="1:20" x14ac:dyDescent="0.25">
      <c r="A1382" s="34" t="s">
        <v>2114</v>
      </c>
      <c r="B1382" s="34" t="str">
        <f t="shared" si="117"/>
        <v>Gerencia Macro Regional Centro</v>
      </c>
      <c r="C1382" s="35" t="s">
        <v>224</v>
      </c>
      <c r="D1382" s="36" t="str">
        <f t="shared" si="116"/>
        <v>Asistencia Técnica, Monitoreo y Supervisión en Cobertura Prestacional.</v>
      </c>
      <c r="E1382" s="36" t="s">
        <v>226</v>
      </c>
      <c r="F1382" s="36" t="str">
        <f t="shared" si="115"/>
        <v>Supervisión, monitoreo y asistencia en cobertura prestacional</v>
      </c>
      <c r="G1382" s="36" t="s">
        <v>202</v>
      </c>
      <c r="H1382" s="83" t="s">
        <v>2967</v>
      </c>
      <c r="I1382" s="82">
        <v>3</v>
      </c>
      <c r="J1382" s="38">
        <v>180</v>
      </c>
      <c r="K1382" s="38"/>
      <c r="L1382" s="38">
        <v>960</v>
      </c>
      <c r="M1382" s="38">
        <f t="shared" si="114"/>
        <v>1140</v>
      </c>
      <c r="N1382" s="107">
        <v>4</v>
      </c>
      <c r="O1382" s="41" t="str">
        <f>IFERROR(VLOOKUP(N1382,bbb!B594:Ordenmes,2,0),"")</f>
        <v>Abril</v>
      </c>
      <c r="P1382" s="142">
        <v>1</v>
      </c>
      <c r="Q1382" s="111" t="s">
        <v>257</v>
      </c>
      <c r="R1382" s="95"/>
      <c r="S1382" s="93"/>
      <c r="T1382" s="93"/>
    </row>
    <row r="1383" spans="1:20" x14ac:dyDescent="0.25">
      <c r="A1383" s="34" t="s">
        <v>2114</v>
      </c>
      <c r="B1383" s="34" t="str">
        <f t="shared" si="117"/>
        <v>Gerencia Macro Regional Centro</v>
      </c>
      <c r="C1383" s="35" t="s">
        <v>212</v>
      </c>
      <c r="D1383" s="36" t="str">
        <f t="shared" si="116"/>
        <v>Seguimiento y evaluacion de los procesos de afiliación, promoción, proteccion y atencion a la ciudadanía</v>
      </c>
      <c r="E1383" s="36" t="s">
        <v>214</v>
      </c>
      <c r="F1383" s="36" t="str">
        <f t="shared" si="115"/>
        <v>Supervisión y asistencia técnica en materia de afiliaciones</v>
      </c>
      <c r="G1383" s="36" t="s">
        <v>202</v>
      </c>
      <c r="H1383" s="83" t="s">
        <v>1227</v>
      </c>
      <c r="I1383" s="82">
        <v>3</v>
      </c>
      <c r="J1383" s="38">
        <v>180</v>
      </c>
      <c r="K1383" s="38"/>
      <c r="L1383" s="38">
        <v>960</v>
      </c>
      <c r="M1383" s="38">
        <f t="shared" si="114"/>
        <v>1140</v>
      </c>
      <c r="N1383" s="39">
        <v>5</v>
      </c>
      <c r="O1383" s="41" t="str">
        <f>IFERROR(VLOOKUP(N1383,bbb!B570:Ordenmes,2,0),"")</f>
        <v>Mayo</v>
      </c>
      <c r="P1383" s="142">
        <v>7</v>
      </c>
      <c r="Q1383" s="111" t="s">
        <v>156</v>
      </c>
      <c r="R1383" s="95"/>
      <c r="S1383" s="93"/>
      <c r="T1383" s="93"/>
    </row>
    <row r="1384" spans="1:20" x14ac:dyDescent="0.25">
      <c r="A1384" s="34" t="s">
        <v>2114</v>
      </c>
      <c r="B1384" s="34" t="str">
        <f t="shared" si="117"/>
        <v>Gerencia Macro Regional Centro</v>
      </c>
      <c r="C1384" s="35" t="s">
        <v>235</v>
      </c>
      <c r="D1384" s="36" t="str">
        <f t="shared" si="116"/>
        <v>Asistencia Técnica, Monitoreo y Supervisión en Cobertura Financiera.</v>
      </c>
      <c r="E1384" s="36" t="s">
        <v>237</v>
      </c>
      <c r="F1384" s="36" t="str">
        <f t="shared" si="115"/>
        <v xml:space="preserve">Supervisión y asistencia técnica en cobertura financiera a UDR o Unidades Ejecutoras </v>
      </c>
      <c r="G1384" s="36" t="s">
        <v>202</v>
      </c>
      <c r="H1384" s="83" t="s">
        <v>1231</v>
      </c>
      <c r="I1384" s="82">
        <v>3</v>
      </c>
      <c r="J1384" s="38">
        <v>180</v>
      </c>
      <c r="K1384" s="38"/>
      <c r="L1384" s="38">
        <v>960</v>
      </c>
      <c r="M1384" s="38">
        <f t="shared" si="114"/>
        <v>1140</v>
      </c>
      <c r="N1384" s="39">
        <v>5</v>
      </c>
      <c r="O1384" s="41" t="str">
        <f>IFERROR(VLOOKUP(N1384,bbb!B571:Ordenmes,2,0),"")</f>
        <v>Mayo</v>
      </c>
      <c r="P1384" s="142">
        <v>2</v>
      </c>
      <c r="Q1384" s="111" t="s">
        <v>126</v>
      </c>
      <c r="R1384" s="95"/>
      <c r="S1384" s="93"/>
      <c r="T1384" s="93"/>
    </row>
    <row r="1385" spans="1:20" x14ac:dyDescent="0.25">
      <c r="A1385" s="34" t="s">
        <v>2114</v>
      </c>
      <c r="B1385" s="34" t="str">
        <f t="shared" si="117"/>
        <v>Gerencia Macro Regional Centro</v>
      </c>
      <c r="C1385" s="35" t="s">
        <v>241</v>
      </c>
      <c r="D1385" s="36" t="str">
        <f t="shared" si="116"/>
        <v>Acciones de Soporte a la Gestión a nivel de GMR</v>
      </c>
      <c r="E1385" s="36" t="s">
        <v>243</v>
      </c>
      <c r="F1385" s="36" t="str">
        <f t="shared" si="115"/>
        <v xml:space="preserve"> Supervisión y asistencia técnica en acciones de soporte a UDR</v>
      </c>
      <c r="G1385" s="36" t="s">
        <v>202</v>
      </c>
      <c r="H1385" s="83" t="s">
        <v>1235</v>
      </c>
      <c r="I1385" s="82">
        <v>2</v>
      </c>
      <c r="J1385" s="38">
        <v>180</v>
      </c>
      <c r="K1385" s="38"/>
      <c r="L1385" s="38">
        <v>640</v>
      </c>
      <c r="M1385" s="38">
        <f t="shared" si="114"/>
        <v>820</v>
      </c>
      <c r="N1385" s="39">
        <v>9</v>
      </c>
      <c r="O1385" s="41" t="str">
        <f>IFERROR(VLOOKUP(N1385,bbb!B572:Ordenmes,2,0),"")</f>
        <v>Setiembre</v>
      </c>
      <c r="P1385" s="142">
        <v>2</v>
      </c>
      <c r="Q1385" s="111" t="s">
        <v>126</v>
      </c>
      <c r="R1385" s="95"/>
      <c r="S1385" s="93"/>
      <c r="T1385" s="93"/>
    </row>
    <row r="1386" spans="1:20" x14ac:dyDescent="0.25">
      <c r="A1386" s="34" t="s">
        <v>2114</v>
      </c>
      <c r="B1386" s="34" t="str">
        <f t="shared" si="117"/>
        <v>Gerencia Macro Regional Centro</v>
      </c>
      <c r="C1386" s="35" t="s">
        <v>212</v>
      </c>
      <c r="D1386" s="36" t="str">
        <f t="shared" si="116"/>
        <v>Seguimiento y evaluacion de los procesos de afiliación, promoción, proteccion y atencion a la ciudadanía</v>
      </c>
      <c r="E1386" s="36" t="s">
        <v>214</v>
      </c>
      <c r="F1386" s="36" t="str">
        <f t="shared" si="115"/>
        <v>Supervisión y asistencia técnica en materia de afiliaciones</v>
      </c>
      <c r="G1386" s="36" t="s">
        <v>1226</v>
      </c>
      <c r="H1386" s="83" t="s">
        <v>1227</v>
      </c>
      <c r="I1386" s="82">
        <v>4</v>
      </c>
      <c r="J1386" s="38">
        <v>240</v>
      </c>
      <c r="K1386" s="38"/>
      <c r="L1386" s="38">
        <v>1280</v>
      </c>
      <c r="M1386" s="38">
        <f t="shared" si="114"/>
        <v>1520</v>
      </c>
      <c r="N1386" s="39">
        <v>6</v>
      </c>
      <c r="O1386" s="41" t="str">
        <f>IFERROR(VLOOKUP(N1386,bbb!B569:Ordenmes,2,0),"")</f>
        <v>Junio</v>
      </c>
      <c r="P1386" s="142">
        <v>2</v>
      </c>
      <c r="Q1386" s="111" t="s">
        <v>126</v>
      </c>
      <c r="R1386" s="95"/>
      <c r="S1386" s="93"/>
      <c r="T1386" s="93"/>
    </row>
    <row r="1387" spans="1:20" x14ac:dyDescent="0.25">
      <c r="A1387" s="34" t="s">
        <v>2114</v>
      </c>
      <c r="B1387" s="34" t="str">
        <f t="shared" si="117"/>
        <v>Gerencia Macro Regional Centro</v>
      </c>
      <c r="C1387" s="35" t="s">
        <v>224</v>
      </c>
      <c r="D1387" s="36" t="str">
        <f t="shared" si="116"/>
        <v>Asistencia Técnica, Monitoreo y Supervisión en Cobertura Prestacional.</v>
      </c>
      <c r="E1387" s="36" t="s">
        <v>226</v>
      </c>
      <c r="F1387" s="36" t="str">
        <f t="shared" si="115"/>
        <v>Supervisión, monitoreo y asistencia en cobertura prestacional</v>
      </c>
      <c r="G1387" s="36" t="s">
        <v>1226</v>
      </c>
      <c r="H1387" s="83" t="s">
        <v>1228</v>
      </c>
      <c r="I1387" s="82">
        <v>4</v>
      </c>
      <c r="J1387" s="38">
        <v>240</v>
      </c>
      <c r="K1387" s="38"/>
      <c r="L1387" s="38">
        <v>1280</v>
      </c>
      <c r="M1387" s="38">
        <f t="shared" si="114"/>
        <v>1520</v>
      </c>
      <c r="N1387" s="39">
        <v>6</v>
      </c>
      <c r="O1387" s="41" t="str">
        <f>IFERROR(VLOOKUP(N1387,bbb!B570:Ordenmes,2,0),"")</f>
        <v>Junio</v>
      </c>
      <c r="P1387" s="142">
        <v>2</v>
      </c>
      <c r="Q1387" s="111" t="s">
        <v>126</v>
      </c>
      <c r="R1387" s="95"/>
      <c r="S1387" s="93"/>
      <c r="T1387" s="93"/>
    </row>
    <row r="1388" spans="1:20" x14ac:dyDescent="0.25">
      <c r="A1388" s="34" t="s">
        <v>2114</v>
      </c>
      <c r="B1388" s="34" t="str">
        <f t="shared" si="117"/>
        <v>Gerencia Macro Regional Centro</v>
      </c>
      <c r="C1388" s="35" t="s">
        <v>235</v>
      </c>
      <c r="D1388" s="36" t="str">
        <f t="shared" si="116"/>
        <v>Asistencia Técnica, Monitoreo y Supervisión en Cobertura Financiera.</v>
      </c>
      <c r="E1388" s="36" t="s">
        <v>237</v>
      </c>
      <c r="F1388" s="36" t="str">
        <f t="shared" si="115"/>
        <v xml:space="preserve">Supervisión y asistencia técnica en cobertura financiera a UDR o Unidades Ejecutoras </v>
      </c>
      <c r="G1388" s="36" t="s">
        <v>1232</v>
      </c>
      <c r="H1388" s="83" t="s">
        <v>1231</v>
      </c>
      <c r="I1388" s="82">
        <v>3</v>
      </c>
      <c r="J1388" s="38">
        <v>200</v>
      </c>
      <c r="K1388" s="38"/>
      <c r="L1388" s="38">
        <v>960</v>
      </c>
      <c r="M1388" s="38">
        <f t="shared" si="114"/>
        <v>1160</v>
      </c>
      <c r="N1388" s="39">
        <v>6</v>
      </c>
      <c r="O1388" s="41" t="str">
        <f>IFERROR(VLOOKUP(N1388,bbb!B571:Ordenmes,2,0),"")</f>
        <v>Junio</v>
      </c>
      <c r="P1388" s="142">
        <v>2</v>
      </c>
      <c r="Q1388" s="111" t="s">
        <v>126</v>
      </c>
      <c r="R1388" s="95"/>
      <c r="S1388" s="93"/>
      <c r="T1388" s="93"/>
    </row>
    <row r="1389" spans="1:20" x14ac:dyDescent="0.25">
      <c r="A1389" s="34" t="s">
        <v>2114</v>
      </c>
      <c r="B1389" s="34" t="str">
        <f t="shared" si="117"/>
        <v>Gerencia Macro Regional Centro</v>
      </c>
      <c r="C1389" s="35" t="s">
        <v>224</v>
      </c>
      <c r="D1389" s="36" t="str">
        <f t="shared" si="116"/>
        <v>Asistencia Técnica, Monitoreo y Supervisión en Cobertura Prestacional.</v>
      </c>
      <c r="E1389" s="36" t="s">
        <v>232</v>
      </c>
      <c r="F1389" s="36" t="str">
        <f t="shared" si="115"/>
        <v>Supervisión y monitoreo de la evaluación de prestaciones administrativas no tarifadas</v>
      </c>
      <c r="G1389" s="36" t="s">
        <v>1226</v>
      </c>
      <c r="H1389" s="83" t="s">
        <v>1234</v>
      </c>
      <c r="I1389" s="82">
        <v>3</v>
      </c>
      <c r="J1389" s="38">
        <v>240</v>
      </c>
      <c r="K1389" s="38"/>
      <c r="L1389" s="38">
        <v>960</v>
      </c>
      <c r="M1389" s="38">
        <f t="shared" si="114"/>
        <v>1200</v>
      </c>
      <c r="N1389" s="39">
        <v>6</v>
      </c>
      <c r="O1389" s="41" t="str">
        <f>IFERROR(VLOOKUP(N1389,bbb!B572:Ordenmes,2,0),"")</f>
        <v>Junio</v>
      </c>
      <c r="P1389" s="142">
        <v>2</v>
      </c>
      <c r="Q1389" s="111" t="s">
        <v>126</v>
      </c>
      <c r="R1389" s="95"/>
      <c r="S1389" s="93"/>
      <c r="T1389" s="93"/>
    </row>
    <row r="1390" spans="1:20" x14ac:dyDescent="0.25">
      <c r="A1390" s="34" t="s">
        <v>2114</v>
      </c>
      <c r="B1390" s="34" t="str">
        <f t="shared" si="117"/>
        <v>Gerencia Macro Regional Centro</v>
      </c>
      <c r="C1390" s="35" t="s">
        <v>241</v>
      </c>
      <c r="D1390" s="36" t="str">
        <f t="shared" si="116"/>
        <v>Acciones de Soporte a la Gestión a nivel de GMR</v>
      </c>
      <c r="E1390" s="36" t="s">
        <v>243</v>
      </c>
      <c r="F1390" s="36" t="str">
        <f t="shared" si="115"/>
        <v xml:space="preserve"> Supervisión y asistencia técnica en acciones de soporte a UDR</v>
      </c>
      <c r="G1390" s="36" t="s">
        <v>196</v>
      </c>
      <c r="H1390" s="83" t="s">
        <v>1235</v>
      </c>
      <c r="I1390" s="82">
        <v>2</v>
      </c>
      <c r="J1390" s="38">
        <v>120</v>
      </c>
      <c r="K1390" s="38"/>
      <c r="L1390" s="38">
        <v>640</v>
      </c>
      <c r="M1390" s="38">
        <f t="shared" ref="M1390:M1414" si="118">SUM(J1390:L1390)</f>
        <v>760</v>
      </c>
      <c r="N1390" s="39">
        <v>6</v>
      </c>
      <c r="O1390" s="41" t="str">
        <f>IFERROR(VLOOKUP(N1390,bbb!B573:Ordenmes,2,0),"")</f>
        <v>Junio</v>
      </c>
      <c r="P1390" s="142">
        <v>3</v>
      </c>
      <c r="Q1390" s="111" t="s">
        <v>131</v>
      </c>
      <c r="R1390" s="95"/>
      <c r="S1390" s="93"/>
      <c r="T1390" s="93"/>
    </row>
    <row r="1391" spans="1:20" x14ac:dyDescent="0.25">
      <c r="A1391" s="34" t="s">
        <v>2114</v>
      </c>
      <c r="B1391" s="34" t="str">
        <f t="shared" si="117"/>
        <v>Gerencia Macro Regional Centro</v>
      </c>
      <c r="C1391" s="35" t="s">
        <v>212</v>
      </c>
      <c r="D1391" s="36" t="str">
        <f t="shared" si="116"/>
        <v>Seguimiento y evaluacion de los procesos de afiliación, promoción, proteccion y atencion a la ciudadanía</v>
      </c>
      <c r="E1391" s="36" t="s">
        <v>214</v>
      </c>
      <c r="F1391" s="36" t="str">
        <f t="shared" si="115"/>
        <v>Supervisión y asistencia técnica en materia de afiliaciones</v>
      </c>
      <c r="G1391" s="36" t="s">
        <v>196</v>
      </c>
      <c r="H1391" s="83" t="s">
        <v>1227</v>
      </c>
      <c r="I1391" s="82">
        <v>4</v>
      </c>
      <c r="J1391" s="38">
        <v>120</v>
      </c>
      <c r="K1391" s="38"/>
      <c r="L1391" s="38">
        <v>1280</v>
      </c>
      <c r="M1391" s="38">
        <f t="shared" si="118"/>
        <v>1400</v>
      </c>
      <c r="N1391" s="39">
        <v>7</v>
      </c>
      <c r="O1391" s="41" t="str">
        <f>IFERROR(VLOOKUP(N1391,bbb!B586:Ordenmes,2,0),"")</f>
        <v>Julio</v>
      </c>
      <c r="P1391" s="142">
        <v>3</v>
      </c>
      <c r="Q1391" s="111" t="s">
        <v>131</v>
      </c>
      <c r="R1391" s="95"/>
      <c r="S1391" s="93"/>
      <c r="T1391" s="93"/>
    </row>
    <row r="1392" spans="1:20" x14ac:dyDescent="0.25">
      <c r="A1392" s="34" t="s">
        <v>2114</v>
      </c>
      <c r="B1392" s="34" t="str">
        <f t="shared" si="117"/>
        <v>Gerencia Macro Regional Centro</v>
      </c>
      <c r="C1392" s="35" t="s">
        <v>224</v>
      </c>
      <c r="D1392" s="36" t="str">
        <f t="shared" si="116"/>
        <v>Asistencia Técnica, Monitoreo y Supervisión en Cobertura Prestacional.</v>
      </c>
      <c r="E1392" s="36" t="s">
        <v>226</v>
      </c>
      <c r="F1392" s="36" t="str">
        <f t="shared" si="115"/>
        <v>Supervisión, monitoreo y asistencia en cobertura prestacional</v>
      </c>
      <c r="G1392" s="36" t="s">
        <v>196</v>
      </c>
      <c r="H1392" s="83" t="s">
        <v>1228</v>
      </c>
      <c r="I1392" s="82">
        <v>4</v>
      </c>
      <c r="J1392" s="38">
        <v>120</v>
      </c>
      <c r="K1392" s="38"/>
      <c r="L1392" s="38">
        <v>1280</v>
      </c>
      <c r="M1392" s="38">
        <f t="shared" si="118"/>
        <v>1400</v>
      </c>
      <c r="N1392" s="39">
        <v>7</v>
      </c>
      <c r="O1392" s="41" t="str">
        <f>IFERROR(VLOOKUP(N1392,bbb!B587:Ordenmes,2,0),"")</f>
        <v>Julio</v>
      </c>
      <c r="P1392" s="142">
        <v>3</v>
      </c>
      <c r="Q1392" s="111" t="s">
        <v>131</v>
      </c>
      <c r="R1392" s="95"/>
      <c r="S1392" s="93"/>
      <c r="T1392" s="93"/>
    </row>
    <row r="1393" spans="1:20" x14ac:dyDescent="0.25">
      <c r="A1393" s="34" t="s">
        <v>2114</v>
      </c>
      <c r="B1393" s="34" t="str">
        <f t="shared" si="117"/>
        <v>Gerencia Macro Regional Centro</v>
      </c>
      <c r="C1393" s="35" t="s">
        <v>235</v>
      </c>
      <c r="D1393" s="36" t="str">
        <f t="shared" si="116"/>
        <v>Asistencia Técnica, Monitoreo y Supervisión en Cobertura Financiera.</v>
      </c>
      <c r="E1393" s="36" t="s">
        <v>237</v>
      </c>
      <c r="F1393" s="36" t="str">
        <f t="shared" si="115"/>
        <v xml:space="preserve">Supervisión y asistencia técnica en cobertura financiera a UDR o Unidades Ejecutoras </v>
      </c>
      <c r="G1393" s="36" t="s">
        <v>196</v>
      </c>
      <c r="H1393" s="83" t="s">
        <v>1231</v>
      </c>
      <c r="I1393" s="82">
        <v>3</v>
      </c>
      <c r="J1393" s="38">
        <v>80</v>
      </c>
      <c r="K1393" s="38"/>
      <c r="L1393" s="38">
        <v>960</v>
      </c>
      <c r="M1393" s="38">
        <f t="shared" si="118"/>
        <v>1040</v>
      </c>
      <c r="N1393" s="39">
        <v>7</v>
      </c>
      <c r="O1393" s="41" t="str">
        <f>IFERROR(VLOOKUP(N1393,bbb!B588:Ordenmes,2,0),"")</f>
        <v>Julio</v>
      </c>
      <c r="P1393" s="142">
        <v>3</v>
      </c>
      <c r="Q1393" s="111" t="s">
        <v>131</v>
      </c>
      <c r="R1393" s="95"/>
      <c r="S1393" s="93"/>
      <c r="T1393" s="93"/>
    </row>
    <row r="1394" spans="1:20" x14ac:dyDescent="0.25">
      <c r="A1394" s="34" t="s">
        <v>2114</v>
      </c>
      <c r="B1394" s="34" t="str">
        <f t="shared" si="117"/>
        <v>Gerencia Macro Regional Centro</v>
      </c>
      <c r="C1394" s="35" t="s">
        <v>224</v>
      </c>
      <c r="D1394" s="36" t="str">
        <f t="shared" si="116"/>
        <v>Asistencia Técnica, Monitoreo y Supervisión en Cobertura Prestacional.</v>
      </c>
      <c r="E1394" s="36" t="s">
        <v>232</v>
      </c>
      <c r="F1394" s="36" t="str">
        <f t="shared" si="115"/>
        <v>Supervisión y monitoreo de la evaluación de prestaciones administrativas no tarifadas</v>
      </c>
      <c r="G1394" s="36" t="s">
        <v>196</v>
      </c>
      <c r="H1394" s="83" t="s">
        <v>1234</v>
      </c>
      <c r="I1394" s="82">
        <v>2</v>
      </c>
      <c r="J1394" s="38">
        <v>120</v>
      </c>
      <c r="K1394" s="38"/>
      <c r="L1394" s="38">
        <v>640</v>
      </c>
      <c r="M1394" s="38">
        <f t="shared" si="118"/>
        <v>760</v>
      </c>
      <c r="N1394" s="39">
        <v>7</v>
      </c>
      <c r="O1394" s="41" t="str">
        <f>IFERROR(VLOOKUP(N1394,bbb!B589:Ordenmes,2,0),"")</f>
        <v>Julio</v>
      </c>
      <c r="P1394" s="142">
        <v>3</v>
      </c>
      <c r="Q1394" s="111" t="s">
        <v>131</v>
      </c>
      <c r="R1394" s="95"/>
      <c r="S1394" s="93"/>
      <c r="T1394" s="93"/>
    </row>
    <row r="1395" spans="1:20" x14ac:dyDescent="0.25">
      <c r="A1395" s="34" t="s">
        <v>2114</v>
      </c>
      <c r="B1395" s="34" t="str">
        <f t="shared" si="117"/>
        <v>Gerencia Macro Regional Centro</v>
      </c>
      <c r="C1395" s="35" t="s">
        <v>224</v>
      </c>
      <c r="D1395" s="36" t="str">
        <f t="shared" si="116"/>
        <v>Asistencia Técnica, Monitoreo y Supervisión en Cobertura Prestacional.</v>
      </c>
      <c r="E1395" s="36" t="s">
        <v>1229</v>
      </c>
      <c r="F1395" s="36" t="str">
        <f t="shared" si="115"/>
        <v>Supervisión, Monitoreo y Seguimiento del cumplimiento de los convenios y contratos Vigentes</v>
      </c>
      <c r="G1395" s="36" t="s">
        <v>202</v>
      </c>
      <c r="H1395" s="83" t="s">
        <v>1228</v>
      </c>
      <c r="I1395" s="82">
        <v>3</v>
      </c>
      <c r="J1395" s="38">
        <v>180</v>
      </c>
      <c r="K1395" s="38"/>
      <c r="L1395" s="38">
        <v>960</v>
      </c>
      <c r="M1395" s="38">
        <f t="shared" si="118"/>
        <v>1140</v>
      </c>
      <c r="N1395" s="39">
        <v>8</v>
      </c>
      <c r="O1395" s="41" t="str">
        <f>IFERROR(VLOOKUP(N1395,bbb!B572:Ordenmes,2,0),"")</f>
        <v>Agosto</v>
      </c>
      <c r="P1395" s="142">
        <v>3</v>
      </c>
      <c r="Q1395" s="111" t="s">
        <v>131</v>
      </c>
      <c r="R1395" s="95"/>
      <c r="S1395" s="93"/>
      <c r="T1395" s="93"/>
    </row>
    <row r="1396" spans="1:20" x14ac:dyDescent="0.25">
      <c r="A1396" s="34" t="s">
        <v>2114</v>
      </c>
      <c r="B1396" s="34" t="str">
        <f t="shared" si="117"/>
        <v>Gerencia Macro Regional Centro</v>
      </c>
      <c r="C1396" s="35" t="s">
        <v>235</v>
      </c>
      <c r="D1396" s="36" t="str">
        <f t="shared" si="116"/>
        <v>Asistencia Técnica, Monitoreo y Supervisión en Cobertura Financiera.</v>
      </c>
      <c r="E1396" s="36" t="s">
        <v>237</v>
      </c>
      <c r="F1396" s="36" t="str">
        <f t="shared" si="115"/>
        <v xml:space="preserve">Supervisión y asistencia técnica en cobertura financiera a UDR o Unidades Ejecutoras </v>
      </c>
      <c r="G1396" s="36" t="s">
        <v>1233</v>
      </c>
      <c r="H1396" s="83" t="s">
        <v>1231</v>
      </c>
      <c r="I1396" s="82">
        <v>4</v>
      </c>
      <c r="J1396" s="38">
        <v>200</v>
      </c>
      <c r="K1396" s="38"/>
      <c r="L1396" s="38">
        <v>1280</v>
      </c>
      <c r="M1396" s="38">
        <f t="shared" si="118"/>
        <v>1480</v>
      </c>
      <c r="N1396" s="39">
        <v>8</v>
      </c>
      <c r="O1396" s="41" t="str">
        <f>IFERROR(VLOOKUP(N1396,bbb!B573:Ordenmes,2,0),"")</f>
        <v>Agosto</v>
      </c>
      <c r="P1396" s="142">
        <v>4</v>
      </c>
      <c r="Q1396" s="111" t="s">
        <v>137</v>
      </c>
      <c r="R1396" s="95"/>
      <c r="S1396" s="93"/>
      <c r="T1396" s="93"/>
    </row>
    <row r="1397" spans="1:20" x14ac:dyDescent="0.25">
      <c r="A1397" s="34" t="s">
        <v>2114</v>
      </c>
      <c r="B1397" s="34" t="str">
        <f t="shared" si="117"/>
        <v>Gerencia Macro Regional Centro</v>
      </c>
      <c r="C1397" s="35" t="s">
        <v>241</v>
      </c>
      <c r="D1397" s="36" t="str">
        <f t="shared" si="116"/>
        <v>Acciones de Soporte a la Gestión a nivel de GMR</v>
      </c>
      <c r="E1397" s="36" t="s">
        <v>243</v>
      </c>
      <c r="F1397" s="36" t="str">
        <f t="shared" si="115"/>
        <v xml:space="preserve"> Supervisión y asistencia técnica en acciones de soporte a UDR</v>
      </c>
      <c r="G1397" s="36" t="s">
        <v>202</v>
      </c>
      <c r="H1397" s="83" t="s">
        <v>1236</v>
      </c>
      <c r="I1397" s="82">
        <v>2</v>
      </c>
      <c r="J1397" s="38">
        <v>180</v>
      </c>
      <c r="K1397" s="38"/>
      <c r="L1397" s="38">
        <v>640</v>
      </c>
      <c r="M1397" s="38">
        <f t="shared" si="118"/>
        <v>820</v>
      </c>
      <c r="N1397" s="39">
        <v>8</v>
      </c>
      <c r="O1397" s="41" t="str">
        <f>IFERROR(VLOOKUP(N1397,bbb!B574:Ordenmes,2,0),"")</f>
        <v>Agosto</v>
      </c>
      <c r="P1397" s="142">
        <v>4</v>
      </c>
      <c r="Q1397" s="111" t="s">
        <v>137</v>
      </c>
      <c r="R1397" s="95"/>
      <c r="S1397" s="93"/>
      <c r="T1397" s="93"/>
    </row>
    <row r="1398" spans="1:20" x14ac:dyDescent="0.25">
      <c r="A1398" s="34" t="s">
        <v>2114</v>
      </c>
      <c r="B1398" s="34" t="str">
        <f t="shared" si="117"/>
        <v>Gerencia Macro Regional Centro</v>
      </c>
      <c r="C1398" s="35" t="s">
        <v>212</v>
      </c>
      <c r="D1398" s="36" t="str">
        <f t="shared" si="116"/>
        <v>Seguimiento y evaluacion de los procesos de afiliación, promoción, proteccion y atencion a la ciudadanía</v>
      </c>
      <c r="E1398" s="36" t="s">
        <v>214</v>
      </c>
      <c r="F1398" s="36" t="str">
        <f t="shared" si="115"/>
        <v>Supervisión y asistencia técnica en materia de afiliaciones</v>
      </c>
      <c r="G1398" s="36" t="s">
        <v>202</v>
      </c>
      <c r="H1398" s="83" t="s">
        <v>1227</v>
      </c>
      <c r="I1398" s="82">
        <v>3</v>
      </c>
      <c r="J1398" s="38">
        <v>180</v>
      </c>
      <c r="K1398" s="38"/>
      <c r="L1398" s="38">
        <v>960</v>
      </c>
      <c r="M1398" s="38">
        <f t="shared" si="118"/>
        <v>1140</v>
      </c>
      <c r="N1398" s="39">
        <v>9</v>
      </c>
      <c r="O1398" s="41" t="str">
        <f>IFERROR(VLOOKUP(N1398,bbb!B551:Ordenmes,2,0),"")</f>
        <v>Setiembre</v>
      </c>
      <c r="P1398" s="142">
        <v>4</v>
      </c>
      <c r="Q1398" s="111" t="s">
        <v>137</v>
      </c>
      <c r="R1398" s="95"/>
      <c r="S1398" s="93"/>
      <c r="T1398" s="93"/>
    </row>
    <row r="1399" spans="1:20" x14ac:dyDescent="0.25">
      <c r="A1399" s="34" t="s">
        <v>2114</v>
      </c>
      <c r="B1399" s="34" t="str">
        <f t="shared" si="117"/>
        <v>Gerencia Macro Regional Centro</v>
      </c>
      <c r="C1399" s="35" t="s">
        <v>224</v>
      </c>
      <c r="D1399" s="36" t="str">
        <f t="shared" si="116"/>
        <v>Asistencia Técnica, Monitoreo y Supervisión en Cobertura Prestacional.</v>
      </c>
      <c r="E1399" s="36" t="s">
        <v>1229</v>
      </c>
      <c r="F1399" s="36" t="str">
        <f t="shared" si="115"/>
        <v>Supervisión, Monitoreo y Seguimiento del cumplimiento de los convenios y contratos Vigentes</v>
      </c>
      <c r="G1399" s="36" t="s">
        <v>1226</v>
      </c>
      <c r="H1399" s="83" t="s">
        <v>1228</v>
      </c>
      <c r="I1399" s="82">
        <v>4</v>
      </c>
      <c r="J1399" s="38">
        <v>240</v>
      </c>
      <c r="K1399" s="38"/>
      <c r="L1399" s="38">
        <v>1280</v>
      </c>
      <c r="M1399" s="38">
        <f t="shared" si="118"/>
        <v>1520</v>
      </c>
      <c r="N1399" s="39">
        <v>9</v>
      </c>
      <c r="O1399" s="41" t="str">
        <f>IFERROR(VLOOKUP(N1399,bbb!B552:Ordenmes,2,0),"")</f>
        <v>Setiembre</v>
      </c>
      <c r="P1399" s="142">
        <v>4</v>
      </c>
      <c r="Q1399" s="111" t="s">
        <v>137</v>
      </c>
      <c r="R1399" s="95"/>
      <c r="S1399" s="93"/>
      <c r="T1399" s="93"/>
    </row>
    <row r="1400" spans="1:20" x14ac:dyDescent="0.25">
      <c r="A1400" s="34" t="s">
        <v>2114</v>
      </c>
      <c r="B1400" s="34" t="str">
        <f t="shared" si="117"/>
        <v>Gerencia Macro Regional Centro</v>
      </c>
      <c r="C1400" s="35" t="s">
        <v>235</v>
      </c>
      <c r="D1400" s="36" t="str">
        <f t="shared" si="116"/>
        <v>Asistencia Técnica, Monitoreo y Supervisión en Cobertura Financiera.</v>
      </c>
      <c r="E1400" s="36" t="s">
        <v>237</v>
      </c>
      <c r="F1400" s="36" t="str">
        <f t="shared" si="115"/>
        <v xml:space="preserve">Supervisión y asistencia técnica en cobertura financiera a UDR o Unidades Ejecutoras </v>
      </c>
      <c r="G1400" s="36" t="s">
        <v>1226</v>
      </c>
      <c r="H1400" s="83" t="s">
        <v>1231</v>
      </c>
      <c r="I1400" s="82">
        <v>3</v>
      </c>
      <c r="J1400" s="38">
        <v>170</v>
      </c>
      <c r="K1400" s="38"/>
      <c r="L1400" s="38">
        <v>960</v>
      </c>
      <c r="M1400" s="38">
        <f t="shared" si="118"/>
        <v>1130</v>
      </c>
      <c r="N1400" s="39">
        <v>9</v>
      </c>
      <c r="O1400" s="41" t="str">
        <f>IFERROR(VLOOKUP(N1400,bbb!B553:Ordenmes,2,0),"")</f>
        <v>Setiembre</v>
      </c>
      <c r="P1400" s="142">
        <v>5</v>
      </c>
      <c r="Q1400" s="111" t="s">
        <v>158</v>
      </c>
      <c r="R1400" s="95"/>
      <c r="S1400" s="93"/>
      <c r="T1400" s="93"/>
    </row>
    <row r="1401" spans="1:20" x14ac:dyDescent="0.25">
      <c r="A1401" s="34" t="s">
        <v>2114</v>
      </c>
      <c r="B1401" s="34" t="str">
        <f t="shared" si="117"/>
        <v>Gerencia Macro Regional Centro</v>
      </c>
      <c r="C1401" s="35" t="s">
        <v>212</v>
      </c>
      <c r="D1401" s="36" t="str">
        <f t="shared" si="116"/>
        <v>Seguimiento y evaluacion de los procesos de afiliación, promoción, proteccion y atencion a la ciudadanía</v>
      </c>
      <c r="E1401" s="36" t="s">
        <v>214</v>
      </c>
      <c r="F1401" s="36" t="str">
        <f t="shared" si="115"/>
        <v>Supervisión y asistencia técnica en materia de afiliaciones</v>
      </c>
      <c r="G1401" s="36" t="s">
        <v>1226</v>
      </c>
      <c r="H1401" s="83" t="s">
        <v>1227</v>
      </c>
      <c r="I1401" s="82">
        <v>4</v>
      </c>
      <c r="J1401" s="38">
        <v>240</v>
      </c>
      <c r="K1401" s="38"/>
      <c r="L1401" s="38">
        <v>1280</v>
      </c>
      <c r="M1401" s="38">
        <f t="shared" si="118"/>
        <v>1520</v>
      </c>
      <c r="N1401" s="39">
        <v>10</v>
      </c>
      <c r="O1401" s="41" t="str">
        <f>IFERROR(VLOOKUP(N1401,bbb!B537:Ordenmes,2,0),"")</f>
        <v>Octubre</v>
      </c>
      <c r="P1401" s="142">
        <v>5</v>
      </c>
      <c r="Q1401" s="111" t="s">
        <v>158</v>
      </c>
      <c r="R1401" s="95"/>
      <c r="S1401" s="93"/>
      <c r="T1401" s="93"/>
    </row>
    <row r="1402" spans="1:20" x14ac:dyDescent="0.25">
      <c r="A1402" s="34" t="s">
        <v>2114</v>
      </c>
      <c r="B1402" s="34" t="str">
        <f t="shared" si="117"/>
        <v>Gerencia Macro Regional Centro</v>
      </c>
      <c r="C1402" s="35" t="s">
        <v>224</v>
      </c>
      <c r="D1402" s="36" t="str">
        <f t="shared" si="116"/>
        <v>Asistencia Técnica, Monitoreo y Supervisión en Cobertura Prestacional.</v>
      </c>
      <c r="E1402" s="36" t="s">
        <v>1229</v>
      </c>
      <c r="F1402" s="36" t="str">
        <f t="shared" si="115"/>
        <v>Supervisión, Monitoreo y Seguimiento del cumplimiento de los convenios y contratos Vigentes</v>
      </c>
      <c r="G1402" s="36" t="s">
        <v>196</v>
      </c>
      <c r="H1402" s="83" t="s">
        <v>1228</v>
      </c>
      <c r="I1402" s="82">
        <v>4</v>
      </c>
      <c r="J1402" s="38">
        <v>120</v>
      </c>
      <c r="K1402" s="38"/>
      <c r="L1402" s="38">
        <v>1280</v>
      </c>
      <c r="M1402" s="38">
        <f t="shared" si="118"/>
        <v>1400</v>
      </c>
      <c r="N1402" s="39">
        <v>10</v>
      </c>
      <c r="O1402" s="41" t="str">
        <f>IFERROR(VLOOKUP(N1402,bbb!B538:Ordenmes,2,0),"")</f>
        <v>Octubre</v>
      </c>
      <c r="P1402" s="142">
        <v>5</v>
      </c>
      <c r="Q1402" s="111" t="s">
        <v>158</v>
      </c>
      <c r="R1402" s="95"/>
      <c r="S1402" s="93"/>
      <c r="T1402" s="93"/>
    </row>
    <row r="1403" spans="1:20" x14ac:dyDescent="0.25">
      <c r="A1403" s="34" t="s">
        <v>2114</v>
      </c>
      <c r="B1403" s="34" t="str">
        <f t="shared" si="117"/>
        <v>Gerencia Macro Regional Centro</v>
      </c>
      <c r="C1403" s="35" t="s">
        <v>241</v>
      </c>
      <c r="D1403" s="36" t="str">
        <f t="shared" si="116"/>
        <v>Acciones de Soporte a la Gestión a nivel de GMR</v>
      </c>
      <c r="E1403" s="36" t="s">
        <v>243</v>
      </c>
      <c r="F1403" s="36" t="str">
        <f t="shared" si="115"/>
        <v xml:space="preserve"> Supervisión y asistencia técnica en acciones de soporte a UDR</v>
      </c>
      <c r="G1403" s="36" t="s">
        <v>196</v>
      </c>
      <c r="H1403" s="83" t="s">
        <v>1236</v>
      </c>
      <c r="I1403" s="82">
        <v>2</v>
      </c>
      <c r="J1403" s="38">
        <v>120</v>
      </c>
      <c r="K1403" s="38"/>
      <c r="L1403" s="38">
        <v>640</v>
      </c>
      <c r="M1403" s="38">
        <f t="shared" si="118"/>
        <v>760</v>
      </c>
      <c r="N1403" s="39">
        <v>10</v>
      </c>
      <c r="O1403" s="41" t="str">
        <f>IFERROR(VLOOKUP(N1403,bbb!B539:Ordenmes,2,0),"")</f>
        <v>Octubre</v>
      </c>
      <c r="P1403" s="142">
        <v>5</v>
      </c>
      <c r="Q1403" s="111" t="s">
        <v>158</v>
      </c>
      <c r="R1403" s="95"/>
      <c r="S1403" s="93"/>
      <c r="T1403" s="93"/>
    </row>
    <row r="1404" spans="1:20" x14ac:dyDescent="0.25">
      <c r="A1404" s="34" t="s">
        <v>2114</v>
      </c>
      <c r="B1404" s="34" t="str">
        <f t="shared" si="117"/>
        <v>Gerencia Macro Regional Centro</v>
      </c>
      <c r="C1404" s="35" t="s">
        <v>212</v>
      </c>
      <c r="D1404" s="36" t="str">
        <f t="shared" si="116"/>
        <v>Seguimiento y evaluacion de los procesos de afiliación, promoción, proteccion y atencion a la ciudadanía</v>
      </c>
      <c r="E1404" s="36" t="s">
        <v>214</v>
      </c>
      <c r="F1404" s="36" t="str">
        <f t="shared" si="115"/>
        <v>Supervisión y asistencia técnica en materia de afiliaciones</v>
      </c>
      <c r="G1404" s="36" t="s">
        <v>196</v>
      </c>
      <c r="H1404" s="83" t="s">
        <v>1227</v>
      </c>
      <c r="I1404" s="82">
        <v>4</v>
      </c>
      <c r="J1404" s="38">
        <v>120</v>
      </c>
      <c r="K1404" s="38"/>
      <c r="L1404" s="38">
        <v>1280</v>
      </c>
      <c r="M1404" s="38">
        <f t="shared" si="118"/>
        <v>1400</v>
      </c>
      <c r="N1404" s="39">
        <v>11</v>
      </c>
      <c r="O1404" s="41" t="str">
        <f>IFERROR(VLOOKUP(N1404,bbb!B519:Ordenmes,2,0),"")</f>
        <v>Noviembre</v>
      </c>
      <c r="P1404" s="142">
        <v>6</v>
      </c>
      <c r="Q1404" s="111" t="s">
        <v>142</v>
      </c>
      <c r="R1404" s="95"/>
      <c r="S1404" s="93"/>
      <c r="T1404" s="93"/>
    </row>
    <row r="1405" spans="1:20" x14ac:dyDescent="0.25">
      <c r="A1405" s="34" t="s">
        <v>2114</v>
      </c>
      <c r="B1405" s="34" t="str">
        <f t="shared" si="117"/>
        <v>Gerencia Macro Regional Centro</v>
      </c>
      <c r="C1405" s="35" t="s">
        <v>224</v>
      </c>
      <c r="D1405" s="36" t="str">
        <f t="shared" si="116"/>
        <v>Asistencia Técnica, Monitoreo y Supervisión en Cobertura Prestacional.</v>
      </c>
      <c r="E1405" s="36" t="s">
        <v>1229</v>
      </c>
      <c r="F1405" s="36" t="str">
        <f t="shared" si="115"/>
        <v>Supervisión, Monitoreo y Seguimiento del cumplimiento de los convenios y contratos Vigentes</v>
      </c>
      <c r="G1405" s="36" t="s">
        <v>1237</v>
      </c>
      <c r="H1405" s="83" t="s">
        <v>1228</v>
      </c>
      <c r="I1405" s="82">
        <v>0</v>
      </c>
      <c r="J1405" s="38">
        <v>0</v>
      </c>
      <c r="K1405" s="38"/>
      <c r="L1405" s="38">
        <v>0</v>
      </c>
      <c r="M1405" s="38">
        <f t="shared" si="118"/>
        <v>0</v>
      </c>
      <c r="N1405" s="39">
        <v>11</v>
      </c>
      <c r="O1405" s="41" t="str">
        <f>IFERROR(VLOOKUP(N1405,bbb!B520:Ordenmes,2,0),"")</f>
        <v>Noviembre</v>
      </c>
      <c r="P1405" s="142">
        <v>6</v>
      </c>
      <c r="Q1405" s="111" t="s">
        <v>142</v>
      </c>
      <c r="R1405" s="95"/>
      <c r="S1405" s="93"/>
      <c r="T1405" s="93"/>
    </row>
    <row r="1406" spans="1:20" x14ac:dyDescent="0.25">
      <c r="A1406" s="34" t="s">
        <v>2114</v>
      </c>
      <c r="B1406" s="34" t="str">
        <f t="shared" si="117"/>
        <v>Gerencia Macro Regional Centro</v>
      </c>
      <c r="C1406" s="35" t="s">
        <v>212</v>
      </c>
      <c r="D1406" s="36" t="str">
        <f t="shared" si="116"/>
        <v>Seguimiento y evaluacion de los procesos de afiliación, promoción, proteccion y atencion a la ciudadanía</v>
      </c>
      <c r="E1406" s="36" t="s">
        <v>214</v>
      </c>
      <c r="F1406" s="36" t="str">
        <f t="shared" si="115"/>
        <v>Supervisión y asistencia técnica en materia de afiliaciones</v>
      </c>
      <c r="G1406" s="36" t="s">
        <v>1237</v>
      </c>
      <c r="H1406" s="83" t="s">
        <v>1227</v>
      </c>
      <c r="I1406" s="82">
        <v>0</v>
      </c>
      <c r="J1406" s="38">
        <v>0</v>
      </c>
      <c r="K1406" s="38"/>
      <c r="L1406" s="38">
        <v>0</v>
      </c>
      <c r="M1406" s="38">
        <f t="shared" si="118"/>
        <v>0</v>
      </c>
      <c r="N1406" s="39">
        <v>11</v>
      </c>
      <c r="O1406" s="41" t="str">
        <f>IFERROR(VLOOKUP(N1406,bbb!B521:Ordenmes,2,0),"")</f>
        <v>Noviembre</v>
      </c>
      <c r="P1406" s="142">
        <v>6</v>
      </c>
      <c r="Q1406" s="111" t="s">
        <v>142</v>
      </c>
      <c r="R1406" s="95"/>
      <c r="S1406" s="93"/>
      <c r="T1406" s="93"/>
    </row>
    <row r="1407" spans="1:20" x14ac:dyDescent="0.25">
      <c r="A1407" s="34" t="s">
        <v>2114</v>
      </c>
      <c r="B1407" s="34" t="str">
        <f t="shared" si="117"/>
        <v>Gerencia Macro Regional Centro</v>
      </c>
      <c r="C1407" s="35" t="s">
        <v>224</v>
      </c>
      <c r="D1407" s="36" t="str">
        <f t="shared" si="116"/>
        <v>Asistencia Técnica, Monitoreo y Supervisión en Cobertura Prestacional.</v>
      </c>
      <c r="E1407" s="36" t="s">
        <v>232</v>
      </c>
      <c r="F1407" s="36" t="str">
        <f t="shared" si="115"/>
        <v>Supervisión y monitoreo de la evaluación de prestaciones administrativas no tarifadas</v>
      </c>
      <c r="G1407" s="36" t="s">
        <v>1237</v>
      </c>
      <c r="H1407" s="83" t="s">
        <v>1234</v>
      </c>
      <c r="I1407" s="82">
        <v>0</v>
      </c>
      <c r="J1407" s="38">
        <v>0</v>
      </c>
      <c r="K1407" s="38"/>
      <c r="L1407" s="38">
        <v>0</v>
      </c>
      <c r="M1407" s="38">
        <f t="shared" si="118"/>
        <v>0</v>
      </c>
      <c r="N1407" s="39">
        <v>11</v>
      </c>
      <c r="O1407" s="41" t="str">
        <f>IFERROR(VLOOKUP(N1407,bbb!B522:Ordenmes,2,0),"")</f>
        <v>Noviembre</v>
      </c>
      <c r="P1407" s="142">
        <v>6</v>
      </c>
      <c r="Q1407" s="111" t="s">
        <v>142</v>
      </c>
      <c r="R1407" s="95"/>
      <c r="S1407" s="93"/>
      <c r="T1407" s="93"/>
    </row>
    <row r="1408" spans="1:20" x14ac:dyDescent="0.25">
      <c r="A1408" s="34" t="s">
        <v>2114</v>
      </c>
      <c r="B1408" s="34" t="str">
        <f t="shared" si="117"/>
        <v>Gerencia Macro Regional Centro</v>
      </c>
      <c r="C1408" s="35" t="s">
        <v>235</v>
      </c>
      <c r="D1408" s="36" t="str">
        <f t="shared" si="116"/>
        <v>Asistencia Técnica, Monitoreo y Supervisión en Cobertura Financiera.</v>
      </c>
      <c r="E1408" s="36" t="s">
        <v>237</v>
      </c>
      <c r="F1408" s="36" t="str">
        <f t="shared" si="115"/>
        <v xml:space="preserve">Supervisión y asistencia técnica en cobertura financiera a UDR o Unidades Ejecutoras </v>
      </c>
      <c r="G1408" s="36" t="s">
        <v>1237</v>
      </c>
      <c r="H1408" s="83" t="s">
        <v>1231</v>
      </c>
      <c r="I1408" s="82">
        <v>0</v>
      </c>
      <c r="J1408" s="38">
        <v>0</v>
      </c>
      <c r="K1408" s="38"/>
      <c r="L1408" s="38">
        <v>0</v>
      </c>
      <c r="M1408" s="38">
        <f t="shared" si="118"/>
        <v>0</v>
      </c>
      <c r="N1408" s="39">
        <v>11</v>
      </c>
      <c r="O1408" s="41" t="str">
        <f>IFERROR(VLOOKUP(N1408,bbb!B523:Ordenmes,2,0),"")</f>
        <v>Noviembre</v>
      </c>
      <c r="P1408" s="142">
        <v>7</v>
      </c>
      <c r="Q1408" s="111" t="s">
        <v>156</v>
      </c>
      <c r="R1408" s="95"/>
      <c r="S1408" s="93"/>
      <c r="T1408" s="93"/>
    </row>
    <row r="1409" spans="1:20" x14ac:dyDescent="0.25">
      <c r="A1409" s="34" t="s">
        <v>2116</v>
      </c>
      <c r="B1409" s="34" t="str">
        <f t="shared" si="117"/>
        <v>UDR Pasco</v>
      </c>
      <c r="C1409" s="35" t="s">
        <v>252</v>
      </c>
      <c r="D1409" s="36" t="str">
        <f t="shared" si="116"/>
        <v>Acciones de Soporte a la Gestión a nivel de UDR</v>
      </c>
      <c r="E1409" s="36" t="s">
        <v>253</v>
      </c>
      <c r="F1409" s="36" t="str">
        <f t="shared" si="115"/>
        <v>Supervisión y asistencia técnica en acciones de soporte a IPRESS</v>
      </c>
      <c r="G1409" s="36" t="s">
        <v>973</v>
      </c>
      <c r="H1409" s="83" t="s">
        <v>974</v>
      </c>
      <c r="I1409" s="82">
        <v>3</v>
      </c>
      <c r="J1409" s="38">
        <v>280</v>
      </c>
      <c r="K1409" s="38"/>
      <c r="L1409" s="38">
        <v>960</v>
      </c>
      <c r="M1409" s="38">
        <f t="shared" si="118"/>
        <v>1240</v>
      </c>
      <c r="N1409" s="39">
        <v>2</v>
      </c>
      <c r="O1409" s="41" t="str">
        <f>IFERROR(VLOOKUP(N1409,bbb!B550:Ordenmes,2,0),"")</f>
        <v>Febrero</v>
      </c>
      <c r="P1409" s="142">
        <v>7</v>
      </c>
      <c r="Q1409" s="111" t="s">
        <v>156</v>
      </c>
      <c r="R1409" s="95"/>
      <c r="S1409" s="93" t="s">
        <v>2970</v>
      </c>
      <c r="T1409" s="93"/>
    </row>
    <row r="1410" spans="1:20" x14ac:dyDescent="0.25">
      <c r="A1410" s="34" t="s">
        <v>2116</v>
      </c>
      <c r="B1410" s="34" t="str">
        <f t="shared" si="117"/>
        <v>UDR Pasco</v>
      </c>
      <c r="C1410" s="35" t="s">
        <v>252</v>
      </c>
      <c r="D1410" s="36" t="str">
        <f t="shared" si="116"/>
        <v>Acciones de Soporte a la Gestión a nivel de UDR</v>
      </c>
      <c r="E1410" s="36" t="s">
        <v>260</v>
      </c>
      <c r="F1410" s="36" t="str">
        <f t="shared" ref="F1410:F1472" si="119">IFERROR(VLOOKUP(E1410,IdTarea,2,0),"")</f>
        <v>Otras Acciones de Soporte</v>
      </c>
      <c r="G1410" s="36" t="s">
        <v>975</v>
      </c>
      <c r="H1410" s="83" t="s">
        <v>976</v>
      </c>
      <c r="I1410" s="82">
        <v>3</v>
      </c>
      <c r="J1410" s="38">
        <v>280</v>
      </c>
      <c r="K1410" s="38"/>
      <c r="L1410" s="38">
        <v>960</v>
      </c>
      <c r="M1410" s="38">
        <f t="shared" si="118"/>
        <v>1240</v>
      </c>
      <c r="N1410" s="39">
        <v>2</v>
      </c>
      <c r="O1410" s="41" t="str">
        <f>IFERROR(VLOOKUP(N1410,bbb!B551:Ordenmes,2,0),"")</f>
        <v>Febrero</v>
      </c>
      <c r="P1410" s="142">
        <v>7</v>
      </c>
      <c r="Q1410" s="111" t="s">
        <v>156</v>
      </c>
      <c r="R1410" s="95"/>
      <c r="S1410" s="93" t="s">
        <v>2970</v>
      </c>
      <c r="T1410" s="93"/>
    </row>
    <row r="1411" spans="1:20" x14ac:dyDescent="0.25">
      <c r="A1411" s="34" t="s">
        <v>2116</v>
      </c>
      <c r="B1411" s="34" t="str">
        <f t="shared" si="117"/>
        <v>UDR Pasco</v>
      </c>
      <c r="C1411" s="35" t="s">
        <v>252</v>
      </c>
      <c r="D1411" s="36" t="str">
        <f t="shared" si="116"/>
        <v>Acciones de Soporte a la Gestión a nivel de UDR</v>
      </c>
      <c r="E1411" s="36" t="s">
        <v>253</v>
      </c>
      <c r="F1411" s="36" t="str">
        <f t="shared" si="119"/>
        <v>Supervisión y asistencia técnica en acciones de soporte a IPRESS</v>
      </c>
      <c r="G1411" s="36" t="s">
        <v>977</v>
      </c>
      <c r="H1411" s="83" t="s">
        <v>2770</v>
      </c>
      <c r="I1411" s="82">
        <v>2</v>
      </c>
      <c r="J1411" s="38">
        <v>280</v>
      </c>
      <c r="K1411" s="38"/>
      <c r="L1411" s="38">
        <v>640</v>
      </c>
      <c r="M1411" s="38">
        <f t="shared" si="118"/>
        <v>920</v>
      </c>
      <c r="N1411" s="39">
        <v>2</v>
      </c>
      <c r="O1411" s="41" t="str">
        <f>IFERROR(VLOOKUP(N1411,bbb!B552:Ordenmes,2,0),"")</f>
        <v>Febrero</v>
      </c>
      <c r="P1411" s="142">
        <v>7</v>
      </c>
      <c r="Q1411" s="111" t="s">
        <v>156</v>
      </c>
      <c r="R1411" s="95"/>
      <c r="S1411" s="93" t="s">
        <v>2970</v>
      </c>
      <c r="T1411" s="93"/>
    </row>
    <row r="1412" spans="1:20" x14ac:dyDescent="0.25">
      <c r="A1412" s="34" t="s">
        <v>2116</v>
      </c>
      <c r="B1412" s="34" t="str">
        <f t="shared" si="117"/>
        <v>UDR Pasco</v>
      </c>
      <c r="C1412" s="35" t="s">
        <v>314</v>
      </c>
      <c r="D1412" s="36" t="str">
        <f t="shared" si="116"/>
        <v>Acciones de Afiliación.</v>
      </c>
      <c r="E1412" s="36" t="s">
        <v>315</v>
      </c>
      <c r="F1412" s="36" t="str">
        <f t="shared" si="119"/>
        <v>Supervisión y asistencia técnica en materia de afiliaciones</v>
      </c>
      <c r="G1412" s="36" t="s">
        <v>979</v>
      </c>
      <c r="H1412" s="83" t="s">
        <v>980</v>
      </c>
      <c r="I1412" s="82">
        <v>0</v>
      </c>
      <c r="J1412" s="38">
        <v>0</v>
      </c>
      <c r="K1412" s="38"/>
      <c r="L1412" s="38">
        <v>0</v>
      </c>
      <c r="M1412" s="38">
        <f t="shared" si="118"/>
        <v>0</v>
      </c>
      <c r="N1412" s="39">
        <v>2</v>
      </c>
      <c r="O1412" s="41" t="str">
        <f>IFERROR(VLOOKUP(N1412,bbb!B553:Ordenmes,2,0),"")</f>
        <v>Febrero</v>
      </c>
      <c r="P1412" s="142">
        <v>8</v>
      </c>
      <c r="Q1412" s="111" t="s">
        <v>145</v>
      </c>
      <c r="R1412" s="95"/>
      <c r="S1412" s="93"/>
      <c r="T1412" s="93"/>
    </row>
    <row r="1413" spans="1:20" x14ac:dyDescent="0.25">
      <c r="A1413" s="34" t="s">
        <v>2116</v>
      </c>
      <c r="B1413" s="34" t="str">
        <f t="shared" si="117"/>
        <v>UDR Pasco</v>
      </c>
      <c r="C1413" s="35" t="s">
        <v>314</v>
      </c>
      <c r="D1413" s="36" t="str">
        <f t="shared" si="116"/>
        <v>Acciones de Afiliación.</v>
      </c>
      <c r="E1413" s="36" t="s">
        <v>315</v>
      </c>
      <c r="F1413" s="36" t="str">
        <f t="shared" si="119"/>
        <v>Supervisión y asistencia técnica en materia de afiliaciones</v>
      </c>
      <c r="G1413" s="36" t="s">
        <v>981</v>
      </c>
      <c r="H1413" s="83" t="s">
        <v>982</v>
      </c>
      <c r="I1413" s="82">
        <v>3</v>
      </c>
      <c r="J1413" s="38">
        <v>280</v>
      </c>
      <c r="K1413" s="38"/>
      <c r="L1413" s="38">
        <v>960</v>
      </c>
      <c r="M1413" s="38">
        <f t="shared" si="118"/>
        <v>1240</v>
      </c>
      <c r="N1413" s="39">
        <v>2</v>
      </c>
      <c r="O1413" s="41" t="str">
        <f>IFERROR(VLOOKUP(N1413,bbb!B554:Ordenmes,2,0),"")</f>
        <v>Febrero</v>
      </c>
      <c r="P1413" s="142">
        <v>8</v>
      </c>
      <c r="Q1413" s="111" t="s">
        <v>145</v>
      </c>
      <c r="R1413" s="95"/>
      <c r="S1413" s="93" t="s">
        <v>2970</v>
      </c>
      <c r="T1413" s="93"/>
    </row>
    <row r="1414" spans="1:20" x14ac:dyDescent="0.25">
      <c r="A1414" s="34" t="s">
        <v>2116</v>
      </c>
      <c r="B1414" s="34" t="str">
        <f t="shared" si="117"/>
        <v>UDR Pasco</v>
      </c>
      <c r="C1414" s="35" t="s">
        <v>252</v>
      </c>
      <c r="D1414" s="36" t="str">
        <f t="shared" si="116"/>
        <v>Acciones de Soporte a la Gestión a nivel de UDR</v>
      </c>
      <c r="E1414" s="36" t="s">
        <v>253</v>
      </c>
      <c r="F1414" s="36" t="str">
        <f t="shared" si="119"/>
        <v>Supervisión y asistencia técnica en acciones de soporte a IPRESS</v>
      </c>
      <c r="G1414" s="36" t="s">
        <v>983</v>
      </c>
      <c r="H1414" s="83" t="s">
        <v>984</v>
      </c>
      <c r="I1414" s="82">
        <v>2</v>
      </c>
      <c r="J1414" s="38">
        <v>280</v>
      </c>
      <c r="K1414" s="38"/>
      <c r="L1414" s="38">
        <v>640</v>
      </c>
      <c r="M1414" s="38">
        <f t="shared" si="118"/>
        <v>920</v>
      </c>
      <c r="N1414" s="39">
        <v>2</v>
      </c>
      <c r="O1414" s="41" t="str">
        <f>IFERROR(VLOOKUP(N1414,bbb!B555:Ordenmes,2,0),"")</f>
        <v>Febrero</v>
      </c>
      <c r="P1414" s="142">
        <v>8</v>
      </c>
      <c r="Q1414" s="111" t="s">
        <v>145</v>
      </c>
      <c r="R1414" s="95"/>
      <c r="S1414" s="93" t="s">
        <v>2970</v>
      </c>
      <c r="T1414" s="93"/>
    </row>
    <row r="1415" spans="1:20" x14ac:dyDescent="0.25">
      <c r="A1415" s="34" t="s">
        <v>2116</v>
      </c>
      <c r="B1415" s="34" t="str">
        <f t="shared" si="117"/>
        <v>UDR Pasco</v>
      </c>
      <c r="C1415" s="35" t="s">
        <v>279</v>
      </c>
      <c r="D1415" s="36" t="str">
        <f t="shared" si="116"/>
        <v>Ejecución de Control Técnico a las Prestaciones.</v>
      </c>
      <c r="E1415" s="36" t="s">
        <v>288</v>
      </c>
      <c r="F1415" s="36" t="str">
        <f t="shared" si="119"/>
        <v>Ejecutar acciones correspondientes al Proceso de Control Presencial Posterior</v>
      </c>
      <c r="G1415" s="36" t="s">
        <v>2960</v>
      </c>
      <c r="H1415" s="36" t="s">
        <v>978</v>
      </c>
      <c r="I1415" s="82">
        <v>3</v>
      </c>
      <c r="J1415" s="38">
        <v>280</v>
      </c>
      <c r="K1415" s="38"/>
      <c r="L1415" s="38">
        <f>+I1415*320</f>
        <v>960</v>
      </c>
      <c r="M1415" s="38">
        <f>+J1415+K1415+L1415</f>
        <v>1240</v>
      </c>
      <c r="N1415" s="107">
        <v>4</v>
      </c>
      <c r="O1415" s="41" t="str">
        <f>IFERROR(VLOOKUP(N1415,bbb!B595:Ordenmes,2,0),"")</f>
        <v>Abril</v>
      </c>
      <c r="P1415" s="142"/>
      <c r="Q1415" s="111"/>
      <c r="R1415" s="95"/>
      <c r="S1415" s="93"/>
      <c r="T1415" s="93"/>
    </row>
    <row r="1416" spans="1:20" x14ac:dyDescent="0.25">
      <c r="A1416" s="34" t="s">
        <v>2116</v>
      </c>
      <c r="B1416" s="34" t="str">
        <f t="shared" si="117"/>
        <v>UDR Pasco</v>
      </c>
      <c r="C1416" s="35" t="s">
        <v>314</v>
      </c>
      <c r="D1416" s="36" t="str">
        <f t="shared" si="116"/>
        <v>Acciones de Afiliación.</v>
      </c>
      <c r="E1416" s="36" t="s">
        <v>315</v>
      </c>
      <c r="F1416" s="36" t="str">
        <f t="shared" si="119"/>
        <v>Supervisión y asistencia técnica en materia de afiliaciones</v>
      </c>
      <c r="G1416" s="36" t="s">
        <v>986</v>
      </c>
      <c r="H1416" s="83" t="s">
        <v>987</v>
      </c>
      <c r="I1416" s="82">
        <v>5</v>
      </c>
      <c r="J1416" s="38">
        <v>330</v>
      </c>
      <c r="K1416" s="38"/>
      <c r="L1416" s="38">
        <v>1600</v>
      </c>
      <c r="M1416" s="38">
        <f t="shared" ref="M1416:M1478" si="120">SUM(J1416:L1416)</f>
        <v>1930</v>
      </c>
      <c r="N1416" s="107">
        <v>4</v>
      </c>
      <c r="O1416" s="41" t="str">
        <f>IFERROR(VLOOKUP(N1416,bbb!B596:Ordenmes,2,0),"")</f>
        <v>Abril</v>
      </c>
      <c r="P1416" s="142">
        <v>9</v>
      </c>
      <c r="Q1416" s="111" t="s">
        <v>161</v>
      </c>
      <c r="R1416" s="95"/>
      <c r="S1416" s="93"/>
      <c r="T1416" s="93"/>
    </row>
    <row r="1417" spans="1:20" x14ac:dyDescent="0.25">
      <c r="A1417" s="34" t="s">
        <v>2116</v>
      </c>
      <c r="B1417" s="34" t="str">
        <f t="shared" si="117"/>
        <v>UDR Pasco</v>
      </c>
      <c r="C1417" s="35" t="s">
        <v>252</v>
      </c>
      <c r="D1417" s="36" t="str">
        <f t="shared" si="116"/>
        <v>Acciones de Soporte a la Gestión a nivel de UDR</v>
      </c>
      <c r="E1417" s="36" t="s">
        <v>260</v>
      </c>
      <c r="F1417" s="36" t="str">
        <f t="shared" si="119"/>
        <v>Otras Acciones de Soporte</v>
      </c>
      <c r="G1417" s="36" t="s">
        <v>988</v>
      </c>
      <c r="H1417" s="83" t="s">
        <v>989</v>
      </c>
      <c r="I1417" s="82">
        <v>3</v>
      </c>
      <c r="J1417" s="38">
        <v>180</v>
      </c>
      <c r="K1417" s="38"/>
      <c r="L1417" s="38">
        <f>+I1417*320</f>
        <v>960</v>
      </c>
      <c r="M1417" s="38">
        <f t="shared" si="120"/>
        <v>1140</v>
      </c>
      <c r="N1417" s="107">
        <v>5</v>
      </c>
      <c r="O1417" s="41" t="str">
        <f>IFERROR(VLOOKUP(N1417,bbb!B597:Ordenmes,2,0),"")</f>
        <v>Mayo</v>
      </c>
      <c r="P1417" s="142">
        <v>9</v>
      </c>
      <c r="Q1417" s="111" t="s">
        <v>161</v>
      </c>
      <c r="R1417" s="95"/>
      <c r="S1417" s="93"/>
      <c r="T1417" s="93"/>
    </row>
    <row r="1418" spans="1:20" x14ac:dyDescent="0.25">
      <c r="A1418" s="34" t="s">
        <v>2116</v>
      </c>
      <c r="B1418" s="34" t="str">
        <f t="shared" si="117"/>
        <v>UDR Pasco</v>
      </c>
      <c r="C1418" s="35" t="s">
        <v>252</v>
      </c>
      <c r="D1418" s="36" t="str">
        <f t="shared" si="116"/>
        <v>Acciones de Soporte a la Gestión a nivel de UDR</v>
      </c>
      <c r="E1418" s="36" t="s">
        <v>253</v>
      </c>
      <c r="F1418" s="36" t="str">
        <f t="shared" si="119"/>
        <v>Supervisión y asistencia técnica en acciones de soporte a IPRESS</v>
      </c>
      <c r="G1418" s="36" t="s">
        <v>2961</v>
      </c>
      <c r="H1418" s="83" t="s">
        <v>985</v>
      </c>
      <c r="I1418" s="82">
        <v>3</v>
      </c>
      <c r="J1418" s="38">
        <v>327</v>
      </c>
      <c r="K1418" s="38"/>
      <c r="L1418" s="38">
        <v>960</v>
      </c>
      <c r="M1418" s="38">
        <f t="shared" si="120"/>
        <v>1287</v>
      </c>
      <c r="N1418" s="39">
        <v>8</v>
      </c>
      <c r="O1418" s="41" t="str">
        <f>IFERROR(VLOOKUP(N1418,bbb!B573:Ordenmes,2,0),"")</f>
        <v>Agosto</v>
      </c>
      <c r="P1418" s="142">
        <v>9</v>
      </c>
      <c r="Q1418" s="111" t="s">
        <v>161</v>
      </c>
      <c r="R1418" s="95"/>
      <c r="S1418" s="93"/>
      <c r="T1418" s="93"/>
    </row>
    <row r="1419" spans="1:20" x14ac:dyDescent="0.25">
      <c r="A1419" s="34" t="s">
        <v>2116</v>
      </c>
      <c r="B1419" s="34" t="str">
        <f t="shared" si="117"/>
        <v>UDR Pasco</v>
      </c>
      <c r="C1419" s="35" t="s">
        <v>279</v>
      </c>
      <c r="D1419" s="36" t="str">
        <f t="shared" si="116"/>
        <v>Ejecución de Control Técnico a las Prestaciones.</v>
      </c>
      <c r="E1419" s="36" t="s">
        <v>280</v>
      </c>
      <c r="F1419" s="36" t="str">
        <f t="shared" si="119"/>
        <v>Gestión con actores locales para fortalecer la contención preventiva</v>
      </c>
      <c r="G1419" s="36" t="s">
        <v>992</v>
      </c>
      <c r="H1419" s="83" t="s">
        <v>989</v>
      </c>
      <c r="I1419" s="82">
        <v>3</v>
      </c>
      <c r="J1419" s="38">
        <v>327</v>
      </c>
      <c r="K1419" s="38"/>
      <c r="L1419" s="38">
        <v>960</v>
      </c>
      <c r="M1419" s="38">
        <f t="shared" si="120"/>
        <v>1287</v>
      </c>
      <c r="N1419" s="39">
        <v>8</v>
      </c>
      <c r="O1419" s="41" t="str">
        <f>IFERROR(VLOOKUP(N1419,bbb!B575:Ordenmes,2,0),"")</f>
        <v>Agosto</v>
      </c>
      <c r="P1419" s="142">
        <v>10</v>
      </c>
      <c r="Q1419" s="111" t="s">
        <v>150</v>
      </c>
      <c r="R1419" s="95"/>
      <c r="S1419" s="93"/>
      <c r="T1419" s="93"/>
    </row>
    <row r="1420" spans="1:20" x14ac:dyDescent="0.25">
      <c r="A1420" s="34" t="s">
        <v>2116</v>
      </c>
      <c r="B1420" s="34" t="str">
        <f t="shared" si="117"/>
        <v>UDR Pasco</v>
      </c>
      <c r="C1420" s="35" t="s">
        <v>314</v>
      </c>
      <c r="D1420" s="36" t="str">
        <f t="shared" si="116"/>
        <v>Acciones de Afiliación.</v>
      </c>
      <c r="E1420" s="36" t="s">
        <v>315</v>
      </c>
      <c r="F1420" s="36" t="str">
        <f t="shared" si="119"/>
        <v>Supervisión y asistencia técnica en materia de afiliaciones</v>
      </c>
      <c r="G1420" s="36" t="s">
        <v>993</v>
      </c>
      <c r="H1420" s="83" t="s">
        <v>994</v>
      </c>
      <c r="I1420" s="82">
        <v>3</v>
      </c>
      <c r="J1420" s="38">
        <v>327</v>
      </c>
      <c r="K1420" s="38"/>
      <c r="L1420" s="38">
        <v>960</v>
      </c>
      <c r="M1420" s="38">
        <f t="shared" si="120"/>
        <v>1287</v>
      </c>
      <c r="N1420" s="39">
        <v>8</v>
      </c>
      <c r="O1420" s="41" t="str">
        <f>IFERROR(VLOOKUP(N1420,bbb!B576:Ordenmes,2,0),"")</f>
        <v>Agosto</v>
      </c>
      <c r="P1420" s="142">
        <v>10</v>
      </c>
      <c r="Q1420" s="111" t="s">
        <v>150</v>
      </c>
      <c r="R1420" s="95"/>
      <c r="S1420" s="93"/>
      <c r="T1420" s="93"/>
    </row>
    <row r="1421" spans="1:20" x14ac:dyDescent="0.25">
      <c r="A1421" s="34" t="s">
        <v>2116</v>
      </c>
      <c r="B1421" s="34" t="str">
        <f t="shared" si="117"/>
        <v>UDR Pasco</v>
      </c>
      <c r="C1421" s="35" t="s">
        <v>252</v>
      </c>
      <c r="D1421" s="36" t="str">
        <f t="shared" si="116"/>
        <v>Acciones de Soporte a la Gestión a nivel de UDR</v>
      </c>
      <c r="E1421" s="36" t="s">
        <v>253</v>
      </c>
      <c r="F1421" s="36" t="str">
        <f t="shared" si="119"/>
        <v>Supervisión y asistencia técnica en acciones de soporte a IPRESS</v>
      </c>
      <c r="G1421" s="36" t="s">
        <v>990</v>
      </c>
      <c r="H1421" s="83" t="s">
        <v>3055</v>
      </c>
      <c r="I1421" s="82">
        <v>3</v>
      </c>
      <c r="J1421" s="38">
        <v>280</v>
      </c>
      <c r="K1421" s="38"/>
      <c r="L1421" s="38">
        <v>960</v>
      </c>
      <c r="M1421" s="38">
        <f t="shared" si="120"/>
        <v>1240</v>
      </c>
      <c r="N1421" s="39">
        <v>6</v>
      </c>
      <c r="O1421" s="41" t="str">
        <f>IFERROR(VLOOKUP(N1421,bbb!B574:Ordenmes,2,0),"")</f>
        <v>Junio</v>
      </c>
      <c r="P1421" s="142">
        <v>9</v>
      </c>
      <c r="Q1421" s="111" t="s">
        <v>161</v>
      </c>
      <c r="R1421" s="95"/>
      <c r="S1421" s="93"/>
      <c r="T1421" s="93"/>
    </row>
    <row r="1422" spans="1:20" x14ac:dyDescent="0.25">
      <c r="A1422" s="34" t="s">
        <v>2116</v>
      </c>
      <c r="B1422" s="34" t="str">
        <f t="shared" si="117"/>
        <v>UDR Pasco</v>
      </c>
      <c r="C1422" s="35" t="s">
        <v>307</v>
      </c>
      <c r="D1422" s="36" t="str">
        <f t="shared" si="116"/>
        <v>Supervisión Financiera a Unidades Ejecutoras-UE.</v>
      </c>
      <c r="E1422" s="36" t="s">
        <v>308</v>
      </c>
      <c r="F1422" s="36" t="str">
        <f t="shared" si="119"/>
        <v>Supervisión Financiera Presencial a las Unidades Ejecutoras-UE</v>
      </c>
      <c r="G1422" s="36" t="s">
        <v>996</v>
      </c>
      <c r="H1422" s="83" t="s">
        <v>995</v>
      </c>
      <c r="I1422" s="82">
        <v>5</v>
      </c>
      <c r="J1422" s="38">
        <v>280</v>
      </c>
      <c r="K1422" s="38"/>
      <c r="L1422" s="38">
        <v>1600</v>
      </c>
      <c r="M1422" s="38">
        <f t="shared" si="120"/>
        <v>1880</v>
      </c>
      <c r="N1422" s="39">
        <v>6</v>
      </c>
      <c r="O1422" s="41" t="str">
        <f>IFERROR(VLOOKUP(N1422,bbb!B574:Ordenmes,2,0),"")</f>
        <v>Junio</v>
      </c>
      <c r="P1422" s="142">
        <v>10</v>
      </c>
      <c r="Q1422" s="111" t="s">
        <v>150</v>
      </c>
      <c r="R1422" s="95"/>
      <c r="S1422" s="93"/>
      <c r="T1422" s="93"/>
    </row>
    <row r="1423" spans="1:20" x14ac:dyDescent="0.25">
      <c r="A1423" s="34" t="s">
        <v>2116</v>
      </c>
      <c r="B1423" s="34" t="str">
        <f t="shared" si="117"/>
        <v>UDR Pasco</v>
      </c>
      <c r="C1423" s="35" t="s">
        <v>279</v>
      </c>
      <c r="D1423" s="36" t="str">
        <f t="shared" si="116"/>
        <v>Ejecución de Control Técnico a las Prestaciones.</v>
      </c>
      <c r="E1423" s="36" t="s">
        <v>288</v>
      </c>
      <c r="F1423" s="36" t="str">
        <f t="shared" si="119"/>
        <v>Ejecutar acciones correspondientes al Proceso de Control Presencial Posterior</v>
      </c>
      <c r="G1423" s="36" t="s">
        <v>3054</v>
      </c>
      <c r="H1423" s="83" t="s">
        <v>997</v>
      </c>
      <c r="I1423" s="82">
        <v>6</v>
      </c>
      <c r="J1423" s="38">
        <v>280</v>
      </c>
      <c r="K1423" s="38"/>
      <c r="L1423" s="38">
        <f>+I1423*320</f>
        <v>1920</v>
      </c>
      <c r="M1423" s="38">
        <f t="shared" si="120"/>
        <v>2200</v>
      </c>
      <c r="N1423" s="39">
        <v>6</v>
      </c>
      <c r="O1423" s="41" t="str">
        <f>IFERROR(VLOOKUP(N1423,bbb!B575:Ordenmes,2,0),"")</f>
        <v>Junio</v>
      </c>
      <c r="P1423" s="142">
        <v>11</v>
      </c>
      <c r="Q1423" s="111" t="s">
        <v>169</v>
      </c>
      <c r="R1423" s="95"/>
      <c r="S1423" s="93"/>
      <c r="T1423" s="93"/>
    </row>
    <row r="1424" spans="1:20" x14ac:dyDescent="0.25">
      <c r="A1424" s="34" t="s">
        <v>2116</v>
      </c>
      <c r="B1424" s="34" t="str">
        <f t="shared" si="117"/>
        <v>UDR Pasco</v>
      </c>
      <c r="C1424" s="35" t="s">
        <v>314</v>
      </c>
      <c r="D1424" s="36" t="str">
        <f t="shared" si="116"/>
        <v>Acciones de Afiliación.</v>
      </c>
      <c r="E1424" s="36" t="s">
        <v>315</v>
      </c>
      <c r="F1424" s="36" t="str">
        <f t="shared" si="119"/>
        <v>Supervisión y asistencia técnica en materia de afiliaciones</v>
      </c>
      <c r="G1424" s="36" t="s">
        <v>998</v>
      </c>
      <c r="H1424" s="83" t="s">
        <v>987</v>
      </c>
      <c r="I1424" s="82">
        <v>5</v>
      </c>
      <c r="J1424" s="38">
        <v>330</v>
      </c>
      <c r="K1424" s="38"/>
      <c r="L1424" s="38">
        <v>1600</v>
      </c>
      <c r="M1424" s="38">
        <f t="shared" si="120"/>
        <v>1930</v>
      </c>
      <c r="N1424" s="39">
        <v>6</v>
      </c>
      <c r="O1424" s="41" t="str">
        <f>IFERROR(VLOOKUP(N1424,bbb!B576:Ordenmes,2,0),"")</f>
        <v>Junio</v>
      </c>
      <c r="P1424" s="142">
        <v>11</v>
      </c>
      <c r="Q1424" s="111" t="s">
        <v>169</v>
      </c>
      <c r="R1424" s="95"/>
      <c r="S1424" s="93"/>
      <c r="T1424" s="93"/>
    </row>
    <row r="1425" spans="1:20" x14ac:dyDescent="0.25">
      <c r="A1425" s="34" t="s">
        <v>2116</v>
      </c>
      <c r="B1425" s="34" t="str">
        <f t="shared" si="117"/>
        <v>UDR Pasco</v>
      </c>
      <c r="C1425" s="35" t="s">
        <v>279</v>
      </c>
      <c r="D1425" s="36" t="str">
        <f t="shared" si="116"/>
        <v>Ejecución de Control Técnico a las Prestaciones.</v>
      </c>
      <c r="E1425" s="36" t="s">
        <v>280</v>
      </c>
      <c r="F1425" s="36" t="str">
        <f t="shared" si="119"/>
        <v>Gestión con actores locales para fortalecer la contención preventiva</v>
      </c>
      <c r="G1425" s="36" t="s">
        <v>998</v>
      </c>
      <c r="H1425" s="83" t="s">
        <v>989</v>
      </c>
      <c r="I1425" s="82">
        <v>5</v>
      </c>
      <c r="J1425" s="38">
        <v>330</v>
      </c>
      <c r="K1425" s="38"/>
      <c r="L1425" s="38">
        <v>1600</v>
      </c>
      <c r="M1425" s="38">
        <f t="shared" si="120"/>
        <v>1930</v>
      </c>
      <c r="N1425" s="39">
        <v>6</v>
      </c>
      <c r="O1425" s="41" t="str">
        <f>IFERROR(VLOOKUP(N1425,bbb!B577:Ordenmes,2,0),"")</f>
        <v>Junio</v>
      </c>
      <c r="P1425" s="142">
        <v>11</v>
      </c>
      <c r="Q1425" s="111" t="s">
        <v>169</v>
      </c>
      <c r="R1425" s="95"/>
      <c r="S1425" s="93"/>
      <c r="T1425" s="93"/>
    </row>
    <row r="1426" spans="1:20" x14ac:dyDescent="0.25">
      <c r="A1426" s="34" t="s">
        <v>2116</v>
      </c>
      <c r="B1426" s="34" t="str">
        <f t="shared" si="117"/>
        <v>UDR Pasco</v>
      </c>
      <c r="C1426" s="35" t="s">
        <v>279</v>
      </c>
      <c r="D1426" s="36" t="str">
        <f t="shared" si="116"/>
        <v>Ejecución de Control Técnico a las Prestaciones.</v>
      </c>
      <c r="E1426" s="36" t="s">
        <v>331</v>
      </c>
      <c r="F1426" s="36" t="str">
        <f t="shared" si="119"/>
        <v>Supervisar y monitorear respecto al acceso a servicios de salud</v>
      </c>
      <c r="G1426" s="36" t="s">
        <v>998</v>
      </c>
      <c r="H1426" s="83" t="s">
        <v>997</v>
      </c>
      <c r="I1426" s="82">
        <v>5</v>
      </c>
      <c r="J1426" s="38">
        <v>330</v>
      </c>
      <c r="K1426" s="38"/>
      <c r="L1426" s="38">
        <v>1600</v>
      </c>
      <c r="M1426" s="38">
        <f t="shared" si="120"/>
        <v>1930</v>
      </c>
      <c r="N1426" s="39">
        <v>6</v>
      </c>
      <c r="O1426" s="41" t="str">
        <f>IFERROR(VLOOKUP(N1426,bbb!B578:Ordenmes,2,0),"")</f>
        <v>Junio</v>
      </c>
      <c r="P1426" s="142">
        <v>11</v>
      </c>
      <c r="Q1426" s="111" t="s">
        <v>169</v>
      </c>
      <c r="R1426" s="95"/>
      <c r="S1426" s="93"/>
      <c r="T1426" s="93"/>
    </row>
    <row r="1427" spans="1:20" x14ac:dyDescent="0.25">
      <c r="A1427" s="34" t="s">
        <v>2116</v>
      </c>
      <c r="B1427" s="34" t="str">
        <f t="shared" si="117"/>
        <v>UDR Pasco</v>
      </c>
      <c r="C1427" s="35" t="s">
        <v>307</v>
      </c>
      <c r="D1427" s="36" t="str">
        <f t="shared" si="116"/>
        <v>Supervisión Financiera a Unidades Ejecutoras-UE.</v>
      </c>
      <c r="E1427" s="36" t="s">
        <v>308</v>
      </c>
      <c r="F1427" s="36" t="str">
        <f t="shared" si="119"/>
        <v>Supervisión Financiera Presencial a las Unidades Ejecutoras-UE</v>
      </c>
      <c r="G1427" s="36" t="s">
        <v>999</v>
      </c>
      <c r="H1427" s="83" t="s">
        <v>985</v>
      </c>
      <c r="I1427" s="82">
        <v>5</v>
      </c>
      <c r="J1427" s="38">
        <v>327</v>
      </c>
      <c r="K1427" s="38"/>
      <c r="L1427" s="38">
        <v>1600</v>
      </c>
      <c r="M1427" s="38">
        <f t="shared" si="120"/>
        <v>1927</v>
      </c>
      <c r="N1427" s="39">
        <v>6</v>
      </c>
      <c r="O1427" s="41" t="str">
        <f>IFERROR(VLOOKUP(N1427,bbb!B579:Ordenmes,2,0),"")</f>
        <v>Junio</v>
      </c>
      <c r="P1427" s="142">
        <v>12</v>
      </c>
      <c r="Q1427" s="111" t="s">
        <v>166</v>
      </c>
      <c r="R1427" s="95"/>
      <c r="S1427" s="93"/>
      <c r="T1427" s="93"/>
    </row>
    <row r="1428" spans="1:20" x14ac:dyDescent="0.25">
      <c r="A1428" s="34" t="s">
        <v>2116</v>
      </c>
      <c r="B1428" s="34" t="str">
        <f t="shared" si="117"/>
        <v>UDR Pasco</v>
      </c>
      <c r="C1428" s="35" t="s">
        <v>314</v>
      </c>
      <c r="D1428" s="36" t="str">
        <f t="shared" si="116"/>
        <v>Acciones de Afiliación.</v>
      </c>
      <c r="E1428" s="36" t="s">
        <v>315</v>
      </c>
      <c r="F1428" s="36" t="str">
        <f t="shared" si="119"/>
        <v>Supervisión y asistencia técnica en materia de afiliaciones</v>
      </c>
      <c r="G1428" s="36" t="s">
        <v>1000</v>
      </c>
      <c r="H1428" s="83" t="s">
        <v>987</v>
      </c>
      <c r="I1428" s="82">
        <v>0</v>
      </c>
      <c r="J1428" s="38">
        <v>0</v>
      </c>
      <c r="K1428" s="38"/>
      <c r="L1428" s="38">
        <v>0</v>
      </c>
      <c r="M1428" s="38">
        <f t="shared" si="120"/>
        <v>0</v>
      </c>
      <c r="N1428" s="39">
        <v>7</v>
      </c>
      <c r="O1428" s="41" t="str">
        <f>IFERROR(VLOOKUP(N1428,bbb!B590:Ordenmes,2,0),"")</f>
        <v>Julio</v>
      </c>
      <c r="P1428" s="142">
        <v>12</v>
      </c>
      <c r="Q1428" s="111" t="s">
        <v>166</v>
      </c>
      <c r="R1428" s="95"/>
      <c r="S1428" s="93"/>
      <c r="T1428" s="93"/>
    </row>
    <row r="1429" spans="1:20" x14ac:dyDescent="0.25">
      <c r="A1429" s="34" t="s">
        <v>2116</v>
      </c>
      <c r="B1429" s="34" t="str">
        <f t="shared" si="117"/>
        <v>UDR Pasco</v>
      </c>
      <c r="C1429" s="35" t="s">
        <v>252</v>
      </c>
      <c r="D1429" s="36" t="str">
        <f t="shared" si="116"/>
        <v>Acciones de Soporte a la Gestión a nivel de UDR</v>
      </c>
      <c r="E1429" s="36" t="s">
        <v>253</v>
      </c>
      <c r="F1429" s="36" t="str">
        <f t="shared" si="119"/>
        <v>Supervisión y asistencia técnica en acciones de soporte a IPRESS</v>
      </c>
      <c r="G1429" s="36" t="s">
        <v>1001</v>
      </c>
      <c r="H1429" s="83" t="s">
        <v>991</v>
      </c>
      <c r="I1429" s="82">
        <v>2</v>
      </c>
      <c r="J1429" s="38">
        <v>280</v>
      </c>
      <c r="K1429" s="38"/>
      <c r="L1429" s="38">
        <v>640</v>
      </c>
      <c r="M1429" s="38">
        <f t="shared" si="120"/>
        <v>920</v>
      </c>
      <c r="N1429" s="39">
        <v>9</v>
      </c>
      <c r="O1429" s="41" t="str">
        <f>IFERROR(VLOOKUP(N1429,bbb!B554:Ordenmes,2,0),"")</f>
        <v>Setiembre</v>
      </c>
      <c r="P1429" s="142">
        <v>12</v>
      </c>
      <c r="Q1429" s="111" t="s">
        <v>166</v>
      </c>
      <c r="R1429" s="95"/>
      <c r="S1429" s="93"/>
      <c r="T1429" s="93"/>
    </row>
    <row r="1430" spans="1:20" x14ac:dyDescent="0.25">
      <c r="A1430" s="34" t="s">
        <v>2116</v>
      </c>
      <c r="B1430" s="34" t="str">
        <f t="shared" si="117"/>
        <v>UDR Pasco</v>
      </c>
      <c r="C1430" s="35" t="s">
        <v>279</v>
      </c>
      <c r="D1430" s="36" t="str">
        <f t="shared" si="116"/>
        <v>Ejecución de Control Técnico a las Prestaciones.</v>
      </c>
      <c r="E1430" s="36" t="s">
        <v>288</v>
      </c>
      <c r="F1430" s="36" t="str">
        <f t="shared" si="119"/>
        <v>Ejecutar acciones correspondientes al Proceso de Control Presencial Posterior</v>
      </c>
      <c r="G1430" s="36" t="s">
        <v>1002</v>
      </c>
      <c r="H1430" s="83" t="s">
        <v>997</v>
      </c>
      <c r="I1430" s="82">
        <v>5</v>
      </c>
      <c r="J1430" s="38">
        <v>280</v>
      </c>
      <c r="K1430" s="38"/>
      <c r="L1430" s="38">
        <v>1600</v>
      </c>
      <c r="M1430" s="38">
        <f t="shared" si="120"/>
        <v>1880</v>
      </c>
      <c r="N1430" s="39">
        <v>9</v>
      </c>
      <c r="O1430" s="41" t="str">
        <f>IFERROR(VLOOKUP(N1430,bbb!B555:Ordenmes,2,0),"")</f>
        <v>Setiembre</v>
      </c>
      <c r="P1430" s="142">
        <v>12</v>
      </c>
      <c r="Q1430" s="111" t="s">
        <v>166</v>
      </c>
      <c r="R1430" s="95"/>
      <c r="S1430" s="93"/>
      <c r="T1430" s="93"/>
    </row>
    <row r="1431" spans="1:20" x14ac:dyDescent="0.25">
      <c r="A1431" s="34" t="s">
        <v>2116</v>
      </c>
      <c r="B1431" s="34" t="str">
        <f t="shared" si="117"/>
        <v>UDR Pasco</v>
      </c>
      <c r="C1431" s="35" t="s">
        <v>314</v>
      </c>
      <c r="D1431" s="36" t="str">
        <f t="shared" si="116"/>
        <v>Acciones de Afiliación.</v>
      </c>
      <c r="E1431" s="36" t="s">
        <v>315</v>
      </c>
      <c r="F1431" s="36" t="str">
        <f t="shared" si="119"/>
        <v>Supervisión y asistencia técnica en materia de afiliaciones</v>
      </c>
      <c r="G1431" s="36" t="s">
        <v>1003</v>
      </c>
      <c r="H1431" s="83" t="s">
        <v>994</v>
      </c>
      <c r="I1431" s="82">
        <v>3</v>
      </c>
      <c r="J1431" s="38">
        <v>280</v>
      </c>
      <c r="K1431" s="38"/>
      <c r="L1431" s="38">
        <v>960</v>
      </c>
      <c r="M1431" s="38">
        <f t="shared" si="120"/>
        <v>1240</v>
      </c>
      <c r="N1431" s="39">
        <v>9</v>
      </c>
      <c r="O1431" s="41" t="str">
        <f>IFERROR(VLOOKUP(N1431,bbb!B556:Ordenmes,2,0),"")</f>
        <v>Setiembre</v>
      </c>
      <c r="P1431" s="142">
        <v>2</v>
      </c>
      <c r="Q1431" s="111" t="s">
        <v>126</v>
      </c>
      <c r="R1431" s="95"/>
      <c r="S1431" s="93"/>
      <c r="T1431" s="93"/>
    </row>
    <row r="1432" spans="1:20" x14ac:dyDescent="0.25">
      <c r="A1432" s="34" t="s">
        <v>2116</v>
      </c>
      <c r="B1432" s="34" t="str">
        <f t="shared" si="117"/>
        <v>UDR Pasco</v>
      </c>
      <c r="C1432" s="35" t="s">
        <v>252</v>
      </c>
      <c r="D1432" s="36" t="str">
        <f t="shared" si="116"/>
        <v>Acciones de Soporte a la Gestión a nivel de UDR</v>
      </c>
      <c r="E1432" s="36" t="s">
        <v>253</v>
      </c>
      <c r="F1432" s="36" t="str">
        <f t="shared" si="119"/>
        <v>Supervisión y asistencia técnica en acciones de soporte a IPRESS</v>
      </c>
      <c r="G1432" s="36" t="s">
        <v>1004</v>
      </c>
      <c r="H1432" s="83" t="s">
        <v>995</v>
      </c>
      <c r="I1432" s="82">
        <v>2</v>
      </c>
      <c r="J1432" s="38">
        <v>327</v>
      </c>
      <c r="K1432" s="38"/>
      <c r="L1432" s="38">
        <v>960</v>
      </c>
      <c r="M1432" s="38">
        <f t="shared" si="120"/>
        <v>1287</v>
      </c>
      <c r="N1432" s="39">
        <v>9</v>
      </c>
      <c r="O1432" s="41" t="str">
        <f>IFERROR(VLOOKUP(N1432,bbb!B557:Ordenmes,2,0),"")</f>
        <v>Setiembre</v>
      </c>
      <c r="P1432" s="142">
        <v>3</v>
      </c>
      <c r="Q1432" s="111" t="s">
        <v>131</v>
      </c>
      <c r="R1432" s="95"/>
      <c r="S1432" s="93"/>
      <c r="T1432" s="93"/>
    </row>
    <row r="1433" spans="1:20" x14ac:dyDescent="0.25">
      <c r="A1433" s="34" t="s">
        <v>2116</v>
      </c>
      <c r="B1433" s="34" t="str">
        <f t="shared" si="117"/>
        <v>UDR Pasco</v>
      </c>
      <c r="C1433" s="35" t="s">
        <v>314</v>
      </c>
      <c r="D1433" s="36" t="str">
        <f t="shared" ref="D1433:D1496" si="121">IFERROR(VLOOKUP(C1433,IdAOE,2,0),"")</f>
        <v>Acciones de Afiliación.</v>
      </c>
      <c r="E1433" s="36" t="s">
        <v>315</v>
      </c>
      <c r="F1433" s="36" t="str">
        <f t="shared" si="119"/>
        <v>Supervisión y asistencia técnica en materia de afiliaciones</v>
      </c>
      <c r="G1433" s="36" t="s">
        <v>1005</v>
      </c>
      <c r="H1433" s="83" t="s">
        <v>987</v>
      </c>
      <c r="I1433" s="82">
        <v>0</v>
      </c>
      <c r="J1433" s="38">
        <v>0</v>
      </c>
      <c r="K1433" s="38"/>
      <c r="L1433" s="38">
        <v>0</v>
      </c>
      <c r="M1433" s="38">
        <f t="shared" si="120"/>
        <v>0</v>
      </c>
      <c r="N1433" s="39">
        <v>10</v>
      </c>
      <c r="O1433" s="41" t="str">
        <f>IFERROR(VLOOKUP(N1433,bbb!B540:Ordenmes,2,0),"")</f>
        <v>Octubre</v>
      </c>
      <c r="P1433" s="142">
        <v>4</v>
      </c>
      <c r="Q1433" s="111" t="s">
        <v>137</v>
      </c>
      <c r="R1433" s="95"/>
      <c r="S1433" s="93"/>
      <c r="T1433" s="93"/>
    </row>
    <row r="1434" spans="1:20" x14ac:dyDescent="0.25">
      <c r="A1434" s="34" t="s">
        <v>2116</v>
      </c>
      <c r="B1434" s="34" t="str">
        <f t="shared" si="117"/>
        <v>UDR Pasco</v>
      </c>
      <c r="C1434" s="35" t="s">
        <v>279</v>
      </c>
      <c r="D1434" s="36" t="str">
        <f t="shared" si="121"/>
        <v>Ejecución de Control Técnico a las Prestaciones.</v>
      </c>
      <c r="E1434" s="36" t="s">
        <v>331</v>
      </c>
      <c r="F1434" s="36" t="str">
        <f t="shared" si="119"/>
        <v>Supervisar y monitorear respecto al acceso a servicios de salud</v>
      </c>
      <c r="G1434" s="36" t="s">
        <v>1006</v>
      </c>
      <c r="H1434" s="83" t="s">
        <v>1007</v>
      </c>
      <c r="I1434" s="82">
        <v>3.5</v>
      </c>
      <c r="J1434" s="38">
        <v>325</v>
      </c>
      <c r="K1434" s="38"/>
      <c r="L1434" s="38">
        <v>1120</v>
      </c>
      <c r="M1434" s="38">
        <f t="shared" si="120"/>
        <v>1445</v>
      </c>
      <c r="N1434" s="39">
        <v>10</v>
      </c>
      <c r="O1434" s="41" t="str">
        <f>IFERROR(VLOOKUP(N1434,bbb!B541:Ordenmes,2,0),"")</f>
        <v>Octubre</v>
      </c>
      <c r="P1434" s="142">
        <v>9</v>
      </c>
      <c r="Q1434" s="111" t="s">
        <v>161</v>
      </c>
      <c r="R1434" s="95"/>
      <c r="S1434" s="93"/>
      <c r="T1434" s="93"/>
    </row>
    <row r="1435" spans="1:20" x14ac:dyDescent="0.25">
      <c r="A1435" s="34" t="s">
        <v>2116</v>
      </c>
      <c r="B1435" s="34" t="str">
        <f t="shared" si="117"/>
        <v>UDR Pasco</v>
      </c>
      <c r="C1435" s="35" t="s">
        <v>252</v>
      </c>
      <c r="D1435" s="36" t="str">
        <f t="shared" si="121"/>
        <v>Acciones de Soporte a la Gestión a nivel de UDR</v>
      </c>
      <c r="E1435" s="36" t="s">
        <v>260</v>
      </c>
      <c r="F1435" s="36" t="str">
        <f t="shared" si="119"/>
        <v>Otras Acciones de Soporte</v>
      </c>
      <c r="G1435" s="36" t="s">
        <v>988</v>
      </c>
      <c r="H1435" s="83" t="s">
        <v>989</v>
      </c>
      <c r="I1435" s="82">
        <v>2</v>
      </c>
      <c r="J1435" s="38">
        <v>180</v>
      </c>
      <c r="K1435" s="38"/>
      <c r="L1435" s="38">
        <v>640</v>
      </c>
      <c r="M1435" s="38">
        <f t="shared" si="120"/>
        <v>820</v>
      </c>
      <c r="N1435" s="39">
        <v>11</v>
      </c>
      <c r="O1435" s="41" t="str">
        <f>IFERROR(VLOOKUP(N1435,bbb!B524:Ordenmes,2,0),"")</f>
        <v>Noviembre</v>
      </c>
      <c r="P1435" s="142">
        <v>5</v>
      </c>
      <c r="Q1435" s="111" t="s">
        <v>158</v>
      </c>
      <c r="R1435" s="95"/>
      <c r="S1435" s="93"/>
      <c r="T1435" s="93"/>
    </row>
    <row r="1436" spans="1:20" x14ac:dyDescent="0.25">
      <c r="A1436" s="34" t="s">
        <v>2116</v>
      </c>
      <c r="B1436" s="34" t="str">
        <f t="shared" si="117"/>
        <v>UDR Pasco</v>
      </c>
      <c r="C1436" s="35" t="s">
        <v>314</v>
      </c>
      <c r="D1436" s="36" t="str">
        <f t="shared" si="121"/>
        <v>Acciones de Afiliación.</v>
      </c>
      <c r="E1436" s="36" t="s">
        <v>315</v>
      </c>
      <c r="F1436" s="36" t="str">
        <f t="shared" si="119"/>
        <v>Supervisión y asistencia técnica en materia de afiliaciones</v>
      </c>
      <c r="G1436" s="36" t="s">
        <v>1008</v>
      </c>
      <c r="H1436" s="83" t="s">
        <v>987</v>
      </c>
      <c r="I1436" s="82">
        <v>0</v>
      </c>
      <c r="J1436" s="38">
        <v>0</v>
      </c>
      <c r="K1436" s="38"/>
      <c r="L1436" s="38">
        <v>0</v>
      </c>
      <c r="M1436" s="38">
        <f t="shared" si="120"/>
        <v>0</v>
      </c>
      <c r="N1436" s="39">
        <v>11</v>
      </c>
      <c r="O1436" s="41" t="str">
        <f>IFERROR(VLOOKUP(N1436,bbb!B525:Ordenmes,2,0),"")</f>
        <v>Noviembre</v>
      </c>
      <c r="P1436" s="142">
        <v>6</v>
      </c>
      <c r="Q1436" s="111" t="s">
        <v>142</v>
      </c>
      <c r="R1436" s="95"/>
      <c r="S1436" s="93"/>
      <c r="T1436" s="93"/>
    </row>
    <row r="1437" spans="1:20" x14ac:dyDescent="0.25">
      <c r="A1437" s="34" t="s">
        <v>2116</v>
      </c>
      <c r="B1437" s="34" t="str">
        <f t="shared" si="117"/>
        <v>UDR Pasco</v>
      </c>
      <c r="C1437" s="35" t="s">
        <v>314</v>
      </c>
      <c r="D1437" s="36" t="str">
        <f t="shared" si="121"/>
        <v>Acciones de Afiliación.</v>
      </c>
      <c r="E1437" s="36" t="s">
        <v>315</v>
      </c>
      <c r="F1437" s="36" t="str">
        <f t="shared" si="119"/>
        <v>Supervisión y asistencia técnica en materia de afiliaciones</v>
      </c>
      <c r="G1437" s="36" t="s">
        <v>1009</v>
      </c>
      <c r="H1437" s="83" t="s">
        <v>987</v>
      </c>
      <c r="I1437" s="82">
        <v>0</v>
      </c>
      <c r="J1437" s="38">
        <v>0</v>
      </c>
      <c r="K1437" s="38"/>
      <c r="L1437" s="38">
        <v>0</v>
      </c>
      <c r="M1437" s="38">
        <f t="shared" si="120"/>
        <v>0</v>
      </c>
      <c r="N1437" s="39">
        <v>11</v>
      </c>
      <c r="O1437" s="41" t="str">
        <f>IFERROR(VLOOKUP(N1437,bbb!B526:Ordenmes,2,0),"")</f>
        <v>Noviembre</v>
      </c>
      <c r="P1437" s="142">
        <v>6</v>
      </c>
      <c r="Q1437" s="111" t="s">
        <v>142</v>
      </c>
      <c r="R1437" s="95"/>
      <c r="S1437" s="93"/>
      <c r="T1437" s="93"/>
    </row>
    <row r="1438" spans="1:20" x14ac:dyDescent="0.25">
      <c r="A1438" s="34" t="s">
        <v>2116</v>
      </c>
      <c r="B1438" s="34" t="str">
        <f t="shared" ref="B1438:B1501" si="122">IFERROR(VLOOKUP(A1438,IdCC,2,0),"")</f>
        <v>UDR Pasco</v>
      </c>
      <c r="C1438" s="35" t="s">
        <v>279</v>
      </c>
      <c r="D1438" s="36" t="str">
        <f t="shared" si="121"/>
        <v>Ejecución de Control Técnico a las Prestaciones.</v>
      </c>
      <c r="E1438" s="36" t="s">
        <v>288</v>
      </c>
      <c r="F1438" s="36" t="str">
        <f t="shared" si="119"/>
        <v>Ejecutar acciones correspondientes al Proceso de Control Presencial Posterior</v>
      </c>
      <c r="G1438" s="36" t="s">
        <v>1010</v>
      </c>
      <c r="H1438" s="83" t="s">
        <v>997</v>
      </c>
      <c r="I1438" s="82">
        <v>5</v>
      </c>
      <c r="J1438" s="38">
        <v>280</v>
      </c>
      <c r="K1438" s="38"/>
      <c r="L1438" s="38">
        <v>1600</v>
      </c>
      <c r="M1438" s="38">
        <f t="shared" si="120"/>
        <v>1880</v>
      </c>
      <c r="N1438" s="39">
        <v>11</v>
      </c>
      <c r="O1438" s="41" t="str">
        <f>IFERROR(VLOOKUP(N1438,bbb!B527:Ordenmes,2,0),"")</f>
        <v>Noviembre</v>
      </c>
      <c r="P1438" s="142">
        <v>7</v>
      </c>
      <c r="Q1438" s="111" t="s">
        <v>156</v>
      </c>
      <c r="R1438" s="95"/>
      <c r="S1438" s="93"/>
      <c r="T1438" s="93"/>
    </row>
    <row r="1439" spans="1:20" x14ac:dyDescent="0.25">
      <c r="A1439" s="34" t="s">
        <v>2117</v>
      </c>
      <c r="B1439" s="34" t="str">
        <f t="shared" si="122"/>
        <v>UDR Huánuco</v>
      </c>
      <c r="C1439" s="35" t="s">
        <v>314</v>
      </c>
      <c r="D1439" s="36" t="str">
        <f t="shared" si="121"/>
        <v>Acciones de Afiliación.</v>
      </c>
      <c r="E1439" s="36" t="s">
        <v>315</v>
      </c>
      <c r="F1439" s="36" t="str">
        <f t="shared" si="119"/>
        <v>Supervisión y asistencia técnica en materia de afiliaciones</v>
      </c>
      <c r="G1439" s="36" t="s">
        <v>1011</v>
      </c>
      <c r="H1439" s="83" t="s">
        <v>1012</v>
      </c>
      <c r="I1439" s="82">
        <v>0</v>
      </c>
      <c r="J1439" s="38">
        <v>0</v>
      </c>
      <c r="K1439" s="38"/>
      <c r="L1439" s="38">
        <v>0</v>
      </c>
      <c r="M1439" s="38">
        <f t="shared" si="120"/>
        <v>0</v>
      </c>
      <c r="N1439" s="39">
        <v>1</v>
      </c>
      <c r="O1439" s="41" t="str">
        <f>IFERROR(VLOOKUP(N1439,bbb!B3719:Ordenmes,2,0),"")</f>
        <v>Enero</v>
      </c>
      <c r="P1439" s="142">
        <v>8</v>
      </c>
      <c r="Q1439" s="111" t="s">
        <v>145</v>
      </c>
      <c r="R1439" s="95"/>
      <c r="S1439" s="93"/>
      <c r="T1439" s="93"/>
    </row>
    <row r="1440" spans="1:20" x14ac:dyDescent="0.25">
      <c r="A1440" s="34" t="s">
        <v>2117</v>
      </c>
      <c r="B1440" s="34" t="str">
        <f t="shared" si="122"/>
        <v>UDR Huánuco</v>
      </c>
      <c r="C1440" s="35" t="s">
        <v>279</v>
      </c>
      <c r="D1440" s="36" t="str">
        <f t="shared" si="121"/>
        <v>Ejecución de Control Técnico a las Prestaciones.</v>
      </c>
      <c r="E1440" s="36" t="s">
        <v>288</v>
      </c>
      <c r="F1440" s="36" t="str">
        <f t="shared" si="119"/>
        <v>Ejecutar acciones correspondientes al Proceso de Control Presencial Posterior</v>
      </c>
      <c r="G1440" s="36" t="s">
        <v>1023</v>
      </c>
      <c r="H1440" s="83" t="s">
        <v>1024</v>
      </c>
      <c r="I1440" s="82">
        <v>0</v>
      </c>
      <c r="J1440" s="38">
        <v>0</v>
      </c>
      <c r="K1440" s="38"/>
      <c r="L1440" s="38">
        <v>0</v>
      </c>
      <c r="M1440" s="38">
        <f t="shared" si="120"/>
        <v>0</v>
      </c>
      <c r="N1440" s="39">
        <v>1</v>
      </c>
      <c r="O1440" s="41" t="str">
        <f>IFERROR(VLOOKUP(N1440,bbb!B3720:Ordenmes,2,0),"")</f>
        <v>Enero</v>
      </c>
      <c r="P1440" s="142">
        <v>9</v>
      </c>
      <c r="Q1440" s="111" t="s">
        <v>161</v>
      </c>
      <c r="R1440" s="95"/>
      <c r="S1440" s="93"/>
      <c r="T1440" s="93"/>
    </row>
    <row r="1441" spans="1:20" x14ac:dyDescent="0.25">
      <c r="A1441" s="34" t="s">
        <v>2117</v>
      </c>
      <c r="B1441" s="34" t="str">
        <f t="shared" si="122"/>
        <v>UDR Huánuco</v>
      </c>
      <c r="C1441" s="35" t="s">
        <v>314</v>
      </c>
      <c r="D1441" s="36" t="str">
        <f t="shared" si="121"/>
        <v>Acciones de Afiliación.</v>
      </c>
      <c r="E1441" s="36" t="s">
        <v>315</v>
      </c>
      <c r="F1441" s="36" t="str">
        <f t="shared" si="119"/>
        <v>Supervisión y asistencia técnica en materia de afiliaciones</v>
      </c>
      <c r="G1441" s="36" t="s">
        <v>1013</v>
      </c>
      <c r="H1441" s="83" t="s">
        <v>1012</v>
      </c>
      <c r="I1441" s="82">
        <v>0</v>
      </c>
      <c r="J1441" s="38">
        <v>0</v>
      </c>
      <c r="K1441" s="38"/>
      <c r="L1441" s="38">
        <v>0</v>
      </c>
      <c r="M1441" s="38">
        <f t="shared" si="120"/>
        <v>0</v>
      </c>
      <c r="N1441" s="39">
        <v>2</v>
      </c>
      <c r="O1441" s="41" t="str">
        <f>IFERROR(VLOOKUP(N1441,bbb!B556:Ordenmes,2,0),"")</f>
        <v>Febrero</v>
      </c>
      <c r="P1441" s="142">
        <v>3</v>
      </c>
      <c r="Q1441" s="111" t="s">
        <v>131</v>
      </c>
      <c r="R1441" s="95"/>
      <c r="S1441" s="93"/>
      <c r="T1441" s="93"/>
    </row>
    <row r="1442" spans="1:20" x14ac:dyDescent="0.25">
      <c r="A1442" s="34" t="s">
        <v>2117</v>
      </c>
      <c r="B1442" s="34" t="str">
        <f t="shared" si="122"/>
        <v>UDR Huánuco</v>
      </c>
      <c r="C1442" s="35" t="s">
        <v>279</v>
      </c>
      <c r="D1442" s="36" t="str">
        <f t="shared" si="121"/>
        <v>Ejecución de Control Técnico a las Prestaciones.</v>
      </c>
      <c r="E1442" s="36" t="s">
        <v>288</v>
      </c>
      <c r="F1442" s="36" t="str">
        <f t="shared" si="119"/>
        <v>Ejecutar acciones correspondientes al Proceso de Control Presencial Posterior</v>
      </c>
      <c r="G1442" s="36" t="s">
        <v>1023</v>
      </c>
      <c r="H1442" s="83" t="s">
        <v>1024</v>
      </c>
      <c r="I1442" s="82">
        <v>0</v>
      </c>
      <c r="J1442" s="38">
        <v>0</v>
      </c>
      <c r="K1442" s="38"/>
      <c r="L1442" s="38">
        <v>0</v>
      </c>
      <c r="M1442" s="38">
        <f t="shared" si="120"/>
        <v>0</v>
      </c>
      <c r="N1442" s="39">
        <v>2</v>
      </c>
      <c r="O1442" s="41" t="str">
        <f>IFERROR(VLOOKUP(N1442,bbb!B557:Ordenmes,2,0),"")</f>
        <v>Febrero</v>
      </c>
      <c r="P1442" s="142">
        <v>3</v>
      </c>
      <c r="Q1442" s="111" t="s">
        <v>131</v>
      </c>
      <c r="R1442" s="95"/>
      <c r="S1442" s="93"/>
      <c r="T1442" s="93"/>
    </row>
    <row r="1443" spans="1:20" x14ac:dyDescent="0.25">
      <c r="A1443" s="34" t="s">
        <v>2117</v>
      </c>
      <c r="B1443" s="34" t="str">
        <f t="shared" si="122"/>
        <v>UDR Huánuco</v>
      </c>
      <c r="C1443" s="35" t="s">
        <v>314</v>
      </c>
      <c r="D1443" s="36" t="str">
        <f t="shared" si="121"/>
        <v>Acciones de Afiliación.</v>
      </c>
      <c r="E1443" s="36" t="s">
        <v>315</v>
      </c>
      <c r="F1443" s="36" t="str">
        <f t="shared" si="119"/>
        <v>Supervisión y asistencia técnica en materia de afiliaciones</v>
      </c>
      <c r="G1443" s="100" t="s">
        <v>1016</v>
      </c>
      <c r="H1443" s="83" t="s">
        <v>1012</v>
      </c>
      <c r="I1443" s="82">
        <v>4</v>
      </c>
      <c r="J1443" s="38">
        <v>60</v>
      </c>
      <c r="K1443" s="38"/>
      <c r="L1443" s="38">
        <v>1280</v>
      </c>
      <c r="M1443" s="38">
        <f t="shared" si="120"/>
        <v>1340</v>
      </c>
      <c r="N1443" s="39">
        <v>3</v>
      </c>
      <c r="O1443" s="41" t="str">
        <f>IFERROR(VLOOKUP(N1443,bbb!B537:Ordenmes,2,0),"")</f>
        <v>Marzo</v>
      </c>
      <c r="P1443" s="142">
        <v>4</v>
      </c>
      <c r="Q1443" s="111" t="s">
        <v>137</v>
      </c>
      <c r="R1443" s="95"/>
      <c r="S1443" s="93" t="s">
        <v>2970</v>
      </c>
      <c r="T1443" s="93"/>
    </row>
    <row r="1444" spans="1:20" x14ac:dyDescent="0.25">
      <c r="A1444" s="34" t="s">
        <v>2117</v>
      </c>
      <c r="B1444" s="34" t="str">
        <f t="shared" si="122"/>
        <v>UDR Huánuco</v>
      </c>
      <c r="C1444" s="35" t="s">
        <v>279</v>
      </c>
      <c r="D1444" s="36" t="str">
        <f t="shared" si="121"/>
        <v>Ejecución de Control Técnico a las Prestaciones.</v>
      </c>
      <c r="E1444" s="36" t="s">
        <v>288</v>
      </c>
      <c r="F1444" s="36" t="str">
        <f t="shared" si="119"/>
        <v>Ejecutar acciones correspondientes al Proceso de Control Presencial Posterior</v>
      </c>
      <c r="G1444" s="100" t="s">
        <v>1027</v>
      </c>
      <c r="H1444" s="83" t="s">
        <v>1024</v>
      </c>
      <c r="I1444" s="82">
        <v>4</v>
      </c>
      <c r="J1444" s="38">
        <v>60</v>
      </c>
      <c r="K1444" s="38"/>
      <c r="L1444" s="38">
        <v>1280</v>
      </c>
      <c r="M1444" s="38">
        <f t="shared" si="120"/>
        <v>1340</v>
      </c>
      <c r="N1444" s="39">
        <v>3</v>
      </c>
      <c r="O1444" s="41" t="str">
        <f>IFERROR(VLOOKUP(N1444,bbb!B538:Ordenmes,2,0),"")</f>
        <v>Marzo</v>
      </c>
      <c r="P1444" s="142">
        <v>6</v>
      </c>
      <c r="Q1444" s="111" t="s">
        <v>142</v>
      </c>
      <c r="R1444" s="95"/>
      <c r="S1444" s="93" t="s">
        <v>2970</v>
      </c>
      <c r="T1444" s="93"/>
    </row>
    <row r="1445" spans="1:20" x14ac:dyDescent="0.25">
      <c r="A1445" s="34" t="s">
        <v>2117</v>
      </c>
      <c r="B1445" s="34" t="str">
        <f t="shared" si="122"/>
        <v>UDR Huánuco</v>
      </c>
      <c r="C1445" s="35" t="s">
        <v>252</v>
      </c>
      <c r="D1445" s="36" t="str">
        <f t="shared" si="121"/>
        <v>Acciones de Soporte a la Gestión a nivel de UDR</v>
      </c>
      <c r="E1445" s="36" t="s">
        <v>253</v>
      </c>
      <c r="F1445" s="36" t="str">
        <f t="shared" si="119"/>
        <v>Supervisión y asistencia técnica en acciones de soporte a IPRESS</v>
      </c>
      <c r="G1445" s="100" t="s">
        <v>1043</v>
      </c>
      <c r="H1445" s="83" t="s">
        <v>1033</v>
      </c>
      <c r="I1445" s="82">
        <v>2</v>
      </c>
      <c r="J1445" s="38">
        <v>60</v>
      </c>
      <c r="K1445" s="38"/>
      <c r="L1445" s="38">
        <v>640</v>
      </c>
      <c r="M1445" s="38">
        <f t="shared" si="120"/>
        <v>700</v>
      </c>
      <c r="N1445" s="39">
        <v>3</v>
      </c>
      <c r="O1445" s="41" t="str">
        <f>IFERROR(VLOOKUP(N1445,bbb!B539:Ordenmes,2,0),"")</f>
        <v>Marzo</v>
      </c>
      <c r="P1445" s="142">
        <v>5</v>
      </c>
      <c r="Q1445" s="111" t="s">
        <v>158</v>
      </c>
      <c r="R1445" s="95"/>
      <c r="S1445" s="93" t="s">
        <v>2970</v>
      </c>
      <c r="T1445" s="93"/>
    </row>
    <row r="1446" spans="1:20" x14ac:dyDescent="0.25">
      <c r="A1446" s="34" t="s">
        <v>2117</v>
      </c>
      <c r="B1446" s="34" t="str">
        <f t="shared" si="122"/>
        <v>UDR Huánuco</v>
      </c>
      <c r="C1446" s="35" t="s">
        <v>252</v>
      </c>
      <c r="D1446" s="36" t="str">
        <f t="shared" si="121"/>
        <v>Acciones de Soporte a la Gestión a nivel de UDR</v>
      </c>
      <c r="E1446" s="36" t="s">
        <v>253</v>
      </c>
      <c r="F1446" s="36" t="str">
        <f t="shared" si="119"/>
        <v>Supervisión y asistencia técnica en acciones de soporte a IPRESS</v>
      </c>
      <c r="G1446" s="36" t="s">
        <v>1030</v>
      </c>
      <c r="H1446" s="83" t="s">
        <v>1044</v>
      </c>
      <c r="I1446" s="82">
        <v>2</v>
      </c>
      <c r="J1446" s="38">
        <v>60</v>
      </c>
      <c r="K1446" s="38"/>
      <c r="L1446" s="38">
        <v>640</v>
      </c>
      <c r="M1446" s="38">
        <f t="shared" si="120"/>
        <v>700</v>
      </c>
      <c r="N1446" s="39">
        <v>3</v>
      </c>
      <c r="O1446" s="41" t="str">
        <f>IFERROR(VLOOKUP(N1446,bbb!B540:Ordenmes,2,0),"")</f>
        <v>Marzo</v>
      </c>
      <c r="P1446" s="142">
        <v>5</v>
      </c>
      <c r="Q1446" s="111" t="s">
        <v>158</v>
      </c>
      <c r="R1446" s="95"/>
      <c r="S1446" s="93" t="s">
        <v>2970</v>
      </c>
      <c r="T1446" s="93"/>
    </row>
    <row r="1447" spans="1:20" x14ac:dyDescent="0.25">
      <c r="A1447" s="34" t="s">
        <v>2117</v>
      </c>
      <c r="B1447" s="34" t="str">
        <f t="shared" si="122"/>
        <v>UDR Huánuco</v>
      </c>
      <c r="C1447" s="35" t="s">
        <v>314</v>
      </c>
      <c r="D1447" s="36" t="str">
        <f t="shared" si="121"/>
        <v>Acciones de Afiliación.</v>
      </c>
      <c r="E1447" s="36" t="s">
        <v>315</v>
      </c>
      <c r="F1447" s="36" t="str">
        <f t="shared" si="119"/>
        <v>Supervisión y asistencia técnica en materia de afiliaciones</v>
      </c>
      <c r="G1447" s="36" t="s">
        <v>1015</v>
      </c>
      <c r="H1447" s="83" t="s">
        <v>1012</v>
      </c>
      <c r="I1447" s="82">
        <v>0</v>
      </c>
      <c r="J1447" s="38">
        <v>0</v>
      </c>
      <c r="K1447" s="38"/>
      <c r="L1447" s="38">
        <v>0</v>
      </c>
      <c r="M1447" s="38">
        <f t="shared" si="120"/>
        <v>0</v>
      </c>
      <c r="N1447" s="107">
        <v>4</v>
      </c>
      <c r="O1447" s="41" t="str">
        <f>IFERROR(VLOOKUP(N1447,bbb!B598:Ordenmes,2,0),"")</f>
        <v>Abril</v>
      </c>
      <c r="P1447" s="142">
        <v>6</v>
      </c>
      <c r="Q1447" s="111" t="s">
        <v>142</v>
      </c>
      <c r="R1447" s="95"/>
      <c r="S1447" s="93"/>
      <c r="T1447" s="93"/>
    </row>
    <row r="1448" spans="1:20" x14ac:dyDescent="0.25">
      <c r="A1448" s="34" t="s">
        <v>2117</v>
      </c>
      <c r="B1448" s="34" t="str">
        <f t="shared" si="122"/>
        <v>UDR Huánuco</v>
      </c>
      <c r="C1448" s="35" t="s">
        <v>279</v>
      </c>
      <c r="D1448" s="36" t="str">
        <f t="shared" si="121"/>
        <v>Ejecución de Control Técnico a las Prestaciones.</v>
      </c>
      <c r="E1448" s="36" t="s">
        <v>288</v>
      </c>
      <c r="F1448" s="36" t="str">
        <f t="shared" si="119"/>
        <v>Ejecutar acciones correspondientes al Proceso de Control Presencial Posterior</v>
      </c>
      <c r="G1448" s="36" t="s">
        <v>1026</v>
      </c>
      <c r="H1448" s="83" t="s">
        <v>1024</v>
      </c>
      <c r="I1448" s="82">
        <v>4</v>
      </c>
      <c r="J1448" s="38">
        <v>60</v>
      </c>
      <c r="K1448" s="38"/>
      <c r="L1448" s="38">
        <v>1280</v>
      </c>
      <c r="M1448" s="38">
        <f t="shared" si="120"/>
        <v>1340</v>
      </c>
      <c r="N1448" s="107">
        <v>4</v>
      </c>
      <c r="O1448" s="41" t="str">
        <f>IFERROR(VLOOKUP(N1448,bbb!B599:Ordenmes,2,0),"")</f>
        <v>Abril</v>
      </c>
      <c r="P1448" s="142">
        <v>4</v>
      </c>
      <c r="Q1448" s="111" t="s">
        <v>137</v>
      </c>
      <c r="R1448" s="95"/>
      <c r="S1448" s="93"/>
      <c r="T1448" s="93"/>
    </row>
    <row r="1449" spans="1:20" x14ac:dyDescent="0.25">
      <c r="A1449" s="34" t="s">
        <v>2117</v>
      </c>
      <c r="B1449" s="34" t="str">
        <f t="shared" si="122"/>
        <v>UDR Huánuco</v>
      </c>
      <c r="C1449" s="35" t="s">
        <v>307</v>
      </c>
      <c r="D1449" s="36" t="str">
        <f t="shared" si="121"/>
        <v>Supervisión Financiera a Unidades Ejecutoras-UE.</v>
      </c>
      <c r="E1449" s="36" t="s">
        <v>308</v>
      </c>
      <c r="F1449" s="36" t="str">
        <f t="shared" si="119"/>
        <v>Supervisión Financiera Presencial a las Unidades Ejecutoras-UE</v>
      </c>
      <c r="G1449" s="36" t="s">
        <v>1034</v>
      </c>
      <c r="H1449" s="83" t="s">
        <v>1035</v>
      </c>
      <c r="I1449" s="82">
        <v>0</v>
      </c>
      <c r="J1449" s="38">
        <v>0</v>
      </c>
      <c r="K1449" s="38"/>
      <c r="L1449" s="38">
        <v>0</v>
      </c>
      <c r="M1449" s="38">
        <f t="shared" si="120"/>
        <v>0</v>
      </c>
      <c r="N1449" s="107">
        <v>4</v>
      </c>
      <c r="O1449" s="41" t="str">
        <f>IFERROR(VLOOKUP(N1449,bbb!B600:Ordenmes,2,0),"")</f>
        <v>Abril</v>
      </c>
      <c r="P1449" s="142">
        <v>7</v>
      </c>
      <c r="Q1449" s="111" t="s">
        <v>156</v>
      </c>
      <c r="R1449" s="95"/>
      <c r="S1449" s="93"/>
      <c r="T1449" s="93"/>
    </row>
    <row r="1450" spans="1:20" x14ac:dyDescent="0.25">
      <c r="A1450" s="34" t="s">
        <v>2117</v>
      </c>
      <c r="B1450" s="34" t="str">
        <f t="shared" si="122"/>
        <v>UDR Huánuco</v>
      </c>
      <c r="C1450" s="35" t="s">
        <v>307</v>
      </c>
      <c r="D1450" s="36" t="str">
        <f t="shared" si="121"/>
        <v>Supervisión Financiera a Unidades Ejecutoras-UE.</v>
      </c>
      <c r="E1450" s="36" t="s">
        <v>308</v>
      </c>
      <c r="F1450" s="36" t="str">
        <f t="shared" si="119"/>
        <v>Supervisión Financiera Presencial a las Unidades Ejecutoras-UE</v>
      </c>
      <c r="G1450" s="36" t="s">
        <v>1036</v>
      </c>
      <c r="H1450" s="83" t="s">
        <v>1037</v>
      </c>
      <c r="I1450" s="82">
        <v>0</v>
      </c>
      <c r="J1450" s="38">
        <v>0</v>
      </c>
      <c r="K1450" s="38"/>
      <c r="L1450" s="38">
        <v>0</v>
      </c>
      <c r="M1450" s="38">
        <f t="shared" si="120"/>
        <v>0</v>
      </c>
      <c r="N1450" s="107">
        <v>4</v>
      </c>
      <c r="O1450" s="41" t="str">
        <f>IFERROR(VLOOKUP(N1450,bbb!B601:Ordenmes,2,0),"")</f>
        <v>Abril</v>
      </c>
      <c r="P1450" s="142">
        <v>7</v>
      </c>
      <c r="Q1450" s="111" t="s">
        <v>156</v>
      </c>
      <c r="R1450" s="95"/>
      <c r="S1450" s="93"/>
      <c r="T1450" s="93"/>
    </row>
    <row r="1451" spans="1:20" x14ac:dyDescent="0.25">
      <c r="A1451" s="34" t="s">
        <v>2117</v>
      </c>
      <c r="B1451" s="34" t="str">
        <f t="shared" si="122"/>
        <v>UDR Huánuco</v>
      </c>
      <c r="C1451" s="35" t="s">
        <v>252</v>
      </c>
      <c r="D1451" s="36" t="str">
        <f t="shared" si="121"/>
        <v>Acciones de Soporte a la Gestión a nivel de UDR</v>
      </c>
      <c r="E1451" s="36" t="s">
        <v>253</v>
      </c>
      <c r="F1451" s="36" t="str">
        <f t="shared" si="119"/>
        <v>Supervisión y asistencia técnica en acciones de soporte a IPRESS</v>
      </c>
      <c r="G1451" s="36" t="s">
        <v>1045</v>
      </c>
      <c r="H1451" s="83" t="s">
        <v>1044</v>
      </c>
      <c r="I1451" s="82">
        <v>0</v>
      </c>
      <c r="J1451" s="38">
        <v>0</v>
      </c>
      <c r="K1451" s="38"/>
      <c r="L1451" s="38">
        <v>0</v>
      </c>
      <c r="M1451" s="38">
        <f t="shared" si="120"/>
        <v>0</v>
      </c>
      <c r="N1451" s="107">
        <v>4</v>
      </c>
      <c r="O1451" s="41" t="str">
        <f>IFERROR(VLOOKUP(N1451,bbb!B603:Ordenmes,2,0),"")</f>
        <v>Abril</v>
      </c>
      <c r="P1451" s="142">
        <v>8</v>
      </c>
      <c r="Q1451" s="111" t="s">
        <v>145</v>
      </c>
      <c r="R1451" s="95"/>
      <c r="S1451" s="93"/>
      <c r="T1451" s="93"/>
    </row>
    <row r="1452" spans="1:20" x14ac:dyDescent="0.25">
      <c r="A1452" s="34" t="s">
        <v>2117</v>
      </c>
      <c r="B1452" s="34" t="str">
        <f t="shared" si="122"/>
        <v>UDR Huánuco</v>
      </c>
      <c r="C1452" s="35" t="s">
        <v>252</v>
      </c>
      <c r="D1452" s="36" t="str">
        <f t="shared" si="121"/>
        <v>Acciones de Soporte a la Gestión a nivel de UDR</v>
      </c>
      <c r="E1452" s="36" t="s">
        <v>253</v>
      </c>
      <c r="F1452" s="36" t="str">
        <f t="shared" si="119"/>
        <v>Supervisión y asistencia técnica en acciones de soporte a IPRESS</v>
      </c>
      <c r="G1452" s="36" t="s">
        <v>130</v>
      </c>
      <c r="H1452" s="83" t="s">
        <v>1033</v>
      </c>
      <c r="I1452" s="82">
        <v>3</v>
      </c>
      <c r="J1452" s="38">
        <v>170</v>
      </c>
      <c r="K1452" s="38"/>
      <c r="L1452" s="38">
        <v>960</v>
      </c>
      <c r="M1452" s="38">
        <f t="shared" si="120"/>
        <v>1130</v>
      </c>
      <c r="N1452" s="107">
        <v>5</v>
      </c>
      <c r="O1452" s="41" t="str">
        <f>IFERROR(VLOOKUP(N1452,bbb!B602:Ordenmes,2,0),"")</f>
        <v>Mayo</v>
      </c>
      <c r="P1452" s="142">
        <v>8</v>
      </c>
      <c r="Q1452" s="111" t="s">
        <v>145</v>
      </c>
      <c r="R1452" s="95"/>
      <c r="S1452" s="93"/>
      <c r="T1452" s="93"/>
    </row>
    <row r="1453" spans="1:20" x14ac:dyDescent="0.25">
      <c r="A1453" s="34" t="s">
        <v>2117</v>
      </c>
      <c r="B1453" s="34" t="str">
        <f t="shared" si="122"/>
        <v>UDR Huánuco</v>
      </c>
      <c r="C1453" s="35" t="s">
        <v>314</v>
      </c>
      <c r="D1453" s="36" t="str">
        <f t="shared" si="121"/>
        <v>Acciones de Afiliación.</v>
      </c>
      <c r="E1453" s="36" t="s">
        <v>315</v>
      </c>
      <c r="F1453" s="36" t="str">
        <f t="shared" si="119"/>
        <v>Supervisión y asistencia técnica en materia de afiliaciones</v>
      </c>
      <c r="G1453" s="100" t="s">
        <v>1014</v>
      </c>
      <c r="H1453" s="83" t="s">
        <v>1012</v>
      </c>
      <c r="I1453" s="82">
        <v>3</v>
      </c>
      <c r="J1453" s="38">
        <v>100</v>
      </c>
      <c r="K1453" s="38"/>
      <c r="L1453" s="38">
        <v>960</v>
      </c>
      <c r="M1453" s="38">
        <f t="shared" si="120"/>
        <v>1060</v>
      </c>
      <c r="N1453" s="39">
        <v>5</v>
      </c>
      <c r="O1453" s="41" t="str">
        <f>IFERROR(VLOOKUP(N1453,bbb!B578:Ordenmes,2,0),"")</f>
        <v>Mayo</v>
      </c>
      <c r="P1453" s="142">
        <v>9</v>
      </c>
      <c r="Q1453" s="111" t="s">
        <v>161</v>
      </c>
      <c r="R1453" s="95"/>
      <c r="S1453" s="93"/>
      <c r="T1453" s="93"/>
    </row>
    <row r="1454" spans="1:20" x14ac:dyDescent="0.25">
      <c r="A1454" s="34" t="s">
        <v>2117</v>
      </c>
      <c r="B1454" s="34" t="str">
        <f t="shared" si="122"/>
        <v>UDR Huánuco</v>
      </c>
      <c r="C1454" s="35" t="s">
        <v>279</v>
      </c>
      <c r="D1454" s="36" t="str">
        <f t="shared" si="121"/>
        <v>Ejecución de Control Técnico a las Prestaciones.</v>
      </c>
      <c r="E1454" s="36" t="s">
        <v>288</v>
      </c>
      <c r="F1454" s="36" t="str">
        <f t="shared" si="119"/>
        <v>Ejecutar acciones correspondientes al Proceso de Control Presencial Posterior</v>
      </c>
      <c r="G1454" s="100" t="s">
        <v>1025</v>
      </c>
      <c r="H1454" s="83" t="s">
        <v>1024</v>
      </c>
      <c r="I1454" s="82">
        <v>3</v>
      </c>
      <c r="J1454" s="38">
        <v>100</v>
      </c>
      <c r="K1454" s="38"/>
      <c r="L1454" s="38">
        <v>960</v>
      </c>
      <c r="M1454" s="38">
        <f t="shared" si="120"/>
        <v>1060</v>
      </c>
      <c r="N1454" s="39">
        <v>5</v>
      </c>
      <c r="O1454" s="41" t="str">
        <f>IFERROR(VLOOKUP(N1454,bbb!B579:Ordenmes,2,0),"")</f>
        <v>Mayo</v>
      </c>
      <c r="P1454" s="142">
        <v>1</v>
      </c>
      <c r="Q1454" s="111" t="s">
        <v>257</v>
      </c>
      <c r="R1454" s="95"/>
      <c r="S1454" s="93"/>
      <c r="T1454" s="93"/>
    </row>
    <row r="1455" spans="1:20" x14ac:dyDescent="0.25">
      <c r="A1455" s="34" t="s">
        <v>2117</v>
      </c>
      <c r="B1455" s="34" t="str">
        <f t="shared" si="122"/>
        <v>UDR Huánuco</v>
      </c>
      <c r="C1455" s="35" t="s">
        <v>307</v>
      </c>
      <c r="D1455" s="36" t="str">
        <f t="shared" si="121"/>
        <v>Supervisión Financiera a Unidades Ejecutoras-UE.</v>
      </c>
      <c r="E1455" s="36" t="s">
        <v>308</v>
      </c>
      <c r="F1455" s="36" t="str">
        <f t="shared" si="119"/>
        <v>Supervisión Financiera Presencial a las Unidades Ejecutoras-UE</v>
      </c>
      <c r="G1455" s="36" t="s">
        <v>1030</v>
      </c>
      <c r="H1455" s="83" t="s">
        <v>1035</v>
      </c>
      <c r="I1455" s="82">
        <v>5</v>
      </c>
      <c r="J1455" s="38">
        <v>60</v>
      </c>
      <c r="K1455" s="38"/>
      <c r="L1455" s="38">
        <v>1600</v>
      </c>
      <c r="M1455" s="38">
        <f t="shared" si="120"/>
        <v>1660</v>
      </c>
      <c r="N1455" s="39">
        <v>5</v>
      </c>
      <c r="O1455" s="41" t="str">
        <f>IFERROR(VLOOKUP(N1455,bbb!B580:Ordenmes,2,0),"")</f>
        <v>Mayo</v>
      </c>
      <c r="P1455" s="142">
        <v>1</v>
      </c>
      <c r="Q1455" s="111" t="s">
        <v>257</v>
      </c>
      <c r="R1455" s="95"/>
      <c r="S1455" s="93"/>
      <c r="T1455" s="93"/>
    </row>
    <row r="1456" spans="1:20" x14ac:dyDescent="0.25">
      <c r="A1456" s="34" t="s">
        <v>2117</v>
      </c>
      <c r="B1456" s="34" t="str">
        <f t="shared" si="122"/>
        <v>UDR Huánuco</v>
      </c>
      <c r="C1456" s="35" t="s">
        <v>307</v>
      </c>
      <c r="D1456" s="36" t="str">
        <f t="shared" si="121"/>
        <v>Supervisión Financiera a Unidades Ejecutoras-UE.</v>
      </c>
      <c r="E1456" s="36" t="s">
        <v>308</v>
      </c>
      <c r="F1456" s="36" t="str">
        <f t="shared" si="119"/>
        <v>Supervisión Financiera Presencial a las Unidades Ejecutoras-UE</v>
      </c>
      <c r="G1456" s="36" t="s">
        <v>1038</v>
      </c>
      <c r="H1456" s="83" t="s">
        <v>1037</v>
      </c>
      <c r="I1456" s="82">
        <v>5</v>
      </c>
      <c r="J1456" s="38">
        <v>60</v>
      </c>
      <c r="K1456" s="38"/>
      <c r="L1456" s="38">
        <v>1600</v>
      </c>
      <c r="M1456" s="38">
        <f t="shared" si="120"/>
        <v>1660</v>
      </c>
      <c r="N1456" s="39">
        <v>5</v>
      </c>
      <c r="O1456" s="41" t="str">
        <f>IFERROR(VLOOKUP(N1456,bbb!B581:Ordenmes,2,0),"")</f>
        <v>Mayo</v>
      </c>
      <c r="P1456" s="142">
        <v>1</v>
      </c>
      <c r="Q1456" s="111" t="s">
        <v>257</v>
      </c>
      <c r="R1456" s="95"/>
      <c r="S1456" s="93"/>
      <c r="T1456" s="93"/>
    </row>
    <row r="1457" spans="1:20" x14ac:dyDescent="0.25">
      <c r="A1457" s="34" t="s">
        <v>2117</v>
      </c>
      <c r="B1457" s="34" t="str">
        <f t="shared" si="122"/>
        <v>UDR Huánuco</v>
      </c>
      <c r="C1457" s="35" t="s">
        <v>252</v>
      </c>
      <c r="D1457" s="36" t="str">
        <f t="shared" si="121"/>
        <v>Acciones de Soporte a la Gestión a nivel de UDR</v>
      </c>
      <c r="E1457" s="36" t="s">
        <v>253</v>
      </c>
      <c r="F1457" s="36" t="str">
        <f t="shared" si="119"/>
        <v>Supervisión y asistencia técnica en acciones de soporte a IPRESS</v>
      </c>
      <c r="G1457" s="100" t="s">
        <v>1025</v>
      </c>
      <c r="H1457" s="83" t="s">
        <v>1033</v>
      </c>
      <c r="I1457" s="82">
        <v>2</v>
      </c>
      <c r="J1457" s="38">
        <v>100</v>
      </c>
      <c r="K1457" s="38"/>
      <c r="L1457" s="38">
        <v>640</v>
      </c>
      <c r="M1457" s="38">
        <f t="shared" si="120"/>
        <v>740</v>
      </c>
      <c r="N1457" s="39">
        <v>5</v>
      </c>
      <c r="O1457" s="41" t="str">
        <f>IFERROR(VLOOKUP(N1457,bbb!B582:Ordenmes,2,0),"")</f>
        <v>Mayo</v>
      </c>
      <c r="P1457" s="142">
        <v>2</v>
      </c>
      <c r="Q1457" s="111" t="s">
        <v>126</v>
      </c>
      <c r="R1457" s="95"/>
      <c r="S1457" s="93"/>
      <c r="T1457" s="93"/>
    </row>
    <row r="1458" spans="1:20" x14ac:dyDescent="0.25">
      <c r="A1458" s="34" t="s">
        <v>2117</v>
      </c>
      <c r="B1458" s="34" t="str">
        <f t="shared" si="122"/>
        <v>UDR Huánuco</v>
      </c>
      <c r="C1458" s="35" t="s">
        <v>252</v>
      </c>
      <c r="D1458" s="36" t="str">
        <f t="shared" si="121"/>
        <v>Acciones de Soporte a la Gestión a nivel de UDR</v>
      </c>
      <c r="E1458" s="36" t="s">
        <v>253</v>
      </c>
      <c r="F1458" s="36" t="str">
        <f t="shared" si="119"/>
        <v>Supervisión y asistencia técnica en acciones de soporte a IPRESS</v>
      </c>
      <c r="G1458" s="36" t="s">
        <v>1036</v>
      </c>
      <c r="H1458" s="83" t="s">
        <v>1044</v>
      </c>
      <c r="I1458" s="82">
        <v>0</v>
      </c>
      <c r="J1458" s="38">
        <v>0</v>
      </c>
      <c r="K1458" s="38"/>
      <c r="L1458" s="38">
        <v>0</v>
      </c>
      <c r="M1458" s="38">
        <f t="shared" si="120"/>
        <v>0</v>
      </c>
      <c r="N1458" s="39">
        <v>5</v>
      </c>
      <c r="O1458" s="41" t="str">
        <f>IFERROR(VLOOKUP(N1458,bbb!B583:Ordenmes,2,0),"")</f>
        <v>Mayo</v>
      </c>
      <c r="P1458" s="142">
        <v>2</v>
      </c>
      <c r="Q1458" s="111" t="s">
        <v>126</v>
      </c>
      <c r="R1458" s="95"/>
      <c r="S1458" s="93"/>
      <c r="T1458" s="93"/>
    </row>
    <row r="1459" spans="1:20" x14ac:dyDescent="0.25">
      <c r="A1459" s="34" t="s">
        <v>2117</v>
      </c>
      <c r="B1459" s="34" t="str">
        <f t="shared" si="122"/>
        <v>UDR Huánuco</v>
      </c>
      <c r="C1459" s="35" t="s">
        <v>314</v>
      </c>
      <c r="D1459" s="36" t="str">
        <f t="shared" si="121"/>
        <v>Acciones de Afiliación.</v>
      </c>
      <c r="E1459" s="36" t="s">
        <v>315</v>
      </c>
      <c r="F1459" s="36" t="str">
        <f t="shared" si="119"/>
        <v>Supervisión y asistencia técnica en materia de afiliaciones</v>
      </c>
      <c r="G1459" s="36" t="s">
        <v>1017</v>
      </c>
      <c r="H1459" s="83" t="s">
        <v>1012</v>
      </c>
      <c r="I1459" s="82">
        <v>5</v>
      </c>
      <c r="J1459" s="38">
        <v>300</v>
      </c>
      <c r="K1459" s="38"/>
      <c r="L1459" s="38">
        <v>1600</v>
      </c>
      <c r="M1459" s="38">
        <f t="shared" si="120"/>
        <v>1900</v>
      </c>
      <c r="N1459" s="39">
        <v>6</v>
      </c>
      <c r="O1459" s="41" t="str">
        <f>IFERROR(VLOOKUP(N1459,bbb!B580:Ordenmes,2,0),"")</f>
        <v>Junio</v>
      </c>
      <c r="P1459" s="142">
        <v>3</v>
      </c>
      <c r="Q1459" s="111" t="s">
        <v>131</v>
      </c>
      <c r="R1459" s="95"/>
      <c r="S1459" s="93"/>
      <c r="T1459" s="93"/>
    </row>
    <row r="1460" spans="1:20" x14ac:dyDescent="0.25">
      <c r="A1460" s="34" t="s">
        <v>2117</v>
      </c>
      <c r="B1460" s="34" t="str">
        <f t="shared" si="122"/>
        <v>UDR Huánuco</v>
      </c>
      <c r="C1460" s="35" t="s">
        <v>279</v>
      </c>
      <c r="D1460" s="36" t="str">
        <f t="shared" si="121"/>
        <v>Ejecución de Control Técnico a las Prestaciones.</v>
      </c>
      <c r="E1460" s="36" t="s">
        <v>288</v>
      </c>
      <c r="F1460" s="36" t="str">
        <f t="shared" si="119"/>
        <v>Ejecutar acciones correspondientes al Proceso de Control Presencial Posterior</v>
      </c>
      <c r="G1460" s="36" t="s">
        <v>1028</v>
      </c>
      <c r="H1460" s="83" t="s">
        <v>1024</v>
      </c>
      <c r="I1460" s="82">
        <v>5</v>
      </c>
      <c r="J1460" s="38">
        <v>300</v>
      </c>
      <c r="K1460" s="38"/>
      <c r="L1460" s="38">
        <v>1600</v>
      </c>
      <c r="M1460" s="38">
        <f t="shared" si="120"/>
        <v>1900</v>
      </c>
      <c r="N1460" s="39">
        <v>6</v>
      </c>
      <c r="O1460" s="41" t="str">
        <f>IFERROR(VLOOKUP(N1460,bbb!B581:Ordenmes,2,0),"")</f>
        <v>Junio</v>
      </c>
      <c r="P1460" s="142">
        <v>3</v>
      </c>
      <c r="Q1460" s="111" t="s">
        <v>131</v>
      </c>
      <c r="R1460" s="95"/>
      <c r="S1460" s="93"/>
      <c r="T1460" s="93"/>
    </row>
    <row r="1461" spans="1:20" x14ac:dyDescent="0.25">
      <c r="A1461" s="34" t="s">
        <v>2117</v>
      </c>
      <c r="B1461" s="34" t="str">
        <f t="shared" si="122"/>
        <v>UDR Huánuco</v>
      </c>
      <c r="C1461" s="35" t="s">
        <v>307</v>
      </c>
      <c r="D1461" s="36" t="str">
        <f t="shared" si="121"/>
        <v>Supervisión Financiera a Unidades Ejecutoras-UE.</v>
      </c>
      <c r="E1461" s="36" t="s">
        <v>308</v>
      </c>
      <c r="F1461" s="36" t="str">
        <f t="shared" si="119"/>
        <v>Supervisión Financiera Presencial a las Unidades Ejecutoras-UE</v>
      </c>
      <c r="G1461" s="36" t="s">
        <v>1039</v>
      </c>
      <c r="H1461" s="83" t="s">
        <v>1035</v>
      </c>
      <c r="I1461" s="82">
        <v>0</v>
      </c>
      <c r="J1461" s="38">
        <v>0</v>
      </c>
      <c r="K1461" s="38"/>
      <c r="L1461" s="38">
        <v>0</v>
      </c>
      <c r="M1461" s="38">
        <f t="shared" si="120"/>
        <v>0</v>
      </c>
      <c r="N1461" s="39">
        <v>6</v>
      </c>
      <c r="O1461" s="41" t="str">
        <f>IFERROR(VLOOKUP(N1461,bbb!B582:Ordenmes,2,0),"")</f>
        <v>Junio</v>
      </c>
      <c r="P1461" s="142">
        <v>4</v>
      </c>
      <c r="Q1461" s="111" t="s">
        <v>137</v>
      </c>
      <c r="R1461" s="95"/>
      <c r="S1461" s="93"/>
      <c r="T1461" s="93"/>
    </row>
    <row r="1462" spans="1:20" x14ac:dyDescent="0.25">
      <c r="A1462" s="34" t="s">
        <v>2117</v>
      </c>
      <c r="B1462" s="34" t="str">
        <f t="shared" si="122"/>
        <v>UDR Huánuco</v>
      </c>
      <c r="C1462" s="35" t="s">
        <v>252</v>
      </c>
      <c r="D1462" s="36" t="str">
        <f t="shared" si="121"/>
        <v>Acciones de Soporte a la Gestión a nivel de UDR</v>
      </c>
      <c r="E1462" s="36" t="s">
        <v>253</v>
      </c>
      <c r="F1462" s="36" t="str">
        <f t="shared" si="119"/>
        <v>Supervisión y asistencia técnica en acciones de soporte a IPRESS</v>
      </c>
      <c r="G1462" s="36" t="s">
        <v>1028</v>
      </c>
      <c r="H1462" s="83" t="s">
        <v>1033</v>
      </c>
      <c r="I1462" s="82">
        <v>3</v>
      </c>
      <c r="J1462" s="38">
        <v>300</v>
      </c>
      <c r="K1462" s="38"/>
      <c r="L1462" s="38">
        <v>960</v>
      </c>
      <c r="M1462" s="38">
        <f t="shared" si="120"/>
        <v>1260</v>
      </c>
      <c r="N1462" s="39">
        <v>6</v>
      </c>
      <c r="O1462" s="41" t="str">
        <f>IFERROR(VLOOKUP(N1462,bbb!B583:Ordenmes,2,0),"")</f>
        <v>Junio</v>
      </c>
      <c r="P1462" s="142">
        <v>5</v>
      </c>
      <c r="Q1462" s="111" t="s">
        <v>158</v>
      </c>
      <c r="R1462" s="95"/>
      <c r="S1462" s="93"/>
      <c r="T1462" s="93"/>
    </row>
    <row r="1463" spans="1:20" x14ac:dyDescent="0.25">
      <c r="A1463" s="34" t="s">
        <v>2117</v>
      </c>
      <c r="B1463" s="34" t="str">
        <f t="shared" si="122"/>
        <v>UDR Huánuco</v>
      </c>
      <c r="C1463" s="35" t="s">
        <v>252</v>
      </c>
      <c r="D1463" s="36" t="str">
        <f t="shared" si="121"/>
        <v>Acciones de Soporte a la Gestión a nivel de UDR</v>
      </c>
      <c r="E1463" s="36" t="s">
        <v>253</v>
      </c>
      <c r="F1463" s="36" t="str">
        <f t="shared" si="119"/>
        <v>Supervisión y asistencia técnica en acciones de soporte a IPRESS</v>
      </c>
      <c r="G1463" s="36" t="s">
        <v>1038</v>
      </c>
      <c r="H1463" s="83" t="s">
        <v>1044</v>
      </c>
      <c r="I1463" s="82">
        <v>5</v>
      </c>
      <c r="J1463" s="38">
        <v>60</v>
      </c>
      <c r="K1463" s="38"/>
      <c r="L1463" s="38">
        <v>1600</v>
      </c>
      <c r="M1463" s="38">
        <f t="shared" si="120"/>
        <v>1660</v>
      </c>
      <c r="N1463" s="39">
        <v>6</v>
      </c>
      <c r="O1463" s="41" t="str">
        <f>IFERROR(VLOOKUP(N1463,bbb!B584:Ordenmes,2,0),"")</f>
        <v>Junio</v>
      </c>
      <c r="P1463" s="142">
        <v>6</v>
      </c>
      <c r="Q1463" s="111" t="s">
        <v>142</v>
      </c>
      <c r="R1463" s="95"/>
      <c r="S1463" s="93"/>
      <c r="T1463" s="93"/>
    </row>
    <row r="1464" spans="1:20" x14ac:dyDescent="0.25">
      <c r="A1464" s="34" t="s">
        <v>2117</v>
      </c>
      <c r="B1464" s="34" t="str">
        <f t="shared" si="122"/>
        <v>UDR Huánuco</v>
      </c>
      <c r="C1464" s="35" t="s">
        <v>314</v>
      </c>
      <c r="D1464" s="36" t="str">
        <f t="shared" si="121"/>
        <v>Acciones de Afiliación.</v>
      </c>
      <c r="E1464" s="36" t="s">
        <v>315</v>
      </c>
      <c r="F1464" s="36" t="str">
        <f t="shared" si="119"/>
        <v>Supervisión y asistencia técnica en materia de afiliaciones</v>
      </c>
      <c r="G1464" s="36" t="s">
        <v>1018</v>
      </c>
      <c r="H1464" s="83" t="s">
        <v>1012</v>
      </c>
      <c r="I1464" s="82">
        <v>4</v>
      </c>
      <c r="J1464" s="38">
        <v>60</v>
      </c>
      <c r="K1464" s="38"/>
      <c r="L1464" s="38">
        <v>1280</v>
      </c>
      <c r="M1464" s="38">
        <f t="shared" si="120"/>
        <v>1340</v>
      </c>
      <c r="N1464" s="39">
        <v>7</v>
      </c>
      <c r="O1464" s="41" t="str">
        <f>IFERROR(VLOOKUP(N1464,bbb!B591:Ordenmes,2,0),"")</f>
        <v>Julio</v>
      </c>
      <c r="P1464" s="142">
        <v>11</v>
      </c>
      <c r="Q1464" s="111" t="s">
        <v>169</v>
      </c>
      <c r="R1464" s="95"/>
      <c r="S1464" s="93"/>
      <c r="T1464" s="93"/>
    </row>
    <row r="1465" spans="1:20" x14ac:dyDescent="0.25">
      <c r="A1465" s="34" t="s">
        <v>2117</v>
      </c>
      <c r="B1465" s="34" t="str">
        <f t="shared" si="122"/>
        <v>UDR Huánuco</v>
      </c>
      <c r="C1465" s="35" t="s">
        <v>279</v>
      </c>
      <c r="D1465" s="36" t="str">
        <f t="shared" si="121"/>
        <v>Ejecución de Control Técnico a las Prestaciones.</v>
      </c>
      <c r="E1465" s="36" t="s">
        <v>288</v>
      </c>
      <c r="F1465" s="36" t="str">
        <f t="shared" si="119"/>
        <v>Ejecutar acciones correspondientes al Proceso de Control Presencial Posterior</v>
      </c>
      <c r="G1465" s="36" t="s">
        <v>1029</v>
      </c>
      <c r="H1465" s="83" t="s">
        <v>1024</v>
      </c>
      <c r="I1465" s="82">
        <v>5</v>
      </c>
      <c r="J1465" s="38">
        <v>160</v>
      </c>
      <c r="K1465" s="38"/>
      <c r="L1465" s="38">
        <v>1600</v>
      </c>
      <c r="M1465" s="38">
        <f t="shared" si="120"/>
        <v>1760</v>
      </c>
      <c r="N1465" s="39">
        <v>7</v>
      </c>
      <c r="O1465" s="41" t="str">
        <f>IFERROR(VLOOKUP(N1465,bbb!B592:Ordenmes,2,0),"")</f>
        <v>Julio</v>
      </c>
      <c r="P1465" s="142">
        <v>11</v>
      </c>
      <c r="Q1465" s="111" t="s">
        <v>169</v>
      </c>
      <c r="R1465" s="95"/>
      <c r="S1465" s="93"/>
      <c r="T1465" s="93"/>
    </row>
    <row r="1466" spans="1:20" x14ac:dyDescent="0.25">
      <c r="A1466" s="34" t="s">
        <v>2117</v>
      </c>
      <c r="B1466" s="34" t="str">
        <f t="shared" si="122"/>
        <v>UDR Huánuco</v>
      </c>
      <c r="C1466" s="35" t="s">
        <v>307</v>
      </c>
      <c r="D1466" s="36" t="str">
        <f t="shared" si="121"/>
        <v>Supervisión Financiera a Unidades Ejecutoras-UE.</v>
      </c>
      <c r="E1466" s="36" t="s">
        <v>308</v>
      </c>
      <c r="F1466" s="36" t="str">
        <f t="shared" si="119"/>
        <v>Supervisión Financiera Presencial a las Unidades Ejecutoras-UE</v>
      </c>
      <c r="G1466" s="36" t="s">
        <v>1025</v>
      </c>
      <c r="H1466" s="83" t="s">
        <v>1037</v>
      </c>
      <c r="I1466" s="82">
        <v>5</v>
      </c>
      <c r="J1466" s="38">
        <v>100</v>
      </c>
      <c r="K1466" s="38"/>
      <c r="L1466" s="38">
        <v>1600</v>
      </c>
      <c r="M1466" s="38">
        <f t="shared" si="120"/>
        <v>1700</v>
      </c>
      <c r="N1466" s="39">
        <v>7</v>
      </c>
      <c r="O1466" s="41" t="str">
        <f>IFERROR(VLOOKUP(N1466,bbb!B593:Ordenmes,2,0),"")</f>
        <v>Julio</v>
      </c>
      <c r="P1466" s="142">
        <v>1</v>
      </c>
      <c r="Q1466" s="111" t="s">
        <v>257</v>
      </c>
      <c r="R1466" s="95"/>
      <c r="S1466" s="93"/>
      <c r="T1466" s="93"/>
    </row>
    <row r="1467" spans="1:20" x14ac:dyDescent="0.25">
      <c r="A1467" s="34" t="s">
        <v>2117</v>
      </c>
      <c r="B1467" s="34" t="str">
        <f t="shared" si="122"/>
        <v>UDR Huánuco</v>
      </c>
      <c r="C1467" s="35" t="s">
        <v>252</v>
      </c>
      <c r="D1467" s="36" t="str">
        <f t="shared" si="121"/>
        <v>Acciones de Soporte a la Gestión a nivel de UDR</v>
      </c>
      <c r="E1467" s="36" t="s">
        <v>253</v>
      </c>
      <c r="F1467" s="36" t="str">
        <f t="shared" si="119"/>
        <v>Supervisión y asistencia técnica en acciones de soporte a IPRESS</v>
      </c>
      <c r="G1467" s="36" t="s">
        <v>1042</v>
      </c>
      <c r="H1467" s="83" t="s">
        <v>1033</v>
      </c>
      <c r="I1467" s="82">
        <v>2</v>
      </c>
      <c r="J1467" s="38">
        <v>60</v>
      </c>
      <c r="K1467" s="38"/>
      <c r="L1467" s="38">
        <v>640</v>
      </c>
      <c r="M1467" s="38">
        <f t="shared" si="120"/>
        <v>700</v>
      </c>
      <c r="N1467" s="39">
        <v>7</v>
      </c>
      <c r="O1467" s="41" t="str">
        <f>IFERROR(VLOOKUP(N1467,bbb!B594:Ordenmes,2,0),"")</f>
        <v>Julio</v>
      </c>
      <c r="P1467" s="142">
        <v>2</v>
      </c>
      <c r="Q1467" s="111" t="s">
        <v>126</v>
      </c>
      <c r="R1467" s="95"/>
      <c r="S1467" s="93"/>
      <c r="T1467" s="93"/>
    </row>
    <row r="1468" spans="1:20" x14ac:dyDescent="0.25">
      <c r="A1468" s="34" t="s">
        <v>2117</v>
      </c>
      <c r="B1468" s="34" t="str">
        <f t="shared" si="122"/>
        <v>UDR Huánuco</v>
      </c>
      <c r="C1468" s="35" t="s">
        <v>252</v>
      </c>
      <c r="D1468" s="36" t="str">
        <f t="shared" si="121"/>
        <v>Acciones de Soporte a la Gestión a nivel de UDR</v>
      </c>
      <c r="E1468" s="36" t="s">
        <v>253</v>
      </c>
      <c r="F1468" s="36" t="str">
        <f t="shared" si="119"/>
        <v>Supervisión y asistencia técnica en acciones de soporte a IPRESS</v>
      </c>
      <c r="G1468" s="36" t="s">
        <v>1031</v>
      </c>
      <c r="H1468" s="83" t="s">
        <v>1044</v>
      </c>
      <c r="I1468" s="82">
        <v>5</v>
      </c>
      <c r="J1468" s="38">
        <v>60</v>
      </c>
      <c r="K1468" s="38"/>
      <c r="L1468" s="38">
        <v>1600</v>
      </c>
      <c r="M1468" s="38">
        <f t="shared" si="120"/>
        <v>1660</v>
      </c>
      <c r="N1468" s="39">
        <v>7</v>
      </c>
      <c r="O1468" s="41" t="str">
        <f>IFERROR(VLOOKUP(N1468,bbb!B595:Ordenmes,2,0),"")</f>
        <v>Julio</v>
      </c>
      <c r="P1468" s="142">
        <v>3</v>
      </c>
      <c r="Q1468" s="111" t="s">
        <v>131</v>
      </c>
      <c r="R1468" s="95"/>
      <c r="S1468" s="93"/>
      <c r="T1468" s="93"/>
    </row>
    <row r="1469" spans="1:20" x14ac:dyDescent="0.25">
      <c r="A1469" s="34" t="s">
        <v>2117</v>
      </c>
      <c r="B1469" s="34" t="str">
        <f t="shared" si="122"/>
        <v>UDR Huánuco</v>
      </c>
      <c r="C1469" s="35" t="s">
        <v>314</v>
      </c>
      <c r="D1469" s="36" t="str">
        <f t="shared" si="121"/>
        <v>Acciones de Afiliación.</v>
      </c>
      <c r="E1469" s="36" t="s">
        <v>315</v>
      </c>
      <c r="F1469" s="36" t="str">
        <f t="shared" si="119"/>
        <v>Supervisión y asistencia técnica en materia de afiliaciones</v>
      </c>
      <c r="G1469" s="36" t="s">
        <v>1019</v>
      </c>
      <c r="H1469" s="83" t="s">
        <v>1012</v>
      </c>
      <c r="I1469" s="82">
        <v>0</v>
      </c>
      <c r="J1469" s="38">
        <v>0</v>
      </c>
      <c r="K1469" s="38"/>
      <c r="L1469" s="38">
        <v>0</v>
      </c>
      <c r="M1469" s="38">
        <f t="shared" si="120"/>
        <v>0</v>
      </c>
      <c r="N1469" s="39">
        <v>8</v>
      </c>
      <c r="O1469" s="41" t="str">
        <f>IFERROR(VLOOKUP(N1469,bbb!B575:Ordenmes,2,0),"")</f>
        <v>Agosto</v>
      </c>
      <c r="P1469" s="142">
        <v>4</v>
      </c>
      <c r="Q1469" s="111" t="s">
        <v>137</v>
      </c>
      <c r="R1469" s="95"/>
      <c r="S1469" s="93"/>
      <c r="T1469" s="93"/>
    </row>
    <row r="1470" spans="1:20" x14ac:dyDescent="0.25">
      <c r="A1470" s="34" t="s">
        <v>2117</v>
      </c>
      <c r="B1470" s="34" t="str">
        <f t="shared" si="122"/>
        <v>UDR Huánuco</v>
      </c>
      <c r="C1470" s="35" t="s">
        <v>279</v>
      </c>
      <c r="D1470" s="36" t="str">
        <f t="shared" si="121"/>
        <v>Ejecución de Control Técnico a las Prestaciones.</v>
      </c>
      <c r="E1470" s="36" t="s">
        <v>288</v>
      </c>
      <c r="F1470" s="36" t="str">
        <f t="shared" si="119"/>
        <v>Ejecutar acciones correspondientes al Proceso de Control Presencial Posterior</v>
      </c>
      <c r="G1470" s="36" t="s">
        <v>1030</v>
      </c>
      <c r="H1470" s="83" t="s">
        <v>1024</v>
      </c>
      <c r="I1470" s="82">
        <v>3</v>
      </c>
      <c r="J1470" s="38">
        <v>60</v>
      </c>
      <c r="K1470" s="38"/>
      <c r="L1470" s="38">
        <v>960</v>
      </c>
      <c r="M1470" s="38">
        <f t="shared" si="120"/>
        <v>1020</v>
      </c>
      <c r="N1470" s="39">
        <v>8</v>
      </c>
      <c r="O1470" s="41" t="str">
        <f>IFERROR(VLOOKUP(N1470,bbb!B576:Ordenmes,2,0),"")</f>
        <v>Agosto</v>
      </c>
      <c r="P1470" s="142">
        <v>4</v>
      </c>
      <c r="Q1470" s="111" t="s">
        <v>137</v>
      </c>
      <c r="R1470" s="95"/>
      <c r="S1470" s="93"/>
      <c r="T1470" s="93"/>
    </row>
    <row r="1471" spans="1:20" x14ac:dyDescent="0.25">
      <c r="A1471" s="34" t="s">
        <v>2117</v>
      </c>
      <c r="B1471" s="34" t="str">
        <f t="shared" si="122"/>
        <v>UDR Huánuco</v>
      </c>
      <c r="C1471" s="35" t="s">
        <v>307</v>
      </c>
      <c r="D1471" s="36" t="str">
        <f t="shared" si="121"/>
        <v>Supervisión Financiera a Unidades Ejecutoras-UE.</v>
      </c>
      <c r="E1471" s="36" t="s">
        <v>308</v>
      </c>
      <c r="F1471" s="36" t="str">
        <f t="shared" si="119"/>
        <v>Supervisión Financiera Presencial a las Unidades Ejecutoras-UE</v>
      </c>
      <c r="G1471" s="36" t="s">
        <v>1032</v>
      </c>
      <c r="H1471" s="83" t="s">
        <v>1035</v>
      </c>
      <c r="I1471" s="82">
        <v>5</v>
      </c>
      <c r="J1471" s="38">
        <v>100</v>
      </c>
      <c r="K1471" s="38"/>
      <c r="L1471" s="38">
        <v>1600</v>
      </c>
      <c r="M1471" s="38">
        <f t="shared" si="120"/>
        <v>1700</v>
      </c>
      <c r="N1471" s="39">
        <v>8</v>
      </c>
      <c r="O1471" s="41" t="str">
        <f>IFERROR(VLOOKUP(N1471,bbb!B577:Ordenmes,2,0),"")</f>
        <v>Agosto</v>
      </c>
      <c r="P1471" s="142">
        <v>5</v>
      </c>
      <c r="Q1471" s="111" t="s">
        <v>158</v>
      </c>
      <c r="R1471" s="95"/>
      <c r="S1471" s="93"/>
      <c r="T1471" s="93"/>
    </row>
    <row r="1472" spans="1:20" x14ac:dyDescent="0.25">
      <c r="A1472" s="34" t="s">
        <v>2117</v>
      </c>
      <c r="B1472" s="34" t="str">
        <f t="shared" si="122"/>
        <v>UDR Huánuco</v>
      </c>
      <c r="C1472" s="35" t="s">
        <v>307</v>
      </c>
      <c r="D1472" s="36" t="str">
        <f t="shared" si="121"/>
        <v>Supervisión Financiera a Unidades Ejecutoras-UE.</v>
      </c>
      <c r="E1472" s="36" t="s">
        <v>308</v>
      </c>
      <c r="F1472" s="36" t="str">
        <f t="shared" si="119"/>
        <v>Supervisión Financiera Presencial a las Unidades Ejecutoras-UE</v>
      </c>
      <c r="G1472" s="36" t="s">
        <v>1040</v>
      </c>
      <c r="H1472" s="83" t="s">
        <v>1037</v>
      </c>
      <c r="I1472" s="82">
        <v>5</v>
      </c>
      <c r="J1472" s="38">
        <v>300</v>
      </c>
      <c r="K1472" s="38"/>
      <c r="L1472" s="38">
        <v>1600</v>
      </c>
      <c r="M1472" s="38">
        <f t="shared" si="120"/>
        <v>1900</v>
      </c>
      <c r="N1472" s="39">
        <v>8</v>
      </c>
      <c r="O1472" s="41" t="str">
        <f>IFERROR(VLOOKUP(N1472,bbb!B578:Ordenmes,2,0),"")</f>
        <v>Agosto</v>
      </c>
      <c r="P1472" s="142">
        <v>5</v>
      </c>
      <c r="Q1472" s="111" t="s">
        <v>158</v>
      </c>
      <c r="R1472" s="95"/>
      <c r="S1472" s="93"/>
      <c r="T1472" s="93"/>
    </row>
    <row r="1473" spans="1:20" x14ac:dyDescent="0.25">
      <c r="A1473" s="34" t="s">
        <v>2117</v>
      </c>
      <c r="B1473" s="34" t="str">
        <f t="shared" si="122"/>
        <v>UDR Huánuco</v>
      </c>
      <c r="C1473" s="35" t="s">
        <v>252</v>
      </c>
      <c r="D1473" s="36" t="str">
        <f t="shared" si="121"/>
        <v>Acciones de Soporte a la Gestión a nivel de UDR</v>
      </c>
      <c r="E1473" s="36" t="s">
        <v>253</v>
      </c>
      <c r="F1473" s="36" t="str">
        <f t="shared" ref="F1473:F1536" si="123">IFERROR(VLOOKUP(E1473,IdTarea,2,0),"")</f>
        <v>Supervisión y asistencia técnica en acciones de soporte a IPRESS</v>
      </c>
      <c r="G1473" s="36" t="s">
        <v>1032</v>
      </c>
      <c r="H1473" s="83" t="s">
        <v>1033</v>
      </c>
      <c r="I1473" s="82">
        <v>2</v>
      </c>
      <c r="J1473" s="38">
        <v>100</v>
      </c>
      <c r="K1473" s="38"/>
      <c r="L1473" s="38">
        <v>640</v>
      </c>
      <c r="M1473" s="38">
        <f t="shared" si="120"/>
        <v>740</v>
      </c>
      <c r="N1473" s="39">
        <v>8</v>
      </c>
      <c r="O1473" s="41" t="str">
        <f>IFERROR(VLOOKUP(N1473,bbb!B579:Ordenmes,2,0),"")</f>
        <v>Agosto</v>
      </c>
      <c r="P1473" s="142">
        <v>6</v>
      </c>
      <c r="Q1473" s="111" t="s">
        <v>142</v>
      </c>
      <c r="R1473" s="95"/>
      <c r="S1473" s="93"/>
      <c r="T1473" s="93"/>
    </row>
    <row r="1474" spans="1:20" x14ac:dyDescent="0.25">
      <c r="A1474" s="34" t="s">
        <v>2117</v>
      </c>
      <c r="B1474" s="34" t="str">
        <f t="shared" si="122"/>
        <v>UDR Huánuco</v>
      </c>
      <c r="C1474" s="35" t="s">
        <v>252</v>
      </c>
      <c r="D1474" s="36" t="str">
        <f t="shared" si="121"/>
        <v>Acciones de Soporte a la Gestión a nivel de UDR</v>
      </c>
      <c r="E1474" s="36" t="s">
        <v>253</v>
      </c>
      <c r="F1474" s="36" t="str">
        <f t="shared" si="123"/>
        <v>Supervisión y asistencia técnica en acciones de soporte a IPRESS</v>
      </c>
      <c r="G1474" s="36" t="s">
        <v>1042</v>
      </c>
      <c r="H1474" s="83" t="s">
        <v>1044</v>
      </c>
      <c r="I1474" s="82">
        <v>5</v>
      </c>
      <c r="J1474" s="38">
        <v>60</v>
      </c>
      <c r="K1474" s="38"/>
      <c r="L1474" s="38">
        <v>1600</v>
      </c>
      <c r="M1474" s="38">
        <f t="shared" si="120"/>
        <v>1660</v>
      </c>
      <c r="N1474" s="39">
        <v>8</v>
      </c>
      <c r="O1474" s="41" t="str">
        <f>IFERROR(VLOOKUP(N1474,bbb!B580:Ordenmes,2,0),"")</f>
        <v>Agosto</v>
      </c>
      <c r="P1474" s="142">
        <v>7</v>
      </c>
      <c r="Q1474" s="111" t="s">
        <v>156</v>
      </c>
      <c r="R1474" s="95"/>
      <c r="S1474" s="93"/>
      <c r="T1474" s="93"/>
    </row>
    <row r="1475" spans="1:20" x14ac:dyDescent="0.25">
      <c r="A1475" s="34" t="s">
        <v>2117</v>
      </c>
      <c r="B1475" s="34" t="str">
        <f t="shared" si="122"/>
        <v>UDR Huánuco</v>
      </c>
      <c r="C1475" s="35" t="s">
        <v>252</v>
      </c>
      <c r="D1475" s="36" t="str">
        <f t="shared" si="121"/>
        <v>Acciones de Soporte a la Gestión a nivel de UDR</v>
      </c>
      <c r="E1475" s="36" t="s">
        <v>253</v>
      </c>
      <c r="F1475" s="36" t="str">
        <f t="shared" si="123"/>
        <v>Supervisión y asistencia técnica en acciones de soporte a IPRESS</v>
      </c>
      <c r="G1475" s="36" t="s">
        <v>1041</v>
      </c>
      <c r="H1475" s="83" t="s">
        <v>1044</v>
      </c>
      <c r="I1475" s="82">
        <v>0</v>
      </c>
      <c r="J1475" s="38">
        <v>0</v>
      </c>
      <c r="K1475" s="38"/>
      <c r="L1475" s="38">
        <v>0</v>
      </c>
      <c r="M1475" s="38">
        <f t="shared" si="120"/>
        <v>0</v>
      </c>
      <c r="N1475" s="39">
        <v>8</v>
      </c>
      <c r="O1475" s="41" t="str">
        <f>IFERROR(VLOOKUP(N1475,bbb!B581:Ordenmes,2,0),"")</f>
        <v>Agosto</v>
      </c>
      <c r="P1475" s="142">
        <v>8</v>
      </c>
      <c r="Q1475" s="111" t="s">
        <v>145</v>
      </c>
      <c r="R1475" s="95"/>
      <c r="S1475" s="93"/>
      <c r="T1475" s="93"/>
    </row>
    <row r="1476" spans="1:20" x14ac:dyDescent="0.25">
      <c r="A1476" s="34" t="s">
        <v>2117</v>
      </c>
      <c r="B1476" s="34" t="str">
        <f t="shared" si="122"/>
        <v>UDR Huánuco</v>
      </c>
      <c r="C1476" s="35" t="s">
        <v>314</v>
      </c>
      <c r="D1476" s="36" t="str">
        <f t="shared" si="121"/>
        <v>Acciones de Afiliación.</v>
      </c>
      <c r="E1476" s="36" t="s">
        <v>315</v>
      </c>
      <c r="F1476" s="36" t="str">
        <f t="shared" si="123"/>
        <v>Supervisión y asistencia técnica en materia de afiliaciones</v>
      </c>
      <c r="G1476" s="36" t="s">
        <v>1020</v>
      </c>
      <c r="H1476" s="83" t="s">
        <v>1012</v>
      </c>
      <c r="I1476" s="82">
        <v>4</v>
      </c>
      <c r="J1476" s="38">
        <v>60</v>
      </c>
      <c r="K1476" s="38"/>
      <c r="L1476" s="38">
        <v>1280</v>
      </c>
      <c r="M1476" s="38">
        <f t="shared" si="120"/>
        <v>1340</v>
      </c>
      <c r="N1476" s="39">
        <v>9</v>
      </c>
      <c r="O1476" s="41" t="str">
        <f>IFERROR(VLOOKUP(N1476,bbb!B558:Ordenmes,2,0),"")</f>
        <v>Setiembre</v>
      </c>
      <c r="P1476" s="142">
        <v>9</v>
      </c>
      <c r="Q1476" s="111" t="s">
        <v>161</v>
      </c>
      <c r="R1476" s="95"/>
      <c r="S1476" s="93"/>
      <c r="T1476" s="93"/>
    </row>
    <row r="1477" spans="1:20" x14ac:dyDescent="0.25">
      <c r="A1477" s="34" t="s">
        <v>2117</v>
      </c>
      <c r="B1477" s="34" t="str">
        <f t="shared" si="122"/>
        <v>UDR Huánuco</v>
      </c>
      <c r="C1477" s="35" t="s">
        <v>279</v>
      </c>
      <c r="D1477" s="36" t="str">
        <f t="shared" si="121"/>
        <v>Ejecución de Control Técnico a las Prestaciones.</v>
      </c>
      <c r="E1477" s="36" t="s">
        <v>288</v>
      </c>
      <c r="F1477" s="36" t="str">
        <f t="shared" si="123"/>
        <v>Ejecutar acciones correspondientes al Proceso de Control Presencial Posterior</v>
      </c>
      <c r="G1477" s="36" t="s">
        <v>1030</v>
      </c>
      <c r="H1477" s="83" t="s">
        <v>1024</v>
      </c>
      <c r="I1477" s="82">
        <v>3</v>
      </c>
      <c r="J1477" s="38">
        <v>60</v>
      </c>
      <c r="K1477" s="38"/>
      <c r="L1477" s="38">
        <v>960</v>
      </c>
      <c r="M1477" s="38">
        <f t="shared" si="120"/>
        <v>1020</v>
      </c>
      <c r="N1477" s="39">
        <v>9</v>
      </c>
      <c r="O1477" s="41" t="str">
        <f>IFERROR(VLOOKUP(N1477,bbb!B559:Ordenmes,2,0),"")</f>
        <v>Setiembre</v>
      </c>
      <c r="P1477" s="142">
        <v>10</v>
      </c>
      <c r="Q1477" s="111" t="s">
        <v>150</v>
      </c>
      <c r="R1477" s="95"/>
      <c r="S1477" s="93"/>
      <c r="T1477" s="93"/>
    </row>
    <row r="1478" spans="1:20" x14ac:dyDescent="0.25">
      <c r="A1478" s="34" t="s">
        <v>2117</v>
      </c>
      <c r="B1478" s="34" t="str">
        <f t="shared" si="122"/>
        <v>UDR Huánuco</v>
      </c>
      <c r="C1478" s="35" t="s">
        <v>252</v>
      </c>
      <c r="D1478" s="36" t="str">
        <f t="shared" si="121"/>
        <v>Acciones de Soporte a la Gestión a nivel de UDR</v>
      </c>
      <c r="E1478" s="36" t="s">
        <v>253</v>
      </c>
      <c r="F1478" s="36" t="str">
        <f t="shared" si="123"/>
        <v>Supervisión y asistencia técnica en acciones de soporte a IPRESS</v>
      </c>
      <c r="G1478" s="36" t="s">
        <v>1040</v>
      </c>
      <c r="H1478" s="83" t="s">
        <v>1044</v>
      </c>
      <c r="I1478" s="82">
        <v>5</v>
      </c>
      <c r="J1478" s="38">
        <v>300</v>
      </c>
      <c r="K1478" s="38"/>
      <c r="L1478" s="38">
        <v>1600</v>
      </c>
      <c r="M1478" s="38">
        <f t="shared" si="120"/>
        <v>1900</v>
      </c>
      <c r="N1478" s="39">
        <v>9</v>
      </c>
      <c r="O1478" s="41" t="str">
        <f>IFERROR(VLOOKUP(N1478,bbb!B560:Ordenmes,2,0),"")</f>
        <v>Setiembre</v>
      </c>
      <c r="P1478" s="142">
        <v>11</v>
      </c>
      <c r="Q1478" s="111" t="s">
        <v>169</v>
      </c>
      <c r="R1478" s="95"/>
      <c r="S1478" s="93"/>
      <c r="T1478" s="93"/>
    </row>
    <row r="1479" spans="1:20" x14ac:dyDescent="0.25">
      <c r="A1479" s="34" t="s">
        <v>2117</v>
      </c>
      <c r="B1479" s="34" t="str">
        <f t="shared" si="122"/>
        <v>UDR Huánuco</v>
      </c>
      <c r="C1479" s="35" t="s">
        <v>252</v>
      </c>
      <c r="D1479" s="36" t="str">
        <f t="shared" si="121"/>
        <v>Acciones de Soporte a la Gestión a nivel de UDR</v>
      </c>
      <c r="E1479" s="36" t="s">
        <v>253</v>
      </c>
      <c r="F1479" s="36" t="str">
        <f t="shared" si="123"/>
        <v>Supervisión y asistencia técnica en acciones de soporte a IPRESS</v>
      </c>
      <c r="G1479" s="36" t="s">
        <v>1046</v>
      </c>
      <c r="H1479" s="83" t="s">
        <v>1044</v>
      </c>
      <c r="I1479" s="82">
        <v>0</v>
      </c>
      <c r="J1479" s="38">
        <v>0</v>
      </c>
      <c r="K1479" s="38"/>
      <c r="L1479" s="38">
        <v>0</v>
      </c>
      <c r="M1479" s="38">
        <f t="shared" ref="M1479:M1542" si="124">SUM(J1479:L1479)</f>
        <v>0</v>
      </c>
      <c r="N1479" s="39">
        <v>9</v>
      </c>
      <c r="O1479" s="41" t="str">
        <f>IFERROR(VLOOKUP(N1479,bbb!B561:Ordenmes,2,0),"")</f>
        <v>Setiembre</v>
      </c>
      <c r="P1479" s="142">
        <v>12</v>
      </c>
      <c r="Q1479" s="111" t="s">
        <v>166</v>
      </c>
      <c r="R1479" s="95" t="s">
        <v>120</v>
      </c>
      <c r="S1479" s="93"/>
      <c r="T1479" s="93"/>
    </row>
    <row r="1480" spans="1:20" x14ac:dyDescent="0.25">
      <c r="A1480" s="34" t="s">
        <v>2117</v>
      </c>
      <c r="B1480" s="34" t="str">
        <f t="shared" si="122"/>
        <v>UDR Huánuco</v>
      </c>
      <c r="C1480" s="35" t="s">
        <v>314</v>
      </c>
      <c r="D1480" s="36" t="str">
        <f t="shared" si="121"/>
        <v>Acciones de Afiliación.</v>
      </c>
      <c r="E1480" s="36" t="s">
        <v>315</v>
      </c>
      <c r="F1480" s="36" t="str">
        <f t="shared" si="123"/>
        <v>Supervisión y asistencia técnica en materia de afiliaciones</v>
      </c>
      <c r="G1480" s="36" t="s">
        <v>1021</v>
      </c>
      <c r="H1480" s="83" t="s">
        <v>1012</v>
      </c>
      <c r="I1480" s="82">
        <v>3</v>
      </c>
      <c r="J1480" s="38">
        <v>0</v>
      </c>
      <c r="K1480" s="38"/>
      <c r="L1480" s="38">
        <v>960</v>
      </c>
      <c r="M1480" s="38">
        <f t="shared" si="124"/>
        <v>960</v>
      </c>
      <c r="N1480" s="39">
        <v>10</v>
      </c>
      <c r="O1480" s="41" t="str">
        <f>IFERROR(VLOOKUP(N1480,bbb!B542:Ordenmes,2,0),"")</f>
        <v>Octubre</v>
      </c>
      <c r="P1480" s="142">
        <v>3</v>
      </c>
      <c r="Q1480" s="111" t="s">
        <v>131</v>
      </c>
      <c r="R1480" s="95"/>
      <c r="S1480" s="93"/>
      <c r="T1480" s="93"/>
    </row>
    <row r="1481" spans="1:20" x14ac:dyDescent="0.25">
      <c r="A1481" s="34" t="s">
        <v>2117</v>
      </c>
      <c r="B1481" s="34" t="str">
        <f t="shared" si="122"/>
        <v>UDR Huánuco</v>
      </c>
      <c r="C1481" s="35" t="s">
        <v>279</v>
      </c>
      <c r="D1481" s="36" t="str">
        <f t="shared" si="121"/>
        <v>Ejecución de Control Técnico a las Prestaciones.</v>
      </c>
      <c r="E1481" s="36" t="s">
        <v>288</v>
      </c>
      <c r="F1481" s="36" t="str">
        <f t="shared" si="123"/>
        <v>Ejecutar acciones correspondientes al Proceso de Control Presencial Posterior</v>
      </c>
      <c r="G1481" s="36" t="s">
        <v>1031</v>
      </c>
      <c r="H1481" s="83" t="s">
        <v>1024</v>
      </c>
      <c r="I1481" s="82">
        <v>2</v>
      </c>
      <c r="J1481" s="38">
        <v>60</v>
      </c>
      <c r="K1481" s="38"/>
      <c r="L1481" s="38">
        <v>640</v>
      </c>
      <c r="M1481" s="38">
        <f t="shared" si="124"/>
        <v>700</v>
      </c>
      <c r="N1481" s="39">
        <v>10</v>
      </c>
      <c r="O1481" s="41" t="str">
        <f>IFERROR(VLOOKUP(N1481,bbb!B543:Ordenmes,2,0),"")</f>
        <v>Octubre</v>
      </c>
      <c r="P1481" s="142">
        <v>3</v>
      </c>
      <c r="Q1481" s="111" t="s">
        <v>131</v>
      </c>
      <c r="R1481" s="95"/>
      <c r="S1481" s="93"/>
      <c r="T1481" s="93"/>
    </row>
    <row r="1482" spans="1:20" x14ac:dyDescent="0.25">
      <c r="A1482" s="34" t="s">
        <v>2117</v>
      </c>
      <c r="B1482" s="34" t="str">
        <f t="shared" si="122"/>
        <v>UDR Huánuco</v>
      </c>
      <c r="C1482" s="35" t="s">
        <v>307</v>
      </c>
      <c r="D1482" s="36" t="str">
        <f t="shared" si="121"/>
        <v>Supervisión Financiera a Unidades Ejecutoras-UE.</v>
      </c>
      <c r="E1482" s="36" t="s">
        <v>308</v>
      </c>
      <c r="F1482" s="36" t="str">
        <f t="shared" si="123"/>
        <v>Supervisión Financiera Presencial a las Unidades Ejecutoras-UE</v>
      </c>
      <c r="G1482" s="36" t="s">
        <v>1041</v>
      </c>
      <c r="H1482" s="83" t="s">
        <v>1035</v>
      </c>
      <c r="I1482" s="82">
        <v>0</v>
      </c>
      <c r="J1482" s="38">
        <v>0</v>
      </c>
      <c r="K1482" s="38"/>
      <c r="L1482" s="38">
        <v>0</v>
      </c>
      <c r="M1482" s="38">
        <f t="shared" si="124"/>
        <v>0</v>
      </c>
      <c r="N1482" s="39">
        <v>10</v>
      </c>
      <c r="O1482" s="41" t="str">
        <f>IFERROR(VLOOKUP(N1482,bbb!B544:Ordenmes,2,0),"")</f>
        <v>Octubre</v>
      </c>
      <c r="P1482" s="142">
        <v>3</v>
      </c>
      <c r="Q1482" s="111" t="s">
        <v>131</v>
      </c>
      <c r="R1482" s="95"/>
      <c r="S1482" s="93"/>
      <c r="T1482" s="93"/>
    </row>
    <row r="1483" spans="1:20" x14ac:dyDescent="0.25">
      <c r="A1483" s="34" t="s">
        <v>2117</v>
      </c>
      <c r="B1483" s="34" t="str">
        <f t="shared" si="122"/>
        <v>UDR Huánuco</v>
      </c>
      <c r="C1483" s="35" t="s">
        <v>307</v>
      </c>
      <c r="D1483" s="36" t="str">
        <f t="shared" si="121"/>
        <v>Supervisión Financiera a Unidades Ejecutoras-UE.</v>
      </c>
      <c r="E1483" s="36" t="s">
        <v>308</v>
      </c>
      <c r="F1483" s="36" t="str">
        <f t="shared" si="123"/>
        <v>Supervisión Financiera Presencial a las Unidades Ejecutoras-UE</v>
      </c>
      <c r="G1483" s="36" t="s">
        <v>1031</v>
      </c>
      <c r="H1483" s="83" t="s">
        <v>1037</v>
      </c>
      <c r="I1483" s="82">
        <v>4</v>
      </c>
      <c r="J1483" s="38">
        <v>60</v>
      </c>
      <c r="K1483" s="38"/>
      <c r="L1483" s="38">
        <v>1280</v>
      </c>
      <c r="M1483" s="38">
        <f t="shared" si="124"/>
        <v>1340</v>
      </c>
      <c r="N1483" s="39">
        <v>10</v>
      </c>
      <c r="O1483" s="41" t="str">
        <f>IFERROR(VLOOKUP(N1483,bbb!B545:Ordenmes,2,0),"")</f>
        <v>Octubre</v>
      </c>
      <c r="P1483" s="142">
        <v>3</v>
      </c>
      <c r="Q1483" s="111" t="s">
        <v>131</v>
      </c>
      <c r="R1483" s="95"/>
      <c r="S1483" s="93"/>
      <c r="T1483" s="93"/>
    </row>
    <row r="1484" spans="1:20" x14ac:dyDescent="0.25">
      <c r="A1484" s="34" t="s">
        <v>2117</v>
      </c>
      <c r="B1484" s="34" t="str">
        <f t="shared" si="122"/>
        <v>UDR Huánuco</v>
      </c>
      <c r="C1484" s="35" t="s">
        <v>252</v>
      </c>
      <c r="D1484" s="36" t="str">
        <f t="shared" si="121"/>
        <v>Acciones de Soporte a la Gestión a nivel de UDR</v>
      </c>
      <c r="E1484" s="36" t="s">
        <v>253</v>
      </c>
      <c r="F1484" s="36" t="str">
        <f t="shared" si="123"/>
        <v>Supervisión y asistencia técnica en acciones de soporte a IPRESS</v>
      </c>
      <c r="G1484" s="36" t="s">
        <v>1031</v>
      </c>
      <c r="H1484" s="83" t="s">
        <v>1033</v>
      </c>
      <c r="I1484" s="82">
        <v>2</v>
      </c>
      <c r="J1484" s="38">
        <v>60</v>
      </c>
      <c r="K1484" s="38"/>
      <c r="L1484" s="38">
        <v>640</v>
      </c>
      <c r="M1484" s="38">
        <f t="shared" si="124"/>
        <v>700</v>
      </c>
      <c r="N1484" s="39">
        <v>10</v>
      </c>
      <c r="O1484" s="41" t="str">
        <f>IFERROR(VLOOKUP(N1484,bbb!B546:Ordenmes,2,0),"")</f>
        <v>Octubre</v>
      </c>
      <c r="P1484" s="142">
        <v>3</v>
      </c>
      <c r="Q1484" s="111" t="s">
        <v>131</v>
      </c>
      <c r="R1484" s="95"/>
      <c r="S1484" s="93"/>
      <c r="T1484" s="93"/>
    </row>
    <row r="1485" spans="1:20" x14ac:dyDescent="0.25">
      <c r="A1485" s="34" t="s">
        <v>2117</v>
      </c>
      <c r="B1485" s="34" t="str">
        <f t="shared" si="122"/>
        <v>UDR Huánuco</v>
      </c>
      <c r="C1485" s="35" t="s">
        <v>252</v>
      </c>
      <c r="D1485" s="36" t="str">
        <f t="shared" si="121"/>
        <v>Acciones de Soporte a la Gestión a nivel de UDR</v>
      </c>
      <c r="E1485" s="36" t="s">
        <v>253</v>
      </c>
      <c r="F1485" s="36" t="str">
        <f t="shared" si="123"/>
        <v>Supervisión y asistencia técnica en acciones de soporte a IPRESS</v>
      </c>
      <c r="G1485" s="36" t="s">
        <v>1025</v>
      </c>
      <c r="H1485" s="83" t="s">
        <v>1044</v>
      </c>
      <c r="I1485" s="82">
        <v>5</v>
      </c>
      <c r="J1485" s="38">
        <v>100</v>
      </c>
      <c r="K1485" s="38"/>
      <c r="L1485" s="38">
        <v>1600</v>
      </c>
      <c r="M1485" s="38">
        <f t="shared" si="124"/>
        <v>1700</v>
      </c>
      <c r="N1485" s="39">
        <v>10</v>
      </c>
      <c r="O1485" s="41" t="str">
        <f>IFERROR(VLOOKUP(N1485,bbb!B547:Ordenmes,2,0),"")</f>
        <v>Octubre</v>
      </c>
      <c r="P1485" s="142">
        <v>8</v>
      </c>
      <c r="Q1485" s="111" t="s">
        <v>145</v>
      </c>
      <c r="R1485" s="95"/>
      <c r="S1485" s="93"/>
      <c r="T1485" s="93"/>
    </row>
    <row r="1486" spans="1:20" x14ac:dyDescent="0.25">
      <c r="A1486" s="34" t="s">
        <v>2117</v>
      </c>
      <c r="B1486" s="34" t="str">
        <f t="shared" si="122"/>
        <v>UDR Huánuco</v>
      </c>
      <c r="C1486" s="35" t="s">
        <v>314</v>
      </c>
      <c r="D1486" s="36" t="str">
        <f t="shared" si="121"/>
        <v>Acciones de Afiliación.</v>
      </c>
      <c r="E1486" s="36" t="s">
        <v>315</v>
      </c>
      <c r="F1486" s="36" t="str">
        <f t="shared" si="123"/>
        <v>Supervisión y asistencia técnica en materia de afiliaciones</v>
      </c>
      <c r="G1486" s="36" t="s">
        <v>1022</v>
      </c>
      <c r="H1486" s="83" t="s">
        <v>1012</v>
      </c>
      <c r="I1486" s="82">
        <v>0</v>
      </c>
      <c r="J1486" s="38">
        <v>0</v>
      </c>
      <c r="K1486" s="38"/>
      <c r="L1486" s="38">
        <v>0</v>
      </c>
      <c r="M1486" s="38">
        <f t="shared" si="124"/>
        <v>0</v>
      </c>
      <c r="N1486" s="39">
        <v>11</v>
      </c>
      <c r="O1486" s="41" t="str">
        <f>IFERROR(VLOOKUP(N1486,bbb!B528:Ordenmes,2,0),"")</f>
        <v>Noviembre</v>
      </c>
      <c r="P1486" s="142">
        <v>8</v>
      </c>
      <c r="Q1486" s="111" t="s">
        <v>145</v>
      </c>
      <c r="R1486" s="95"/>
      <c r="S1486" s="93"/>
      <c r="T1486" s="93"/>
    </row>
    <row r="1487" spans="1:20" x14ac:dyDescent="0.25">
      <c r="A1487" s="34" t="s">
        <v>2117</v>
      </c>
      <c r="B1487" s="34" t="str">
        <f t="shared" si="122"/>
        <v>UDR Huánuco</v>
      </c>
      <c r="C1487" s="35" t="s">
        <v>279</v>
      </c>
      <c r="D1487" s="36" t="str">
        <f t="shared" si="121"/>
        <v>Ejecución de Control Técnico a las Prestaciones.</v>
      </c>
      <c r="E1487" s="36" t="s">
        <v>288</v>
      </c>
      <c r="F1487" s="36" t="str">
        <f t="shared" si="123"/>
        <v>Ejecutar acciones correspondientes al Proceso de Control Presencial Posterior</v>
      </c>
      <c r="G1487" s="36" t="s">
        <v>1023</v>
      </c>
      <c r="H1487" s="83" t="s">
        <v>1024</v>
      </c>
      <c r="I1487" s="82">
        <v>0</v>
      </c>
      <c r="J1487" s="38">
        <v>0</v>
      </c>
      <c r="K1487" s="38"/>
      <c r="L1487" s="38">
        <v>0</v>
      </c>
      <c r="M1487" s="38">
        <f t="shared" si="124"/>
        <v>0</v>
      </c>
      <c r="N1487" s="39">
        <v>11</v>
      </c>
      <c r="O1487" s="41" t="str">
        <f>IFERROR(VLOOKUP(N1487,bbb!B529:Ordenmes,2,0),"")</f>
        <v>Noviembre</v>
      </c>
      <c r="P1487" s="142">
        <v>8</v>
      </c>
      <c r="Q1487" s="111" t="s">
        <v>145</v>
      </c>
      <c r="R1487" s="95"/>
      <c r="S1487" s="93"/>
      <c r="T1487" s="93"/>
    </row>
    <row r="1488" spans="1:20" x14ac:dyDescent="0.25">
      <c r="A1488" s="34" t="s">
        <v>2117</v>
      </c>
      <c r="B1488" s="34" t="str">
        <f t="shared" si="122"/>
        <v>UDR Huánuco</v>
      </c>
      <c r="C1488" s="35" t="s">
        <v>279</v>
      </c>
      <c r="D1488" s="36" t="str">
        <f t="shared" si="121"/>
        <v>Ejecución de Control Técnico a las Prestaciones.</v>
      </c>
      <c r="E1488" s="36" t="s">
        <v>288</v>
      </c>
      <c r="F1488" s="36" t="str">
        <f t="shared" si="123"/>
        <v>Ejecutar acciones correspondientes al Proceso de Control Presencial Posterior</v>
      </c>
      <c r="G1488" s="36" t="s">
        <v>1032</v>
      </c>
      <c r="H1488" s="83" t="s">
        <v>1033</v>
      </c>
      <c r="I1488" s="82">
        <v>4</v>
      </c>
      <c r="J1488" s="38">
        <v>100</v>
      </c>
      <c r="K1488" s="38"/>
      <c r="L1488" s="38">
        <v>1280</v>
      </c>
      <c r="M1488" s="38">
        <f t="shared" si="124"/>
        <v>1380</v>
      </c>
      <c r="N1488" s="39">
        <v>11</v>
      </c>
      <c r="O1488" s="41" t="str">
        <f>IFERROR(VLOOKUP(N1488,bbb!B530:Ordenmes,2,0),"")</f>
        <v>Noviembre</v>
      </c>
      <c r="P1488" s="142">
        <v>8</v>
      </c>
      <c r="Q1488" s="111" t="s">
        <v>145</v>
      </c>
      <c r="R1488" s="95"/>
      <c r="S1488" s="93"/>
      <c r="T1488" s="93"/>
    </row>
    <row r="1489" spans="1:20" x14ac:dyDescent="0.25">
      <c r="A1489" s="34" t="s">
        <v>2117</v>
      </c>
      <c r="B1489" s="34" t="str">
        <f t="shared" si="122"/>
        <v>UDR Huánuco</v>
      </c>
      <c r="C1489" s="35" t="s">
        <v>307</v>
      </c>
      <c r="D1489" s="36" t="str">
        <f t="shared" si="121"/>
        <v>Supervisión Financiera a Unidades Ejecutoras-UE.</v>
      </c>
      <c r="E1489" s="36" t="s">
        <v>308</v>
      </c>
      <c r="F1489" s="36" t="str">
        <f t="shared" si="123"/>
        <v>Supervisión Financiera Presencial a las Unidades Ejecutoras-UE</v>
      </c>
      <c r="G1489" s="36" t="s">
        <v>1042</v>
      </c>
      <c r="H1489" s="83" t="s">
        <v>1035</v>
      </c>
      <c r="I1489" s="82">
        <v>4</v>
      </c>
      <c r="J1489" s="38">
        <v>60</v>
      </c>
      <c r="K1489" s="38"/>
      <c r="L1489" s="38">
        <v>1280</v>
      </c>
      <c r="M1489" s="38">
        <f t="shared" si="124"/>
        <v>1340</v>
      </c>
      <c r="N1489" s="39">
        <v>11</v>
      </c>
      <c r="O1489" s="41" t="str">
        <f>IFERROR(VLOOKUP(N1489,bbb!B531:Ordenmes,2,0),"")</f>
        <v>Noviembre</v>
      </c>
      <c r="P1489" s="142">
        <v>8</v>
      </c>
      <c r="Q1489" s="111" t="s">
        <v>145</v>
      </c>
      <c r="R1489" s="95"/>
      <c r="S1489" s="93"/>
      <c r="T1489" s="93"/>
    </row>
    <row r="1490" spans="1:20" x14ac:dyDescent="0.25">
      <c r="A1490" s="34" t="s">
        <v>2117</v>
      </c>
      <c r="B1490" s="34" t="str">
        <f t="shared" si="122"/>
        <v>UDR Huánuco</v>
      </c>
      <c r="C1490" s="35" t="s">
        <v>307</v>
      </c>
      <c r="D1490" s="36" t="str">
        <f t="shared" si="121"/>
        <v>Supervisión Financiera a Unidades Ejecutoras-UE.</v>
      </c>
      <c r="E1490" s="36" t="s">
        <v>308</v>
      </c>
      <c r="F1490" s="36" t="str">
        <f t="shared" si="123"/>
        <v>Supervisión Financiera Presencial a las Unidades Ejecutoras-UE</v>
      </c>
      <c r="G1490" s="36" t="s">
        <v>1036</v>
      </c>
      <c r="H1490" s="83" t="s">
        <v>1037</v>
      </c>
      <c r="I1490" s="82">
        <v>0</v>
      </c>
      <c r="J1490" s="38">
        <v>0</v>
      </c>
      <c r="K1490" s="38"/>
      <c r="L1490" s="38">
        <v>0</v>
      </c>
      <c r="M1490" s="38">
        <f t="shared" si="124"/>
        <v>0</v>
      </c>
      <c r="N1490" s="39">
        <v>11</v>
      </c>
      <c r="O1490" s="41" t="str">
        <f>IFERROR(VLOOKUP(N1490,bbb!B532:Ordenmes,2,0),"")</f>
        <v>Noviembre</v>
      </c>
      <c r="P1490" s="142">
        <v>4</v>
      </c>
      <c r="Q1490" s="111" t="s">
        <v>137</v>
      </c>
      <c r="R1490" s="95"/>
      <c r="S1490" s="93"/>
      <c r="T1490" s="93"/>
    </row>
    <row r="1491" spans="1:20" x14ac:dyDescent="0.25">
      <c r="A1491" s="34" t="s">
        <v>2117</v>
      </c>
      <c r="B1491" s="34" t="str">
        <f t="shared" si="122"/>
        <v>UDR Huánuco</v>
      </c>
      <c r="C1491" s="35" t="s">
        <v>252</v>
      </c>
      <c r="D1491" s="36" t="str">
        <f t="shared" si="121"/>
        <v>Acciones de Soporte a la Gestión a nivel de UDR</v>
      </c>
      <c r="E1491" s="36" t="s">
        <v>253</v>
      </c>
      <c r="F1491" s="36" t="str">
        <f t="shared" si="123"/>
        <v>Supervisión y asistencia técnica en acciones de soporte a IPRESS</v>
      </c>
      <c r="G1491" s="36" t="s">
        <v>130</v>
      </c>
      <c r="H1491" s="83" t="s">
        <v>1033</v>
      </c>
      <c r="I1491" s="82">
        <v>3</v>
      </c>
      <c r="J1491" s="38">
        <v>170</v>
      </c>
      <c r="K1491" s="38"/>
      <c r="L1491" s="38">
        <v>960</v>
      </c>
      <c r="M1491" s="38">
        <f t="shared" si="124"/>
        <v>1130</v>
      </c>
      <c r="N1491" s="39">
        <v>11</v>
      </c>
      <c r="O1491" s="41" t="str">
        <f>IFERROR(VLOOKUP(N1491,bbb!B533:Ordenmes,2,0),"")</f>
        <v>Noviembre</v>
      </c>
      <c r="P1491" s="142">
        <v>4</v>
      </c>
      <c r="Q1491" s="111" t="s">
        <v>137</v>
      </c>
      <c r="R1491" s="95"/>
      <c r="S1491" s="93"/>
      <c r="T1491" s="93"/>
    </row>
    <row r="1492" spans="1:20" x14ac:dyDescent="0.25">
      <c r="A1492" s="34" t="s">
        <v>2117</v>
      </c>
      <c r="B1492" s="34" t="str">
        <f t="shared" si="122"/>
        <v>UDR Huánuco</v>
      </c>
      <c r="C1492" s="35" t="s">
        <v>252</v>
      </c>
      <c r="D1492" s="36" t="str">
        <f t="shared" si="121"/>
        <v>Acciones de Soporte a la Gestión a nivel de UDR</v>
      </c>
      <c r="E1492" s="36" t="s">
        <v>253</v>
      </c>
      <c r="F1492" s="36" t="str">
        <f t="shared" si="123"/>
        <v>Supervisión y asistencia técnica en acciones de soporte a IPRESS</v>
      </c>
      <c r="G1492" s="36" t="s">
        <v>1032</v>
      </c>
      <c r="H1492" s="83" t="s">
        <v>1044</v>
      </c>
      <c r="I1492" s="82">
        <v>5</v>
      </c>
      <c r="J1492" s="38">
        <v>100</v>
      </c>
      <c r="K1492" s="38"/>
      <c r="L1492" s="38">
        <v>1600</v>
      </c>
      <c r="M1492" s="38">
        <f t="shared" si="124"/>
        <v>1700</v>
      </c>
      <c r="N1492" s="39">
        <v>11</v>
      </c>
      <c r="O1492" s="41" t="str">
        <f>IFERROR(VLOOKUP(N1492,bbb!B534:Ordenmes,2,0),"")</f>
        <v>Noviembre</v>
      </c>
      <c r="P1492" s="142">
        <v>4</v>
      </c>
      <c r="Q1492" s="111" t="s">
        <v>137</v>
      </c>
      <c r="R1492" s="95"/>
      <c r="S1492" s="93"/>
      <c r="T1492" s="93"/>
    </row>
    <row r="1493" spans="1:20" x14ac:dyDescent="0.25">
      <c r="A1493" s="34" t="s">
        <v>2117</v>
      </c>
      <c r="B1493" s="34" t="str">
        <f t="shared" si="122"/>
        <v>UDR Huánuco</v>
      </c>
      <c r="C1493" s="35" t="s">
        <v>279</v>
      </c>
      <c r="D1493" s="36" t="str">
        <f t="shared" si="121"/>
        <v>Ejecución de Control Técnico a las Prestaciones.</v>
      </c>
      <c r="E1493" s="36" t="s">
        <v>288</v>
      </c>
      <c r="F1493" s="36" t="str">
        <f t="shared" si="123"/>
        <v>Ejecutar acciones correspondientes al Proceso de Control Presencial Posterior</v>
      </c>
      <c r="G1493" s="36" t="s">
        <v>1023</v>
      </c>
      <c r="H1493" s="83" t="s">
        <v>1024</v>
      </c>
      <c r="I1493" s="82">
        <v>0</v>
      </c>
      <c r="J1493" s="38">
        <v>0</v>
      </c>
      <c r="K1493" s="38"/>
      <c r="L1493" s="38">
        <v>0</v>
      </c>
      <c r="M1493" s="38">
        <f t="shared" si="124"/>
        <v>0</v>
      </c>
      <c r="N1493" s="39">
        <v>12</v>
      </c>
      <c r="O1493" s="41" t="str">
        <f>IFERROR(VLOOKUP(N1493,bbb!B632:Ordenmes,2,0),"")</f>
        <v>Diciembre</v>
      </c>
      <c r="P1493" s="142">
        <v>4</v>
      </c>
      <c r="Q1493" s="111" t="s">
        <v>137</v>
      </c>
      <c r="R1493" s="95"/>
      <c r="S1493" s="93"/>
      <c r="T1493" s="93"/>
    </row>
    <row r="1494" spans="1:20" x14ac:dyDescent="0.25">
      <c r="A1494" s="34" t="s">
        <v>2117</v>
      </c>
      <c r="B1494" s="34" t="str">
        <f t="shared" si="122"/>
        <v>UDR Huánuco</v>
      </c>
      <c r="C1494" s="35" t="s">
        <v>252</v>
      </c>
      <c r="D1494" s="36" t="str">
        <f t="shared" si="121"/>
        <v>Acciones de Soporte a la Gestión a nivel de UDR</v>
      </c>
      <c r="E1494" s="36" t="s">
        <v>253</v>
      </c>
      <c r="F1494" s="36" t="str">
        <f t="shared" si="123"/>
        <v>Supervisión y asistencia técnica en acciones de soporte a IPRESS</v>
      </c>
      <c r="G1494" s="36" t="s">
        <v>1047</v>
      </c>
      <c r="H1494" s="83" t="s">
        <v>1044</v>
      </c>
      <c r="I1494" s="82">
        <v>5</v>
      </c>
      <c r="J1494" s="38">
        <f>60+163</f>
        <v>223</v>
      </c>
      <c r="K1494" s="38"/>
      <c r="L1494" s="38">
        <v>1600</v>
      </c>
      <c r="M1494" s="38">
        <f t="shared" si="124"/>
        <v>1823</v>
      </c>
      <c r="N1494" s="39">
        <v>12</v>
      </c>
      <c r="O1494" s="41" t="str">
        <f>IFERROR(VLOOKUP(N1494,bbb!B633:Ordenmes,2,0),"")</f>
        <v>Diciembre</v>
      </c>
      <c r="P1494" s="142">
        <v>2</v>
      </c>
      <c r="Q1494" s="111" t="s">
        <v>126</v>
      </c>
      <c r="R1494" s="95"/>
      <c r="S1494" s="93"/>
      <c r="T1494" s="93"/>
    </row>
    <row r="1495" spans="1:20" x14ac:dyDescent="0.25">
      <c r="A1495" s="34" t="s">
        <v>2118</v>
      </c>
      <c r="B1495" s="34" t="str">
        <f t="shared" si="122"/>
        <v>UDR Junín</v>
      </c>
      <c r="C1495" s="35" t="s">
        <v>314</v>
      </c>
      <c r="D1495" s="36" t="str">
        <f t="shared" si="121"/>
        <v>Acciones de Afiliación.</v>
      </c>
      <c r="E1495" s="36" t="s">
        <v>315</v>
      </c>
      <c r="F1495" s="36" t="str">
        <f t="shared" si="123"/>
        <v>Supervisión y asistencia técnica en materia de afiliaciones</v>
      </c>
      <c r="G1495" s="36" t="s">
        <v>1049</v>
      </c>
      <c r="H1495" s="83" t="s">
        <v>1050</v>
      </c>
      <c r="I1495" s="82">
        <v>0</v>
      </c>
      <c r="J1495" s="38">
        <v>0</v>
      </c>
      <c r="K1495" s="38"/>
      <c r="L1495" s="38">
        <v>0</v>
      </c>
      <c r="M1495" s="38">
        <f t="shared" si="124"/>
        <v>0</v>
      </c>
      <c r="N1495" s="39">
        <v>1</v>
      </c>
      <c r="O1495" s="41" t="str">
        <f>IFERROR(VLOOKUP(N1495,bbb!B3721:Ordenmes,2,0),"")</f>
        <v>Enero</v>
      </c>
      <c r="P1495" s="142">
        <v>2</v>
      </c>
      <c r="Q1495" s="111" t="s">
        <v>126</v>
      </c>
      <c r="R1495" s="95"/>
      <c r="S1495" s="93"/>
      <c r="T1495" s="93"/>
    </row>
    <row r="1496" spans="1:20" x14ac:dyDescent="0.25">
      <c r="A1496" s="34" t="s">
        <v>2118</v>
      </c>
      <c r="B1496" s="34" t="str">
        <f t="shared" si="122"/>
        <v>UDR Junín</v>
      </c>
      <c r="C1496" s="35" t="s">
        <v>279</v>
      </c>
      <c r="D1496" s="36" t="str">
        <f t="shared" si="121"/>
        <v>Ejecución de Control Técnico a las Prestaciones.</v>
      </c>
      <c r="E1496" s="36" t="s">
        <v>331</v>
      </c>
      <c r="F1496" s="36" t="str">
        <f t="shared" si="123"/>
        <v>Supervisar y monitorear respecto al acceso a servicios de salud</v>
      </c>
      <c r="G1496" s="36" t="s">
        <v>1070</v>
      </c>
      <c r="H1496" s="83" t="s">
        <v>1071</v>
      </c>
      <c r="I1496" s="82">
        <v>0</v>
      </c>
      <c r="J1496" s="38">
        <v>0</v>
      </c>
      <c r="K1496" s="38"/>
      <c r="L1496" s="38">
        <v>0</v>
      </c>
      <c r="M1496" s="38">
        <f t="shared" si="124"/>
        <v>0</v>
      </c>
      <c r="N1496" s="39">
        <v>1</v>
      </c>
      <c r="O1496" s="41" t="str">
        <f>IFERROR(VLOOKUP(N1496,bbb!B3722:Ordenmes,2,0),"")</f>
        <v>Enero</v>
      </c>
      <c r="P1496" s="142">
        <v>2</v>
      </c>
      <c r="Q1496" s="111" t="s">
        <v>126</v>
      </c>
      <c r="R1496" s="95"/>
      <c r="S1496" s="93"/>
      <c r="T1496" s="93"/>
    </row>
    <row r="1497" spans="1:20" x14ac:dyDescent="0.25">
      <c r="A1497" s="34" t="s">
        <v>2118</v>
      </c>
      <c r="B1497" s="34" t="str">
        <f t="shared" si="122"/>
        <v>UDR Junín</v>
      </c>
      <c r="C1497" s="35" t="s">
        <v>279</v>
      </c>
      <c r="D1497" s="36" t="str">
        <f t="shared" ref="D1497:D1560" si="125">IFERROR(VLOOKUP(C1497,IdAOE,2,0),"")</f>
        <v>Ejecución de Control Técnico a las Prestaciones.</v>
      </c>
      <c r="E1497" s="36" t="s">
        <v>288</v>
      </c>
      <c r="F1497" s="36" t="str">
        <f t="shared" si="123"/>
        <v>Ejecutar acciones correspondientes al Proceso de Control Presencial Posterior</v>
      </c>
      <c r="G1497" s="36" t="s">
        <v>1070</v>
      </c>
      <c r="H1497" s="83" t="s">
        <v>1075</v>
      </c>
      <c r="I1497" s="82">
        <v>0</v>
      </c>
      <c r="J1497" s="38">
        <v>0</v>
      </c>
      <c r="K1497" s="38"/>
      <c r="L1497" s="38">
        <v>0</v>
      </c>
      <c r="M1497" s="38">
        <f t="shared" si="124"/>
        <v>0</v>
      </c>
      <c r="N1497" s="39">
        <v>1</v>
      </c>
      <c r="O1497" s="41" t="str">
        <f>IFERROR(VLOOKUP(N1497,bbb!B3723:Ordenmes,2,0),"")</f>
        <v>Enero</v>
      </c>
      <c r="P1497" s="142">
        <v>2</v>
      </c>
      <c r="Q1497" s="111" t="s">
        <v>126</v>
      </c>
      <c r="R1497" s="95"/>
      <c r="S1497" s="93"/>
      <c r="T1497" s="93"/>
    </row>
    <row r="1498" spans="1:20" x14ac:dyDescent="0.25">
      <c r="A1498" s="34" t="s">
        <v>2118</v>
      </c>
      <c r="B1498" s="34" t="str">
        <f t="shared" si="122"/>
        <v>UDR Junín</v>
      </c>
      <c r="C1498" s="35" t="s">
        <v>279</v>
      </c>
      <c r="D1498" s="36" t="str">
        <f t="shared" si="125"/>
        <v>Ejecución de Control Técnico a las Prestaciones.</v>
      </c>
      <c r="E1498" s="36" t="s">
        <v>288</v>
      </c>
      <c r="F1498" s="36" t="str">
        <f t="shared" si="123"/>
        <v>Ejecutar acciones correspondientes al Proceso de Control Presencial Posterior</v>
      </c>
      <c r="G1498" s="36" t="s">
        <v>1072</v>
      </c>
      <c r="H1498" s="83" t="s">
        <v>1076</v>
      </c>
      <c r="I1498" s="82">
        <v>0</v>
      </c>
      <c r="J1498" s="38">
        <v>0</v>
      </c>
      <c r="K1498" s="38"/>
      <c r="L1498" s="38">
        <v>0</v>
      </c>
      <c r="M1498" s="38">
        <f t="shared" si="124"/>
        <v>0</v>
      </c>
      <c r="N1498" s="39">
        <v>1</v>
      </c>
      <c r="O1498" s="41" t="str">
        <f>IFERROR(VLOOKUP(N1498,bbb!B3724:Ordenmes,2,0),"")</f>
        <v>Enero</v>
      </c>
      <c r="P1498" s="142">
        <v>1</v>
      </c>
      <c r="Q1498" s="111" t="s">
        <v>257</v>
      </c>
      <c r="R1498" s="95"/>
      <c r="S1498" s="93"/>
      <c r="T1498" s="93"/>
    </row>
    <row r="1499" spans="1:20" x14ac:dyDescent="0.25">
      <c r="A1499" s="34" t="s">
        <v>2118</v>
      </c>
      <c r="B1499" s="34" t="str">
        <f t="shared" si="122"/>
        <v>UDR Junín</v>
      </c>
      <c r="C1499" s="35" t="s">
        <v>279</v>
      </c>
      <c r="D1499" s="36" t="str">
        <f t="shared" si="125"/>
        <v>Ejecución de Control Técnico a las Prestaciones.</v>
      </c>
      <c r="E1499" s="36" t="s">
        <v>288</v>
      </c>
      <c r="F1499" s="36" t="str">
        <f t="shared" si="123"/>
        <v>Ejecutar acciones correspondientes al Proceso de Control Presencial Posterior</v>
      </c>
      <c r="G1499" s="36" t="s">
        <v>1073</v>
      </c>
      <c r="H1499" s="83" t="s">
        <v>1075</v>
      </c>
      <c r="I1499" s="82">
        <v>0</v>
      </c>
      <c r="J1499" s="38">
        <v>0</v>
      </c>
      <c r="K1499" s="38"/>
      <c r="L1499" s="38">
        <v>0</v>
      </c>
      <c r="M1499" s="38">
        <f t="shared" si="124"/>
        <v>0</v>
      </c>
      <c r="N1499" s="39">
        <v>1</v>
      </c>
      <c r="O1499" s="41" t="str">
        <f>IFERROR(VLOOKUP(N1499,bbb!B3725:Ordenmes,2,0),"")</f>
        <v>Enero</v>
      </c>
      <c r="P1499" s="142">
        <v>1</v>
      </c>
      <c r="Q1499" s="111" t="s">
        <v>257</v>
      </c>
      <c r="R1499" s="95"/>
      <c r="S1499" s="93"/>
      <c r="T1499" s="93"/>
    </row>
    <row r="1500" spans="1:20" x14ac:dyDescent="0.25">
      <c r="A1500" s="34" t="s">
        <v>2118</v>
      </c>
      <c r="B1500" s="34" t="str">
        <f t="shared" si="122"/>
        <v>UDR Junín</v>
      </c>
      <c r="C1500" s="35" t="s">
        <v>279</v>
      </c>
      <c r="D1500" s="36" t="str">
        <f t="shared" si="125"/>
        <v>Ejecución de Control Técnico a las Prestaciones.</v>
      </c>
      <c r="E1500" s="36" t="s">
        <v>288</v>
      </c>
      <c r="F1500" s="36" t="str">
        <f t="shared" si="123"/>
        <v>Ejecutar acciones correspondientes al Proceso de Control Presencial Posterior</v>
      </c>
      <c r="G1500" s="36" t="s">
        <v>1074</v>
      </c>
      <c r="H1500" s="83" t="s">
        <v>1076</v>
      </c>
      <c r="I1500" s="82">
        <v>0</v>
      </c>
      <c r="J1500" s="38">
        <v>0</v>
      </c>
      <c r="K1500" s="38"/>
      <c r="L1500" s="38">
        <v>0</v>
      </c>
      <c r="M1500" s="38">
        <f t="shared" si="124"/>
        <v>0</v>
      </c>
      <c r="N1500" s="39">
        <v>1</v>
      </c>
      <c r="O1500" s="41" t="str">
        <f>IFERROR(VLOOKUP(N1500,bbb!B3726:Ordenmes,2,0),"")</f>
        <v>Enero</v>
      </c>
      <c r="P1500" s="142">
        <v>1</v>
      </c>
      <c r="Q1500" s="111" t="s">
        <v>257</v>
      </c>
      <c r="R1500" s="95"/>
      <c r="S1500" s="93"/>
      <c r="T1500" s="93"/>
    </row>
    <row r="1501" spans="1:20" x14ac:dyDescent="0.25">
      <c r="A1501" s="34" t="s">
        <v>2118</v>
      </c>
      <c r="B1501" s="34" t="str">
        <f t="shared" si="122"/>
        <v>UDR Junín</v>
      </c>
      <c r="C1501" s="35" t="s">
        <v>279</v>
      </c>
      <c r="D1501" s="36" t="str">
        <f t="shared" si="125"/>
        <v>Ejecución de Control Técnico a las Prestaciones.</v>
      </c>
      <c r="E1501" s="36" t="s">
        <v>288</v>
      </c>
      <c r="F1501" s="36" t="str">
        <f t="shared" si="123"/>
        <v>Ejecutar acciones correspondientes al Proceso de Control Presencial Posterior</v>
      </c>
      <c r="G1501" s="36" t="s">
        <v>1077</v>
      </c>
      <c r="H1501" s="83" t="s">
        <v>1075</v>
      </c>
      <c r="I1501" s="82">
        <v>0</v>
      </c>
      <c r="J1501" s="38">
        <v>0</v>
      </c>
      <c r="K1501" s="38"/>
      <c r="L1501" s="38">
        <v>0</v>
      </c>
      <c r="M1501" s="38">
        <f t="shared" si="124"/>
        <v>0</v>
      </c>
      <c r="N1501" s="39">
        <v>1</v>
      </c>
      <c r="O1501" s="41" t="str">
        <f>IFERROR(VLOOKUP(N1501,bbb!B3727:Ordenmes,2,0),"")</f>
        <v>Enero</v>
      </c>
      <c r="P1501" s="142">
        <v>1</v>
      </c>
      <c r="Q1501" s="111" t="s">
        <v>257</v>
      </c>
      <c r="R1501" s="95"/>
      <c r="S1501" s="93"/>
      <c r="T1501" s="93"/>
    </row>
    <row r="1502" spans="1:20" x14ac:dyDescent="0.25">
      <c r="A1502" s="34" t="s">
        <v>2118</v>
      </c>
      <c r="B1502" s="34" t="str">
        <f t="shared" ref="B1502:B1565" si="126">IFERROR(VLOOKUP(A1502,IdCC,2,0),"")</f>
        <v>UDR Junín</v>
      </c>
      <c r="C1502" s="35" t="s">
        <v>279</v>
      </c>
      <c r="D1502" s="36" t="str">
        <f t="shared" si="125"/>
        <v>Ejecución de Control Técnico a las Prestaciones.</v>
      </c>
      <c r="E1502" s="36" t="s">
        <v>288</v>
      </c>
      <c r="F1502" s="36" t="str">
        <f t="shared" si="123"/>
        <v>Ejecutar acciones correspondientes al Proceso de Control Presencial Posterior</v>
      </c>
      <c r="G1502" s="36" t="s">
        <v>1078</v>
      </c>
      <c r="H1502" s="83" t="s">
        <v>1076</v>
      </c>
      <c r="I1502" s="82">
        <v>0</v>
      </c>
      <c r="J1502" s="38">
        <v>0</v>
      </c>
      <c r="K1502" s="38"/>
      <c r="L1502" s="38">
        <v>0</v>
      </c>
      <c r="M1502" s="38">
        <f t="shared" si="124"/>
        <v>0</v>
      </c>
      <c r="N1502" s="39">
        <v>1</v>
      </c>
      <c r="O1502" s="41" t="str">
        <f>IFERROR(VLOOKUP(N1502,bbb!B3728:Ordenmes,2,0),"")</f>
        <v>Enero</v>
      </c>
      <c r="P1502" s="142">
        <v>1</v>
      </c>
      <c r="Q1502" s="111" t="s">
        <v>257</v>
      </c>
      <c r="R1502" s="95"/>
      <c r="S1502" s="93"/>
      <c r="T1502" s="93"/>
    </row>
    <row r="1503" spans="1:20" x14ac:dyDescent="0.25">
      <c r="A1503" s="34" t="s">
        <v>2118</v>
      </c>
      <c r="B1503" s="34" t="str">
        <f t="shared" si="126"/>
        <v>UDR Junín</v>
      </c>
      <c r="C1503" s="35" t="s">
        <v>307</v>
      </c>
      <c r="D1503" s="36" t="str">
        <f t="shared" si="125"/>
        <v>Supervisión Financiera a Unidades Ejecutoras-UE.</v>
      </c>
      <c r="E1503" s="36" t="s">
        <v>572</v>
      </c>
      <c r="F1503" s="36" t="str">
        <f t="shared" si="123"/>
        <v xml:space="preserve">Asistencias técnicas virtuales a Unidades Ejecutoras </v>
      </c>
      <c r="G1503" s="36" t="s">
        <v>1048</v>
      </c>
      <c r="H1503" s="83" t="s">
        <v>1117</v>
      </c>
      <c r="I1503" s="82">
        <v>0</v>
      </c>
      <c r="J1503" s="38">
        <v>0</v>
      </c>
      <c r="K1503" s="38"/>
      <c r="L1503" s="38">
        <v>0</v>
      </c>
      <c r="M1503" s="38">
        <f t="shared" si="124"/>
        <v>0</v>
      </c>
      <c r="N1503" s="39">
        <v>1</v>
      </c>
      <c r="O1503" s="41" t="str">
        <f>IFERROR(VLOOKUP(N1503,bbb!B3729:Ordenmes,2,0),"")</f>
        <v>Enero</v>
      </c>
      <c r="P1503" s="142">
        <v>1</v>
      </c>
      <c r="Q1503" s="111" t="s">
        <v>257</v>
      </c>
      <c r="R1503" s="95"/>
      <c r="S1503" s="93"/>
      <c r="T1503" s="93"/>
    </row>
    <row r="1504" spans="1:20" x14ac:dyDescent="0.25">
      <c r="A1504" s="34" t="s">
        <v>2118</v>
      </c>
      <c r="B1504" s="34" t="str">
        <f t="shared" si="126"/>
        <v>UDR Junín</v>
      </c>
      <c r="C1504" s="35" t="s">
        <v>307</v>
      </c>
      <c r="D1504" s="36" t="str">
        <f t="shared" si="125"/>
        <v>Supervisión Financiera a Unidades Ejecutoras-UE.</v>
      </c>
      <c r="E1504" s="36" t="s">
        <v>572</v>
      </c>
      <c r="F1504" s="36" t="str">
        <f t="shared" si="123"/>
        <v xml:space="preserve">Asistencias técnicas virtuales a Unidades Ejecutoras </v>
      </c>
      <c r="G1504" s="36" t="s">
        <v>1048</v>
      </c>
      <c r="H1504" s="83" t="s">
        <v>1113</v>
      </c>
      <c r="I1504" s="82">
        <v>0</v>
      </c>
      <c r="J1504" s="38">
        <v>0</v>
      </c>
      <c r="K1504" s="38"/>
      <c r="L1504" s="38">
        <v>0</v>
      </c>
      <c r="M1504" s="38">
        <f t="shared" si="124"/>
        <v>0</v>
      </c>
      <c r="N1504" s="39">
        <v>1</v>
      </c>
      <c r="O1504" s="41" t="str">
        <f>IFERROR(VLOOKUP(N1504,bbb!B3730:Ordenmes,2,0),"")</f>
        <v>Enero</v>
      </c>
      <c r="P1504" s="142">
        <v>1</v>
      </c>
      <c r="Q1504" s="111" t="s">
        <v>257</v>
      </c>
      <c r="R1504" s="95"/>
      <c r="S1504" s="93"/>
      <c r="T1504" s="93"/>
    </row>
    <row r="1505" spans="1:20" x14ac:dyDescent="0.25">
      <c r="A1505" s="34" t="s">
        <v>2118</v>
      </c>
      <c r="B1505" s="34" t="str">
        <f t="shared" si="126"/>
        <v>UDR Junín</v>
      </c>
      <c r="C1505" s="35" t="s">
        <v>307</v>
      </c>
      <c r="D1505" s="36" t="str">
        <f t="shared" si="125"/>
        <v>Supervisión Financiera a Unidades Ejecutoras-UE.</v>
      </c>
      <c r="E1505" s="36" t="s">
        <v>572</v>
      </c>
      <c r="F1505" s="36" t="str">
        <f t="shared" si="123"/>
        <v xml:space="preserve">Asistencias técnicas virtuales a Unidades Ejecutoras </v>
      </c>
      <c r="G1505" s="36" t="s">
        <v>1048</v>
      </c>
      <c r="H1505" s="83" t="s">
        <v>1113</v>
      </c>
      <c r="I1505" s="82">
        <v>0</v>
      </c>
      <c r="J1505" s="38">
        <v>0</v>
      </c>
      <c r="K1505" s="38"/>
      <c r="L1505" s="38">
        <v>0</v>
      </c>
      <c r="M1505" s="38">
        <f t="shared" si="124"/>
        <v>0</v>
      </c>
      <c r="N1505" s="39">
        <v>1</v>
      </c>
      <c r="O1505" s="41" t="str">
        <f>IFERROR(VLOOKUP(N1505,bbb!B3731:Ordenmes,2,0),"")</f>
        <v>Enero</v>
      </c>
      <c r="P1505" s="142">
        <v>1</v>
      </c>
      <c r="Q1505" s="111" t="s">
        <v>257</v>
      </c>
      <c r="R1505" s="95"/>
      <c r="S1505" s="93"/>
      <c r="T1505" s="93"/>
    </row>
    <row r="1506" spans="1:20" x14ac:dyDescent="0.25">
      <c r="A1506" s="34" t="s">
        <v>2118</v>
      </c>
      <c r="B1506" s="34" t="str">
        <f t="shared" si="126"/>
        <v>UDR Junín</v>
      </c>
      <c r="C1506" s="35" t="s">
        <v>252</v>
      </c>
      <c r="D1506" s="36" t="str">
        <f t="shared" si="125"/>
        <v>Acciones de Soporte a la Gestión a nivel de UDR</v>
      </c>
      <c r="E1506" s="36" t="s">
        <v>253</v>
      </c>
      <c r="F1506" s="36" t="str">
        <f t="shared" si="123"/>
        <v>Supervisión y asistencia técnica en acciones de soporte a IPRESS</v>
      </c>
      <c r="G1506" s="36" t="s">
        <v>1131</v>
      </c>
      <c r="H1506" s="83" t="s">
        <v>1132</v>
      </c>
      <c r="I1506" s="82">
        <v>0</v>
      </c>
      <c r="J1506" s="38">
        <v>0</v>
      </c>
      <c r="K1506" s="38"/>
      <c r="L1506" s="38">
        <v>0</v>
      </c>
      <c r="M1506" s="38">
        <f t="shared" si="124"/>
        <v>0</v>
      </c>
      <c r="N1506" s="39">
        <v>1</v>
      </c>
      <c r="O1506" s="41" t="str">
        <f>IFERROR(VLOOKUP(N1506,bbb!B3732:Ordenmes,2,0),"")</f>
        <v>Enero</v>
      </c>
      <c r="P1506" s="142">
        <v>2</v>
      </c>
      <c r="Q1506" s="111" t="s">
        <v>126</v>
      </c>
      <c r="R1506" s="95"/>
      <c r="S1506" s="93"/>
      <c r="T1506" s="93"/>
    </row>
    <row r="1507" spans="1:20" x14ac:dyDescent="0.25">
      <c r="A1507" s="34" t="s">
        <v>2118</v>
      </c>
      <c r="B1507" s="34" t="str">
        <f t="shared" si="126"/>
        <v>UDR Junín</v>
      </c>
      <c r="C1507" s="35" t="s">
        <v>314</v>
      </c>
      <c r="D1507" s="36" t="str">
        <f t="shared" si="125"/>
        <v>Acciones de Afiliación.</v>
      </c>
      <c r="E1507" s="36" t="s">
        <v>315</v>
      </c>
      <c r="F1507" s="36" t="str">
        <f t="shared" si="123"/>
        <v>Supervisión y asistencia técnica en materia de afiliaciones</v>
      </c>
      <c r="G1507" s="36" t="s">
        <v>1051</v>
      </c>
      <c r="H1507" s="83" t="s">
        <v>1052</v>
      </c>
      <c r="I1507" s="82">
        <v>0</v>
      </c>
      <c r="J1507" s="38">
        <v>0</v>
      </c>
      <c r="K1507" s="38"/>
      <c r="L1507" s="38">
        <v>0</v>
      </c>
      <c r="M1507" s="38">
        <f t="shared" si="124"/>
        <v>0</v>
      </c>
      <c r="N1507" s="39">
        <v>2</v>
      </c>
      <c r="O1507" s="41" t="str">
        <f>IFERROR(VLOOKUP(N1507,bbb!B558:Ordenmes,2,0),"")</f>
        <v>Febrero</v>
      </c>
      <c r="P1507" s="142">
        <v>2</v>
      </c>
      <c r="Q1507" s="111" t="s">
        <v>126</v>
      </c>
      <c r="R1507" s="95"/>
      <c r="S1507" s="93"/>
      <c r="T1507" s="93"/>
    </row>
    <row r="1508" spans="1:20" x14ac:dyDescent="0.25">
      <c r="A1508" s="34" t="s">
        <v>2118</v>
      </c>
      <c r="B1508" s="34" t="str">
        <f t="shared" si="126"/>
        <v>UDR Junín</v>
      </c>
      <c r="C1508" s="35" t="s">
        <v>279</v>
      </c>
      <c r="D1508" s="36" t="str">
        <f t="shared" si="125"/>
        <v>Ejecución de Control Técnico a las Prestaciones.</v>
      </c>
      <c r="E1508" s="36" t="s">
        <v>288</v>
      </c>
      <c r="F1508" s="36" t="str">
        <f t="shared" si="123"/>
        <v>Ejecutar acciones correspondientes al Proceso de Control Presencial Posterior</v>
      </c>
      <c r="G1508" s="36" t="s">
        <v>1070</v>
      </c>
      <c r="H1508" s="83" t="s">
        <v>1076</v>
      </c>
      <c r="I1508" s="82">
        <v>0</v>
      </c>
      <c r="J1508" s="38">
        <v>0</v>
      </c>
      <c r="K1508" s="38"/>
      <c r="L1508" s="38">
        <v>0</v>
      </c>
      <c r="M1508" s="38">
        <f t="shared" si="124"/>
        <v>0</v>
      </c>
      <c r="N1508" s="39">
        <v>2</v>
      </c>
      <c r="O1508" s="41" t="str">
        <f>IFERROR(VLOOKUP(N1508,bbb!B559:Ordenmes,2,0),"")</f>
        <v>Febrero</v>
      </c>
      <c r="P1508" s="142">
        <v>2</v>
      </c>
      <c r="Q1508" s="111" t="s">
        <v>126</v>
      </c>
      <c r="R1508" s="95"/>
      <c r="S1508" s="93"/>
      <c r="T1508" s="93"/>
    </row>
    <row r="1509" spans="1:20" x14ac:dyDescent="0.25">
      <c r="A1509" s="34" t="s">
        <v>2118</v>
      </c>
      <c r="B1509" s="34" t="str">
        <f t="shared" si="126"/>
        <v>UDR Junín</v>
      </c>
      <c r="C1509" s="35" t="s">
        <v>279</v>
      </c>
      <c r="D1509" s="36" t="str">
        <f t="shared" si="125"/>
        <v>Ejecución de Control Técnico a las Prestaciones.</v>
      </c>
      <c r="E1509" s="36" t="s">
        <v>288</v>
      </c>
      <c r="F1509" s="36" t="str">
        <f t="shared" si="123"/>
        <v>Ejecutar acciones correspondientes al Proceso de Control Presencial Posterior</v>
      </c>
      <c r="G1509" s="36" t="s">
        <v>1072</v>
      </c>
      <c r="H1509" s="83" t="s">
        <v>1075</v>
      </c>
      <c r="I1509" s="82">
        <v>0</v>
      </c>
      <c r="J1509" s="38">
        <v>0</v>
      </c>
      <c r="K1509" s="38"/>
      <c r="L1509" s="38">
        <v>0</v>
      </c>
      <c r="M1509" s="38">
        <f t="shared" si="124"/>
        <v>0</v>
      </c>
      <c r="N1509" s="39">
        <v>2</v>
      </c>
      <c r="O1509" s="41" t="str">
        <f>IFERROR(VLOOKUP(N1509,bbb!B560:Ordenmes,2,0),"")</f>
        <v>Febrero</v>
      </c>
      <c r="P1509" s="142">
        <v>2</v>
      </c>
      <c r="Q1509" s="111" t="s">
        <v>126</v>
      </c>
      <c r="R1509" s="95"/>
      <c r="S1509" s="93"/>
      <c r="T1509" s="93"/>
    </row>
    <row r="1510" spans="1:20" x14ac:dyDescent="0.25">
      <c r="A1510" s="34" t="s">
        <v>2118</v>
      </c>
      <c r="B1510" s="34" t="str">
        <f t="shared" si="126"/>
        <v>UDR Junín</v>
      </c>
      <c r="C1510" s="35" t="s">
        <v>279</v>
      </c>
      <c r="D1510" s="36" t="str">
        <f t="shared" si="125"/>
        <v>Ejecución de Control Técnico a las Prestaciones.</v>
      </c>
      <c r="E1510" s="36" t="s">
        <v>288</v>
      </c>
      <c r="F1510" s="36" t="str">
        <f t="shared" si="123"/>
        <v>Ejecutar acciones correspondientes al Proceso de Control Presencial Posterior</v>
      </c>
      <c r="G1510" s="36" t="s">
        <v>1073</v>
      </c>
      <c r="H1510" s="83" t="s">
        <v>1076</v>
      </c>
      <c r="I1510" s="82">
        <v>0</v>
      </c>
      <c r="J1510" s="38">
        <v>0</v>
      </c>
      <c r="K1510" s="38"/>
      <c r="L1510" s="38">
        <v>0</v>
      </c>
      <c r="M1510" s="38">
        <f t="shared" si="124"/>
        <v>0</v>
      </c>
      <c r="N1510" s="39">
        <v>2</v>
      </c>
      <c r="O1510" s="41" t="str">
        <f>IFERROR(VLOOKUP(N1510,bbb!B561:Ordenmes,2,0),"")</f>
        <v>Febrero</v>
      </c>
      <c r="P1510" s="142">
        <v>2</v>
      </c>
      <c r="Q1510" s="111" t="s">
        <v>126</v>
      </c>
      <c r="R1510" s="95"/>
      <c r="S1510" s="93"/>
      <c r="T1510" s="93"/>
    </row>
    <row r="1511" spans="1:20" x14ac:dyDescent="0.25">
      <c r="A1511" s="34" t="s">
        <v>2118</v>
      </c>
      <c r="B1511" s="34" t="str">
        <f t="shared" si="126"/>
        <v>UDR Junín</v>
      </c>
      <c r="C1511" s="35" t="s">
        <v>279</v>
      </c>
      <c r="D1511" s="36" t="str">
        <f t="shared" si="125"/>
        <v>Ejecución de Control Técnico a las Prestaciones.</v>
      </c>
      <c r="E1511" s="36" t="s">
        <v>288</v>
      </c>
      <c r="F1511" s="36" t="str">
        <f t="shared" si="123"/>
        <v>Ejecutar acciones correspondientes al Proceso de Control Presencial Posterior</v>
      </c>
      <c r="G1511" s="36" t="s">
        <v>1074</v>
      </c>
      <c r="H1511" s="83" t="s">
        <v>1075</v>
      </c>
      <c r="I1511" s="82">
        <v>0</v>
      </c>
      <c r="J1511" s="38">
        <v>0</v>
      </c>
      <c r="K1511" s="38"/>
      <c r="L1511" s="38">
        <v>0</v>
      </c>
      <c r="M1511" s="38">
        <f t="shared" si="124"/>
        <v>0</v>
      </c>
      <c r="N1511" s="39">
        <v>2</v>
      </c>
      <c r="O1511" s="41" t="str">
        <f>IFERROR(VLOOKUP(N1511,bbb!B562:Ordenmes,2,0),"")</f>
        <v>Febrero</v>
      </c>
      <c r="P1511" s="142">
        <v>2</v>
      </c>
      <c r="Q1511" s="111" t="s">
        <v>126</v>
      </c>
      <c r="R1511" s="95"/>
      <c r="S1511" s="93"/>
      <c r="T1511" s="93"/>
    </row>
    <row r="1512" spans="1:20" x14ac:dyDescent="0.25">
      <c r="A1512" s="34" t="s">
        <v>2118</v>
      </c>
      <c r="B1512" s="34" t="str">
        <f t="shared" si="126"/>
        <v>UDR Junín</v>
      </c>
      <c r="C1512" s="35" t="s">
        <v>279</v>
      </c>
      <c r="D1512" s="36" t="str">
        <f t="shared" si="125"/>
        <v>Ejecución de Control Técnico a las Prestaciones.</v>
      </c>
      <c r="E1512" s="36" t="s">
        <v>288</v>
      </c>
      <c r="F1512" s="36" t="str">
        <f t="shared" si="123"/>
        <v>Ejecutar acciones correspondientes al Proceso de Control Presencial Posterior</v>
      </c>
      <c r="G1512" s="36" t="s">
        <v>1079</v>
      </c>
      <c r="H1512" s="83" t="s">
        <v>1075</v>
      </c>
      <c r="I1512" s="82">
        <v>0</v>
      </c>
      <c r="J1512" s="38">
        <v>0</v>
      </c>
      <c r="K1512" s="38"/>
      <c r="L1512" s="38">
        <v>0</v>
      </c>
      <c r="M1512" s="38">
        <f t="shared" si="124"/>
        <v>0</v>
      </c>
      <c r="N1512" s="39">
        <v>2</v>
      </c>
      <c r="O1512" s="41" t="str">
        <f>IFERROR(VLOOKUP(N1512,bbb!B563:Ordenmes,2,0),"")</f>
        <v>Febrero</v>
      </c>
      <c r="P1512" s="142">
        <v>2</v>
      </c>
      <c r="Q1512" s="111" t="s">
        <v>126</v>
      </c>
      <c r="R1512" s="95"/>
      <c r="S1512" s="93"/>
      <c r="T1512" s="93"/>
    </row>
    <row r="1513" spans="1:20" x14ac:dyDescent="0.25">
      <c r="A1513" s="34" t="s">
        <v>2118</v>
      </c>
      <c r="B1513" s="34" t="str">
        <f t="shared" si="126"/>
        <v>UDR Junín</v>
      </c>
      <c r="C1513" s="35" t="s">
        <v>279</v>
      </c>
      <c r="D1513" s="36" t="str">
        <f t="shared" si="125"/>
        <v>Ejecución de Control Técnico a las Prestaciones.</v>
      </c>
      <c r="E1513" s="36" t="s">
        <v>288</v>
      </c>
      <c r="F1513" s="36" t="str">
        <f t="shared" si="123"/>
        <v>Ejecutar acciones correspondientes al Proceso de Control Presencial Posterior</v>
      </c>
      <c r="G1513" s="36" t="s">
        <v>1080</v>
      </c>
      <c r="H1513" s="83" t="s">
        <v>1076</v>
      </c>
      <c r="I1513" s="82">
        <v>0</v>
      </c>
      <c r="J1513" s="38">
        <v>0</v>
      </c>
      <c r="K1513" s="38"/>
      <c r="L1513" s="38">
        <v>0</v>
      </c>
      <c r="M1513" s="38">
        <f t="shared" si="124"/>
        <v>0</v>
      </c>
      <c r="N1513" s="39">
        <v>2</v>
      </c>
      <c r="O1513" s="41" t="str">
        <f>IFERROR(VLOOKUP(N1513,bbb!B564:Ordenmes,2,0),"")</f>
        <v>Febrero</v>
      </c>
      <c r="P1513" s="142">
        <v>2</v>
      </c>
      <c r="Q1513" s="111" t="s">
        <v>126</v>
      </c>
      <c r="R1513" s="95"/>
      <c r="S1513" s="93"/>
      <c r="T1513" s="93"/>
    </row>
    <row r="1514" spans="1:20" x14ac:dyDescent="0.25">
      <c r="A1514" s="34" t="s">
        <v>2118</v>
      </c>
      <c r="B1514" s="34" t="str">
        <f t="shared" si="126"/>
        <v>UDR Junín</v>
      </c>
      <c r="C1514" s="35" t="s">
        <v>279</v>
      </c>
      <c r="D1514" s="36" t="str">
        <f t="shared" si="125"/>
        <v>Ejecución de Control Técnico a las Prestaciones.</v>
      </c>
      <c r="E1514" s="36" t="s">
        <v>280</v>
      </c>
      <c r="F1514" s="36" t="str">
        <f t="shared" si="123"/>
        <v>Gestión con actores locales para fortalecer la contención preventiva</v>
      </c>
      <c r="G1514" s="36" t="s">
        <v>1101</v>
      </c>
      <c r="H1514" s="83" t="s">
        <v>1102</v>
      </c>
      <c r="I1514" s="82">
        <v>0</v>
      </c>
      <c r="J1514" s="38">
        <v>0</v>
      </c>
      <c r="K1514" s="38"/>
      <c r="L1514" s="38">
        <v>0</v>
      </c>
      <c r="M1514" s="38">
        <f t="shared" si="124"/>
        <v>0</v>
      </c>
      <c r="N1514" s="39">
        <v>2</v>
      </c>
      <c r="O1514" s="41" t="str">
        <f>IFERROR(VLOOKUP(N1514,bbb!B565:Ordenmes,2,0),"")</f>
        <v>Febrero</v>
      </c>
      <c r="P1514" s="142">
        <v>3</v>
      </c>
      <c r="Q1514" s="111" t="s">
        <v>131</v>
      </c>
      <c r="R1514" s="95"/>
      <c r="S1514" s="93"/>
      <c r="T1514" s="93"/>
    </row>
    <row r="1515" spans="1:20" x14ac:dyDescent="0.25">
      <c r="A1515" s="34" t="s">
        <v>2118</v>
      </c>
      <c r="B1515" s="34" t="str">
        <f t="shared" si="126"/>
        <v>UDR Junín</v>
      </c>
      <c r="C1515" s="35" t="s">
        <v>307</v>
      </c>
      <c r="D1515" s="36" t="str">
        <f t="shared" si="125"/>
        <v>Supervisión Financiera a Unidades Ejecutoras-UE.</v>
      </c>
      <c r="E1515" s="36" t="s">
        <v>572</v>
      </c>
      <c r="F1515" s="36" t="str">
        <f t="shared" si="123"/>
        <v xml:space="preserve">Asistencias técnicas virtuales a Unidades Ejecutoras </v>
      </c>
      <c r="G1515" s="36" t="s">
        <v>1048</v>
      </c>
      <c r="H1515" s="83" t="s">
        <v>1120</v>
      </c>
      <c r="I1515" s="82">
        <v>0</v>
      </c>
      <c r="J1515" s="38">
        <v>0</v>
      </c>
      <c r="K1515" s="38"/>
      <c r="L1515" s="38">
        <v>0</v>
      </c>
      <c r="M1515" s="38">
        <f t="shared" si="124"/>
        <v>0</v>
      </c>
      <c r="N1515" s="39">
        <v>2</v>
      </c>
      <c r="O1515" s="41" t="str">
        <f>IFERROR(VLOOKUP(N1515,bbb!B566:Ordenmes,2,0),"")</f>
        <v>Febrero</v>
      </c>
      <c r="P1515" s="142">
        <v>3</v>
      </c>
      <c r="Q1515" s="111" t="s">
        <v>131</v>
      </c>
      <c r="R1515" s="95"/>
      <c r="S1515" s="93"/>
      <c r="T1515" s="93"/>
    </row>
    <row r="1516" spans="1:20" x14ac:dyDescent="0.25">
      <c r="A1516" s="34" t="s">
        <v>2118</v>
      </c>
      <c r="B1516" s="34" t="str">
        <f t="shared" si="126"/>
        <v>UDR Junín</v>
      </c>
      <c r="C1516" s="35" t="s">
        <v>307</v>
      </c>
      <c r="D1516" s="36" t="str">
        <f t="shared" si="125"/>
        <v>Supervisión Financiera a Unidades Ejecutoras-UE.</v>
      </c>
      <c r="E1516" s="36" t="s">
        <v>572</v>
      </c>
      <c r="F1516" s="36" t="str">
        <f t="shared" si="123"/>
        <v xml:space="preserve">Asistencias técnicas virtuales a Unidades Ejecutoras </v>
      </c>
      <c r="G1516" s="36" t="s">
        <v>1048</v>
      </c>
      <c r="H1516" s="83" t="s">
        <v>1115</v>
      </c>
      <c r="I1516" s="82">
        <v>0</v>
      </c>
      <c r="J1516" s="38">
        <v>0</v>
      </c>
      <c r="K1516" s="38"/>
      <c r="L1516" s="38">
        <v>0</v>
      </c>
      <c r="M1516" s="38">
        <f t="shared" si="124"/>
        <v>0</v>
      </c>
      <c r="N1516" s="39">
        <v>2</v>
      </c>
      <c r="O1516" s="41" t="str">
        <f>IFERROR(VLOOKUP(N1516,bbb!B567:Ordenmes,2,0),"")</f>
        <v>Febrero</v>
      </c>
      <c r="P1516" s="142">
        <v>3</v>
      </c>
      <c r="Q1516" s="111" t="s">
        <v>131</v>
      </c>
      <c r="R1516" s="95"/>
      <c r="S1516" s="93"/>
      <c r="T1516" s="93"/>
    </row>
    <row r="1517" spans="1:20" x14ac:dyDescent="0.25">
      <c r="A1517" s="34" t="s">
        <v>2118</v>
      </c>
      <c r="B1517" s="34" t="str">
        <f t="shared" si="126"/>
        <v>UDR Junín</v>
      </c>
      <c r="C1517" s="35" t="s">
        <v>252</v>
      </c>
      <c r="D1517" s="36" t="str">
        <f t="shared" si="125"/>
        <v>Acciones de Soporte a la Gestión a nivel de UDR</v>
      </c>
      <c r="E1517" s="36" t="s">
        <v>253</v>
      </c>
      <c r="F1517" s="36" t="str">
        <f t="shared" si="123"/>
        <v>Supervisión y asistencia técnica en acciones de soporte a IPRESS</v>
      </c>
      <c r="G1517" s="36" t="s">
        <v>1133</v>
      </c>
      <c r="H1517" s="83" t="s">
        <v>1132</v>
      </c>
      <c r="I1517" s="82">
        <v>0</v>
      </c>
      <c r="J1517" s="38">
        <v>0</v>
      </c>
      <c r="K1517" s="38"/>
      <c r="L1517" s="38">
        <v>0</v>
      </c>
      <c r="M1517" s="38">
        <f t="shared" si="124"/>
        <v>0</v>
      </c>
      <c r="N1517" s="39">
        <v>2</v>
      </c>
      <c r="O1517" s="41" t="str">
        <f>IFERROR(VLOOKUP(N1517,bbb!B568:Ordenmes,2,0),"")</f>
        <v>Febrero</v>
      </c>
      <c r="P1517" s="142">
        <v>3</v>
      </c>
      <c r="Q1517" s="111" t="s">
        <v>131</v>
      </c>
      <c r="R1517" s="95"/>
      <c r="S1517" s="93"/>
      <c r="T1517" s="93"/>
    </row>
    <row r="1518" spans="1:20" x14ac:dyDescent="0.25">
      <c r="A1518" s="34" t="s">
        <v>2118</v>
      </c>
      <c r="B1518" s="34" t="str">
        <f t="shared" si="126"/>
        <v>UDR Junín</v>
      </c>
      <c r="C1518" s="35" t="s">
        <v>252</v>
      </c>
      <c r="D1518" s="36" t="str">
        <f t="shared" si="125"/>
        <v>Acciones de Soporte a la Gestión a nivel de UDR</v>
      </c>
      <c r="E1518" s="36" t="s">
        <v>253</v>
      </c>
      <c r="F1518" s="36" t="str">
        <f t="shared" si="123"/>
        <v>Supervisión y asistencia técnica en acciones de soporte a IPRESS</v>
      </c>
      <c r="G1518" s="36" t="s">
        <v>1148</v>
      </c>
      <c r="H1518" s="83" t="s">
        <v>1102</v>
      </c>
      <c r="I1518" s="82">
        <v>3</v>
      </c>
      <c r="J1518" s="38">
        <v>120</v>
      </c>
      <c r="K1518" s="38"/>
      <c r="L1518" s="38">
        <v>960</v>
      </c>
      <c r="M1518" s="38">
        <f t="shared" si="124"/>
        <v>1080</v>
      </c>
      <c r="N1518" s="39">
        <v>2</v>
      </c>
      <c r="O1518" s="41" t="str">
        <f>IFERROR(VLOOKUP(N1518,bbb!B569:Ordenmes,2,0),"")</f>
        <v>Febrero</v>
      </c>
      <c r="P1518" s="142">
        <v>3</v>
      </c>
      <c r="Q1518" s="111" t="s">
        <v>131</v>
      </c>
      <c r="R1518" s="95"/>
      <c r="S1518" s="93" t="s">
        <v>2970</v>
      </c>
      <c r="T1518" s="93"/>
    </row>
    <row r="1519" spans="1:20" x14ac:dyDescent="0.25">
      <c r="A1519" s="34" t="s">
        <v>2118</v>
      </c>
      <c r="B1519" s="34" t="str">
        <f t="shared" si="126"/>
        <v>UDR Junín</v>
      </c>
      <c r="C1519" s="35" t="s">
        <v>252</v>
      </c>
      <c r="D1519" s="36" t="str">
        <f t="shared" si="125"/>
        <v>Acciones de Soporte a la Gestión a nivel de UDR</v>
      </c>
      <c r="E1519" s="36" t="s">
        <v>253</v>
      </c>
      <c r="F1519" s="36" t="str">
        <f t="shared" si="123"/>
        <v>Supervisión y asistencia técnica en acciones de soporte a IPRESS</v>
      </c>
      <c r="G1519" s="36" t="s">
        <v>1148</v>
      </c>
      <c r="H1519" s="83" t="s">
        <v>1052</v>
      </c>
      <c r="I1519" s="82">
        <v>3</v>
      </c>
      <c r="J1519" s="38">
        <v>120</v>
      </c>
      <c r="K1519" s="38"/>
      <c r="L1519" s="38">
        <v>960</v>
      </c>
      <c r="M1519" s="38">
        <f t="shared" si="124"/>
        <v>1080</v>
      </c>
      <c r="N1519" s="39">
        <v>2</v>
      </c>
      <c r="O1519" s="41" t="str">
        <f>IFERROR(VLOOKUP(N1519,bbb!B570:Ordenmes,2,0),"")</f>
        <v>Febrero</v>
      </c>
      <c r="P1519" s="142">
        <v>3</v>
      </c>
      <c r="Q1519" s="111" t="s">
        <v>131</v>
      </c>
      <c r="R1519" s="95"/>
      <c r="S1519" s="93" t="s">
        <v>2970</v>
      </c>
      <c r="T1519" s="93"/>
    </row>
    <row r="1520" spans="1:20" x14ac:dyDescent="0.25">
      <c r="A1520" s="34" t="s">
        <v>2118</v>
      </c>
      <c r="B1520" s="34" t="str">
        <f t="shared" si="126"/>
        <v>UDR Junín</v>
      </c>
      <c r="C1520" s="35" t="s">
        <v>252</v>
      </c>
      <c r="D1520" s="36" t="str">
        <f t="shared" si="125"/>
        <v>Acciones de Soporte a la Gestión a nivel de UDR</v>
      </c>
      <c r="E1520" s="36" t="s">
        <v>253</v>
      </c>
      <c r="F1520" s="36" t="str">
        <f t="shared" si="123"/>
        <v>Supervisión y asistencia técnica en acciones de soporte a IPRESS</v>
      </c>
      <c r="G1520" s="36" t="s">
        <v>1148</v>
      </c>
      <c r="H1520" s="83" t="s">
        <v>1075</v>
      </c>
      <c r="I1520" s="82">
        <v>3</v>
      </c>
      <c r="J1520" s="38">
        <v>120</v>
      </c>
      <c r="K1520" s="38"/>
      <c r="L1520" s="38">
        <v>960</v>
      </c>
      <c r="M1520" s="38">
        <f t="shared" si="124"/>
        <v>1080</v>
      </c>
      <c r="N1520" s="39">
        <v>2</v>
      </c>
      <c r="O1520" s="41" t="str">
        <f>IFERROR(VLOOKUP(N1520,bbb!B571:Ordenmes,2,0),"")</f>
        <v>Febrero</v>
      </c>
      <c r="P1520" s="142">
        <v>3</v>
      </c>
      <c r="Q1520" s="111" t="s">
        <v>131</v>
      </c>
      <c r="R1520" s="95"/>
      <c r="S1520" s="93" t="s">
        <v>2970</v>
      </c>
      <c r="T1520" s="93"/>
    </row>
    <row r="1521" spans="1:20" x14ac:dyDescent="0.25">
      <c r="A1521" s="34" t="s">
        <v>2118</v>
      </c>
      <c r="B1521" s="34" t="str">
        <f t="shared" si="126"/>
        <v>UDR Junín</v>
      </c>
      <c r="C1521" s="35" t="s">
        <v>252</v>
      </c>
      <c r="D1521" s="36" t="str">
        <f t="shared" si="125"/>
        <v>Acciones de Soporte a la Gestión a nivel de UDR</v>
      </c>
      <c r="E1521" s="36" t="s">
        <v>253</v>
      </c>
      <c r="F1521" s="36" t="str">
        <f t="shared" si="123"/>
        <v>Supervisión y asistencia técnica en acciones de soporte a IPRESS</v>
      </c>
      <c r="G1521" s="36" t="s">
        <v>1148</v>
      </c>
      <c r="H1521" s="83" t="s">
        <v>1115</v>
      </c>
      <c r="I1521" s="82">
        <v>3</v>
      </c>
      <c r="J1521" s="38">
        <v>120</v>
      </c>
      <c r="K1521" s="38"/>
      <c r="L1521" s="38">
        <v>960</v>
      </c>
      <c r="M1521" s="38">
        <f t="shared" si="124"/>
        <v>1080</v>
      </c>
      <c r="N1521" s="39">
        <v>2</v>
      </c>
      <c r="O1521" s="41" t="str">
        <f>IFERROR(VLOOKUP(N1521,bbb!B572:Ordenmes,2,0),"")</f>
        <v>Febrero</v>
      </c>
      <c r="P1521" s="142">
        <v>3</v>
      </c>
      <c r="Q1521" s="111" t="s">
        <v>131</v>
      </c>
      <c r="R1521" s="95"/>
      <c r="S1521" s="93" t="s">
        <v>2970</v>
      </c>
      <c r="T1521" s="93"/>
    </row>
    <row r="1522" spans="1:20" x14ac:dyDescent="0.25">
      <c r="A1522" s="34" t="s">
        <v>2118</v>
      </c>
      <c r="B1522" s="34" t="str">
        <f t="shared" si="126"/>
        <v>UDR Junín</v>
      </c>
      <c r="C1522" s="35" t="s">
        <v>314</v>
      </c>
      <c r="D1522" s="36" t="str">
        <f t="shared" si="125"/>
        <v>Acciones de Afiliación.</v>
      </c>
      <c r="E1522" s="36" t="s">
        <v>315</v>
      </c>
      <c r="F1522" s="36" t="str">
        <f t="shared" si="123"/>
        <v>Supervisión y asistencia técnica en materia de afiliaciones</v>
      </c>
      <c r="G1522" s="36" t="s">
        <v>1053</v>
      </c>
      <c r="H1522" s="83" t="s">
        <v>1052</v>
      </c>
      <c r="I1522" s="82">
        <v>0</v>
      </c>
      <c r="J1522" s="38">
        <v>0</v>
      </c>
      <c r="K1522" s="38"/>
      <c r="L1522" s="38">
        <v>0</v>
      </c>
      <c r="M1522" s="38">
        <f t="shared" si="124"/>
        <v>0</v>
      </c>
      <c r="N1522" s="39">
        <v>3</v>
      </c>
      <c r="O1522" s="41" t="str">
        <f>IFERROR(VLOOKUP(N1522,bbb!B541:Ordenmes,2,0),"")</f>
        <v>Marzo</v>
      </c>
      <c r="P1522" s="142">
        <v>3</v>
      </c>
      <c r="Q1522" s="111" t="s">
        <v>131</v>
      </c>
      <c r="R1522" s="95"/>
      <c r="S1522" s="93"/>
      <c r="T1522" s="93"/>
    </row>
    <row r="1523" spans="1:20" x14ac:dyDescent="0.25">
      <c r="A1523" s="34" t="s">
        <v>2118</v>
      </c>
      <c r="B1523" s="34" t="str">
        <f t="shared" si="126"/>
        <v>UDR Junín</v>
      </c>
      <c r="C1523" s="35" t="s">
        <v>314</v>
      </c>
      <c r="D1523" s="36" t="str">
        <f t="shared" si="125"/>
        <v>Acciones de Afiliación.</v>
      </c>
      <c r="E1523" s="36" t="s">
        <v>315</v>
      </c>
      <c r="F1523" s="36" t="str">
        <f t="shared" si="123"/>
        <v>Supervisión y asistencia técnica en materia de afiliaciones</v>
      </c>
      <c r="G1523" s="36" t="s">
        <v>1054</v>
      </c>
      <c r="H1523" s="83" t="s">
        <v>1052</v>
      </c>
      <c r="I1523" s="82">
        <v>5</v>
      </c>
      <c r="J1523" s="38">
        <v>220</v>
      </c>
      <c r="K1523" s="38"/>
      <c r="L1523" s="38">
        <v>1600</v>
      </c>
      <c r="M1523" s="38">
        <f t="shared" si="124"/>
        <v>1820</v>
      </c>
      <c r="N1523" s="39">
        <v>3</v>
      </c>
      <c r="O1523" s="41" t="str">
        <f>IFERROR(VLOOKUP(N1523,bbb!B542:Ordenmes,2,0),"")</f>
        <v>Marzo</v>
      </c>
      <c r="P1523" s="142">
        <v>3</v>
      </c>
      <c r="Q1523" s="111" t="s">
        <v>131</v>
      </c>
      <c r="R1523" s="95"/>
      <c r="S1523" s="93" t="s">
        <v>2970</v>
      </c>
      <c r="T1523" s="93"/>
    </row>
    <row r="1524" spans="1:20" x14ac:dyDescent="0.25">
      <c r="A1524" s="34" t="s">
        <v>2118</v>
      </c>
      <c r="B1524" s="34" t="str">
        <f t="shared" si="126"/>
        <v>UDR Junín</v>
      </c>
      <c r="C1524" s="35" t="s">
        <v>279</v>
      </c>
      <c r="D1524" s="36" t="str">
        <f t="shared" si="125"/>
        <v>Ejecución de Control Técnico a las Prestaciones.</v>
      </c>
      <c r="E1524" s="36" t="s">
        <v>288</v>
      </c>
      <c r="F1524" s="36" t="str">
        <f t="shared" si="123"/>
        <v>Ejecutar acciones correspondientes al Proceso de Control Presencial Posterior</v>
      </c>
      <c r="G1524" s="36" t="s">
        <v>1070</v>
      </c>
      <c r="H1524" s="83" t="s">
        <v>1075</v>
      </c>
      <c r="I1524" s="82">
        <v>0</v>
      </c>
      <c r="J1524" s="38">
        <v>0</v>
      </c>
      <c r="K1524" s="38"/>
      <c r="L1524" s="38">
        <v>0</v>
      </c>
      <c r="M1524" s="38">
        <f t="shared" si="124"/>
        <v>0</v>
      </c>
      <c r="N1524" s="39">
        <v>3</v>
      </c>
      <c r="O1524" s="41" t="str">
        <f>IFERROR(VLOOKUP(N1524,bbb!B543:Ordenmes,2,0),"")</f>
        <v>Marzo</v>
      </c>
      <c r="P1524" s="142">
        <v>3</v>
      </c>
      <c r="Q1524" s="111" t="s">
        <v>131</v>
      </c>
      <c r="R1524" s="95"/>
      <c r="S1524" s="93"/>
      <c r="T1524" s="93"/>
    </row>
    <row r="1525" spans="1:20" x14ac:dyDescent="0.25">
      <c r="A1525" s="34" t="s">
        <v>2118</v>
      </c>
      <c r="B1525" s="34" t="str">
        <f t="shared" si="126"/>
        <v>UDR Junín</v>
      </c>
      <c r="C1525" s="35" t="s">
        <v>279</v>
      </c>
      <c r="D1525" s="36" t="str">
        <f t="shared" si="125"/>
        <v>Ejecución de Control Técnico a las Prestaciones.</v>
      </c>
      <c r="E1525" s="36" t="s">
        <v>288</v>
      </c>
      <c r="F1525" s="36" t="str">
        <f t="shared" si="123"/>
        <v>Ejecutar acciones correspondientes al Proceso de Control Presencial Posterior</v>
      </c>
      <c r="G1525" s="36" t="s">
        <v>1072</v>
      </c>
      <c r="H1525" s="83" t="s">
        <v>1076</v>
      </c>
      <c r="I1525" s="82">
        <v>0</v>
      </c>
      <c r="J1525" s="38">
        <v>0</v>
      </c>
      <c r="K1525" s="38"/>
      <c r="L1525" s="38">
        <v>0</v>
      </c>
      <c r="M1525" s="38">
        <f t="shared" si="124"/>
        <v>0</v>
      </c>
      <c r="N1525" s="39">
        <v>3</v>
      </c>
      <c r="O1525" s="41" t="str">
        <f>IFERROR(VLOOKUP(N1525,bbb!B544:Ordenmes,2,0),"")</f>
        <v>Marzo</v>
      </c>
      <c r="P1525" s="142">
        <v>3</v>
      </c>
      <c r="Q1525" s="111" t="s">
        <v>131</v>
      </c>
      <c r="R1525" s="95"/>
      <c r="S1525" s="93"/>
      <c r="T1525" s="93"/>
    </row>
    <row r="1526" spans="1:20" x14ac:dyDescent="0.25">
      <c r="A1526" s="34" t="s">
        <v>2118</v>
      </c>
      <c r="B1526" s="34" t="str">
        <f t="shared" si="126"/>
        <v>UDR Junín</v>
      </c>
      <c r="C1526" s="35" t="s">
        <v>279</v>
      </c>
      <c r="D1526" s="36" t="str">
        <f t="shared" si="125"/>
        <v>Ejecución de Control Técnico a las Prestaciones.</v>
      </c>
      <c r="E1526" s="36" t="s">
        <v>288</v>
      </c>
      <c r="F1526" s="36" t="str">
        <f t="shared" si="123"/>
        <v>Ejecutar acciones correspondientes al Proceso de Control Presencial Posterior</v>
      </c>
      <c r="G1526" s="36" t="s">
        <v>1073</v>
      </c>
      <c r="H1526" s="83" t="s">
        <v>1075</v>
      </c>
      <c r="I1526" s="82">
        <v>0</v>
      </c>
      <c r="J1526" s="38">
        <v>0</v>
      </c>
      <c r="K1526" s="38"/>
      <c r="L1526" s="38">
        <v>0</v>
      </c>
      <c r="M1526" s="38">
        <f t="shared" si="124"/>
        <v>0</v>
      </c>
      <c r="N1526" s="39">
        <v>3</v>
      </c>
      <c r="O1526" s="41" t="str">
        <f>IFERROR(VLOOKUP(N1526,bbb!B545:Ordenmes,2,0),"")</f>
        <v>Marzo</v>
      </c>
      <c r="P1526" s="142">
        <v>4</v>
      </c>
      <c r="Q1526" s="111" t="s">
        <v>137</v>
      </c>
      <c r="R1526" s="95"/>
      <c r="S1526" s="93"/>
      <c r="T1526" s="93"/>
    </row>
    <row r="1527" spans="1:20" x14ac:dyDescent="0.25">
      <c r="A1527" s="34" t="s">
        <v>2118</v>
      </c>
      <c r="B1527" s="34" t="str">
        <f t="shared" si="126"/>
        <v>UDR Junín</v>
      </c>
      <c r="C1527" s="35" t="s">
        <v>279</v>
      </c>
      <c r="D1527" s="36" t="str">
        <f t="shared" si="125"/>
        <v>Ejecución de Control Técnico a las Prestaciones.</v>
      </c>
      <c r="E1527" s="36" t="s">
        <v>288</v>
      </c>
      <c r="F1527" s="36" t="str">
        <f t="shared" si="123"/>
        <v>Ejecutar acciones correspondientes al Proceso de Control Presencial Posterior</v>
      </c>
      <c r="G1527" s="36" t="s">
        <v>1074</v>
      </c>
      <c r="H1527" s="83" t="s">
        <v>1076</v>
      </c>
      <c r="I1527" s="82">
        <v>0</v>
      </c>
      <c r="J1527" s="38">
        <v>0</v>
      </c>
      <c r="K1527" s="38"/>
      <c r="L1527" s="38">
        <v>0</v>
      </c>
      <c r="M1527" s="38">
        <f t="shared" si="124"/>
        <v>0</v>
      </c>
      <c r="N1527" s="39">
        <v>3</v>
      </c>
      <c r="O1527" s="41" t="str">
        <f>IFERROR(VLOOKUP(N1527,bbb!B546:Ordenmes,2,0),"")</f>
        <v>Marzo</v>
      </c>
      <c r="P1527" s="142">
        <v>4</v>
      </c>
      <c r="Q1527" s="111" t="s">
        <v>137</v>
      </c>
      <c r="R1527" s="95"/>
      <c r="S1527" s="93"/>
      <c r="T1527" s="93"/>
    </row>
    <row r="1528" spans="1:20" x14ac:dyDescent="0.25">
      <c r="A1528" s="34" t="s">
        <v>2118</v>
      </c>
      <c r="B1528" s="34" t="str">
        <f t="shared" si="126"/>
        <v>UDR Junín</v>
      </c>
      <c r="C1528" s="35" t="s">
        <v>279</v>
      </c>
      <c r="D1528" s="36" t="str">
        <f t="shared" si="125"/>
        <v>Ejecución de Control Técnico a las Prestaciones.</v>
      </c>
      <c r="E1528" s="36" t="s">
        <v>288</v>
      </c>
      <c r="F1528" s="36" t="str">
        <f t="shared" si="123"/>
        <v>Ejecutar acciones correspondientes al Proceso de Control Presencial Posterior</v>
      </c>
      <c r="G1528" s="36" t="s">
        <v>1081</v>
      </c>
      <c r="H1528" s="83" t="s">
        <v>1075</v>
      </c>
      <c r="I1528" s="82">
        <v>0</v>
      </c>
      <c r="J1528" s="38">
        <v>0</v>
      </c>
      <c r="K1528" s="38"/>
      <c r="L1528" s="38">
        <v>0</v>
      </c>
      <c r="M1528" s="38">
        <f t="shared" si="124"/>
        <v>0</v>
      </c>
      <c r="N1528" s="39">
        <v>3</v>
      </c>
      <c r="O1528" s="41" t="str">
        <f>IFERROR(VLOOKUP(N1528,bbb!B547:Ordenmes,2,0),"")</f>
        <v>Marzo</v>
      </c>
      <c r="P1528" s="142">
        <v>4</v>
      </c>
      <c r="Q1528" s="111" t="s">
        <v>137</v>
      </c>
      <c r="R1528" s="95"/>
      <c r="S1528" s="93"/>
      <c r="T1528" s="93"/>
    </row>
    <row r="1529" spans="1:20" x14ac:dyDescent="0.25">
      <c r="A1529" s="34" t="s">
        <v>2118</v>
      </c>
      <c r="B1529" s="34" t="str">
        <f t="shared" si="126"/>
        <v>UDR Junín</v>
      </c>
      <c r="C1529" s="35" t="s">
        <v>279</v>
      </c>
      <c r="D1529" s="36" t="str">
        <f t="shared" si="125"/>
        <v>Ejecución de Control Técnico a las Prestaciones.</v>
      </c>
      <c r="E1529" s="36" t="s">
        <v>288</v>
      </c>
      <c r="F1529" s="36" t="str">
        <f t="shared" si="123"/>
        <v>Ejecutar acciones correspondientes al Proceso de Control Presencial Posterior</v>
      </c>
      <c r="G1529" s="36" t="s">
        <v>1082</v>
      </c>
      <c r="H1529" s="83" t="s">
        <v>1076</v>
      </c>
      <c r="I1529" s="82">
        <v>0</v>
      </c>
      <c r="J1529" s="38">
        <v>0</v>
      </c>
      <c r="K1529" s="38"/>
      <c r="L1529" s="38">
        <v>0</v>
      </c>
      <c r="M1529" s="38">
        <f t="shared" si="124"/>
        <v>0</v>
      </c>
      <c r="N1529" s="39">
        <v>3</v>
      </c>
      <c r="O1529" s="41" t="str">
        <f>IFERROR(VLOOKUP(N1529,bbb!B548:Ordenmes,2,0),"")</f>
        <v>Marzo</v>
      </c>
      <c r="P1529" s="142">
        <v>4</v>
      </c>
      <c r="Q1529" s="111" t="s">
        <v>137</v>
      </c>
      <c r="R1529" s="95"/>
      <c r="S1529" s="93"/>
      <c r="T1529" s="93"/>
    </row>
    <row r="1530" spans="1:20" x14ac:dyDescent="0.25">
      <c r="A1530" s="34" t="s">
        <v>2118</v>
      </c>
      <c r="B1530" s="34" t="str">
        <f t="shared" si="126"/>
        <v>UDR Junín</v>
      </c>
      <c r="C1530" s="35" t="s">
        <v>279</v>
      </c>
      <c r="D1530" s="36" t="str">
        <f t="shared" si="125"/>
        <v>Ejecución de Control Técnico a las Prestaciones.</v>
      </c>
      <c r="E1530" s="36" t="s">
        <v>280</v>
      </c>
      <c r="F1530" s="36" t="str">
        <f t="shared" si="123"/>
        <v>Gestión con actores locales para fortalecer la contención preventiva</v>
      </c>
      <c r="G1530" s="36" t="s">
        <v>1103</v>
      </c>
      <c r="H1530" s="83" t="s">
        <v>1102</v>
      </c>
      <c r="I1530" s="82">
        <v>3</v>
      </c>
      <c r="J1530" s="38">
        <v>120</v>
      </c>
      <c r="K1530" s="38"/>
      <c r="L1530" s="38">
        <v>960</v>
      </c>
      <c r="M1530" s="38">
        <f t="shared" si="124"/>
        <v>1080</v>
      </c>
      <c r="N1530" s="39">
        <v>3</v>
      </c>
      <c r="O1530" s="41" t="str">
        <f>IFERROR(VLOOKUP(N1530,bbb!B549:Ordenmes,2,0),"")</f>
        <v>Marzo</v>
      </c>
      <c r="P1530" s="142">
        <v>4</v>
      </c>
      <c r="Q1530" s="111" t="s">
        <v>137</v>
      </c>
      <c r="R1530" s="95"/>
      <c r="S1530" s="93" t="s">
        <v>2970</v>
      </c>
      <c r="T1530" s="93"/>
    </row>
    <row r="1531" spans="1:20" x14ac:dyDescent="0.25">
      <c r="A1531" s="34" t="s">
        <v>2118</v>
      </c>
      <c r="B1531" s="34" t="str">
        <f t="shared" si="126"/>
        <v>UDR Junín</v>
      </c>
      <c r="C1531" s="35" t="s">
        <v>307</v>
      </c>
      <c r="D1531" s="36" t="str">
        <f t="shared" si="125"/>
        <v>Supervisión Financiera a Unidades Ejecutoras-UE.</v>
      </c>
      <c r="E1531" s="36" t="s">
        <v>308</v>
      </c>
      <c r="F1531" s="36" t="str">
        <f t="shared" si="123"/>
        <v>Supervisión Financiera Presencial a las Unidades Ejecutoras-UE</v>
      </c>
      <c r="G1531" s="36" t="s">
        <v>1112</v>
      </c>
      <c r="H1531" s="83" t="s">
        <v>1113</v>
      </c>
      <c r="I1531" s="82">
        <v>0</v>
      </c>
      <c r="J1531" s="38">
        <v>0</v>
      </c>
      <c r="K1531" s="38"/>
      <c r="L1531" s="38">
        <v>0</v>
      </c>
      <c r="M1531" s="38">
        <f t="shared" si="124"/>
        <v>0</v>
      </c>
      <c r="N1531" s="39">
        <v>3</v>
      </c>
      <c r="O1531" s="41" t="str">
        <f>IFERROR(VLOOKUP(N1531,bbb!B550:Ordenmes,2,0),"")</f>
        <v>Marzo</v>
      </c>
      <c r="P1531" s="142">
        <v>4</v>
      </c>
      <c r="Q1531" s="111" t="s">
        <v>137</v>
      </c>
      <c r="R1531" s="95"/>
      <c r="S1531" s="93"/>
      <c r="T1531" s="93"/>
    </row>
    <row r="1532" spans="1:20" x14ac:dyDescent="0.25">
      <c r="A1532" s="34" t="s">
        <v>2118</v>
      </c>
      <c r="B1532" s="34" t="str">
        <f t="shared" si="126"/>
        <v>UDR Junín</v>
      </c>
      <c r="C1532" s="35" t="s">
        <v>307</v>
      </c>
      <c r="D1532" s="36" t="str">
        <f t="shared" si="125"/>
        <v>Supervisión Financiera a Unidades Ejecutoras-UE.</v>
      </c>
      <c r="E1532" s="36" t="s">
        <v>308</v>
      </c>
      <c r="F1532" s="36" t="str">
        <f t="shared" si="123"/>
        <v>Supervisión Financiera Presencial a las Unidades Ejecutoras-UE</v>
      </c>
      <c r="G1532" s="36" t="s">
        <v>1114</v>
      </c>
      <c r="H1532" s="83" t="s">
        <v>1115</v>
      </c>
      <c r="I1532" s="82">
        <v>0</v>
      </c>
      <c r="J1532" s="38">
        <v>0</v>
      </c>
      <c r="K1532" s="38"/>
      <c r="L1532" s="38">
        <v>0</v>
      </c>
      <c r="M1532" s="38">
        <f t="shared" si="124"/>
        <v>0</v>
      </c>
      <c r="N1532" s="39">
        <v>3</v>
      </c>
      <c r="O1532" s="41" t="str">
        <f>IFERROR(VLOOKUP(N1532,bbb!B551:Ordenmes,2,0),"")</f>
        <v>Marzo</v>
      </c>
      <c r="P1532" s="142">
        <v>4</v>
      </c>
      <c r="Q1532" s="111" t="s">
        <v>137</v>
      </c>
      <c r="R1532" s="95"/>
      <c r="S1532" s="93"/>
      <c r="T1532" s="93"/>
    </row>
    <row r="1533" spans="1:20" x14ac:dyDescent="0.25">
      <c r="A1533" s="34" t="s">
        <v>2118</v>
      </c>
      <c r="B1533" s="34" t="str">
        <f t="shared" si="126"/>
        <v>UDR Junín</v>
      </c>
      <c r="C1533" s="35" t="s">
        <v>307</v>
      </c>
      <c r="D1533" s="36" t="str">
        <f t="shared" si="125"/>
        <v>Supervisión Financiera a Unidades Ejecutoras-UE.</v>
      </c>
      <c r="E1533" s="36" t="s">
        <v>572</v>
      </c>
      <c r="F1533" s="36" t="str">
        <f t="shared" si="123"/>
        <v xml:space="preserve">Asistencias técnicas virtuales a Unidades Ejecutoras </v>
      </c>
      <c r="G1533" s="36" t="s">
        <v>1048</v>
      </c>
      <c r="H1533" s="83" t="s">
        <v>1120</v>
      </c>
      <c r="I1533" s="82">
        <v>0</v>
      </c>
      <c r="J1533" s="38">
        <v>0</v>
      </c>
      <c r="K1533" s="38"/>
      <c r="L1533" s="38">
        <v>0</v>
      </c>
      <c r="M1533" s="38">
        <f t="shared" si="124"/>
        <v>0</v>
      </c>
      <c r="N1533" s="39">
        <v>3</v>
      </c>
      <c r="O1533" s="41" t="str">
        <f>IFERROR(VLOOKUP(N1533,bbb!B552:Ordenmes,2,0),"")</f>
        <v>Marzo</v>
      </c>
      <c r="P1533" s="142">
        <v>4</v>
      </c>
      <c r="Q1533" s="111" t="s">
        <v>137</v>
      </c>
      <c r="R1533" s="95"/>
      <c r="S1533" s="93"/>
      <c r="T1533" s="93"/>
    </row>
    <row r="1534" spans="1:20" x14ac:dyDescent="0.25">
      <c r="A1534" s="34" t="s">
        <v>2118</v>
      </c>
      <c r="B1534" s="34" t="str">
        <f t="shared" si="126"/>
        <v>UDR Junín</v>
      </c>
      <c r="C1534" s="35" t="s">
        <v>307</v>
      </c>
      <c r="D1534" s="36" t="str">
        <f t="shared" si="125"/>
        <v>Supervisión Financiera a Unidades Ejecutoras-UE.</v>
      </c>
      <c r="E1534" s="36" t="s">
        <v>572</v>
      </c>
      <c r="F1534" s="36" t="str">
        <f t="shared" si="123"/>
        <v xml:space="preserve">Asistencias técnicas virtuales a Unidades Ejecutoras </v>
      </c>
      <c r="G1534" s="36" t="s">
        <v>1048</v>
      </c>
      <c r="H1534" s="83" t="s">
        <v>1117</v>
      </c>
      <c r="I1534" s="82">
        <v>0</v>
      </c>
      <c r="J1534" s="38">
        <v>0</v>
      </c>
      <c r="K1534" s="38"/>
      <c r="L1534" s="38">
        <v>0</v>
      </c>
      <c r="M1534" s="38">
        <f t="shared" si="124"/>
        <v>0</v>
      </c>
      <c r="N1534" s="39">
        <v>3</v>
      </c>
      <c r="O1534" s="41" t="str">
        <f>IFERROR(VLOOKUP(N1534,bbb!B553:Ordenmes,2,0),"")</f>
        <v>Marzo</v>
      </c>
      <c r="P1534" s="142">
        <v>4</v>
      </c>
      <c r="Q1534" s="111" t="s">
        <v>137</v>
      </c>
      <c r="R1534" s="95"/>
      <c r="S1534" s="93"/>
      <c r="T1534" s="93"/>
    </row>
    <row r="1535" spans="1:20" x14ac:dyDescent="0.25">
      <c r="A1535" s="34" t="s">
        <v>2118</v>
      </c>
      <c r="B1535" s="34" t="str">
        <f t="shared" si="126"/>
        <v>UDR Junín</v>
      </c>
      <c r="C1535" s="35" t="s">
        <v>252</v>
      </c>
      <c r="D1535" s="36" t="str">
        <f t="shared" si="125"/>
        <v>Acciones de Soporte a la Gestión a nivel de UDR</v>
      </c>
      <c r="E1535" s="36" t="s">
        <v>253</v>
      </c>
      <c r="F1535" s="36" t="str">
        <f t="shared" si="123"/>
        <v>Supervisión y asistencia técnica en acciones de soporte a IPRESS</v>
      </c>
      <c r="G1535" s="36" t="s">
        <v>1134</v>
      </c>
      <c r="H1535" s="83" t="s">
        <v>1132</v>
      </c>
      <c r="I1535" s="82">
        <v>4</v>
      </c>
      <c r="J1535" s="38">
        <v>120</v>
      </c>
      <c r="K1535" s="38"/>
      <c r="L1535" s="38">
        <v>1280</v>
      </c>
      <c r="M1535" s="38">
        <f t="shared" si="124"/>
        <v>1400</v>
      </c>
      <c r="N1535" s="39">
        <v>3</v>
      </c>
      <c r="O1535" s="41" t="str">
        <f>IFERROR(VLOOKUP(N1535,bbb!B554:Ordenmes,2,0),"")</f>
        <v>Marzo</v>
      </c>
      <c r="P1535" s="142">
        <v>4</v>
      </c>
      <c r="Q1535" s="111" t="s">
        <v>137</v>
      </c>
      <c r="R1535" s="95"/>
      <c r="S1535" s="93" t="s">
        <v>2970</v>
      </c>
      <c r="T1535" s="93"/>
    </row>
    <row r="1536" spans="1:20" x14ac:dyDescent="0.25">
      <c r="A1536" s="34" t="s">
        <v>2118</v>
      </c>
      <c r="B1536" s="34" t="str">
        <f t="shared" si="126"/>
        <v>UDR Junín</v>
      </c>
      <c r="C1536" s="35" t="s">
        <v>252</v>
      </c>
      <c r="D1536" s="36" t="str">
        <f t="shared" si="125"/>
        <v>Acciones de Soporte a la Gestión a nivel de UDR</v>
      </c>
      <c r="E1536" s="36" t="s">
        <v>253</v>
      </c>
      <c r="F1536" s="36" t="str">
        <f t="shared" si="123"/>
        <v>Supervisión y asistencia técnica en acciones de soporte a IPRESS</v>
      </c>
      <c r="G1536" s="36" t="s">
        <v>1121</v>
      </c>
      <c r="H1536" s="83" t="s">
        <v>1102</v>
      </c>
      <c r="I1536" s="82">
        <v>3</v>
      </c>
      <c r="J1536" s="38">
        <v>220</v>
      </c>
      <c r="K1536" s="38"/>
      <c r="L1536" s="38">
        <v>960</v>
      </c>
      <c r="M1536" s="38">
        <f t="shared" si="124"/>
        <v>1180</v>
      </c>
      <c r="N1536" s="39">
        <v>3</v>
      </c>
      <c r="O1536" s="41" t="str">
        <f>IFERROR(VLOOKUP(N1536,bbb!B555:Ordenmes,2,0),"")</f>
        <v>Marzo</v>
      </c>
      <c r="P1536" s="142">
        <v>4</v>
      </c>
      <c r="Q1536" s="111" t="s">
        <v>137</v>
      </c>
      <c r="R1536" s="95"/>
      <c r="S1536" s="93" t="s">
        <v>2970</v>
      </c>
      <c r="T1536" s="93"/>
    </row>
    <row r="1537" spans="1:20" x14ac:dyDescent="0.25">
      <c r="A1537" s="34" t="s">
        <v>2118</v>
      </c>
      <c r="B1537" s="34" t="str">
        <f t="shared" si="126"/>
        <v>UDR Junín</v>
      </c>
      <c r="C1537" s="35" t="s">
        <v>252</v>
      </c>
      <c r="D1537" s="36" t="str">
        <f t="shared" si="125"/>
        <v>Acciones de Soporte a la Gestión a nivel de UDR</v>
      </c>
      <c r="E1537" s="36" t="s">
        <v>253</v>
      </c>
      <c r="F1537" s="36" t="str">
        <f t="shared" ref="F1537:F1600" si="127">IFERROR(VLOOKUP(E1537,IdTarea,2,0),"")</f>
        <v>Supervisión y asistencia técnica en acciones de soporte a IPRESS</v>
      </c>
      <c r="G1537" s="36" t="s">
        <v>1121</v>
      </c>
      <c r="H1537" s="83" t="s">
        <v>1052</v>
      </c>
      <c r="I1537" s="82">
        <v>3</v>
      </c>
      <c r="J1537" s="38">
        <v>220</v>
      </c>
      <c r="K1537" s="38"/>
      <c r="L1537" s="38">
        <v>960</v>
      </c>
      <c r="M1537" s="38">
        <f t="shared" si="124"/>
        <v>1180</v>
      </c>
      <c r="N1537" s="39">
        <v>3</v>
      </c>
      <c r="O1537" s="41" t="str">
        <f>IFERROR(VLOOKUP(N1537,bbb!B556:Ordenmes,2,0),"")</f>
        <v>Marzo</v>
      </c>
      <c r="P1537" s="142">
        <v>4</v>
      </c>
      <c r="Q1537" s="111" t="s">
        <v>137</v>
      </c>
      <c r="R1537" s="95"/>
      <c r="S1537" s="93" t="s">
        <v>2970</v>
      </c>
      <c r="T1537" s="93"/>
    </row>
    <row r="1538" spans="1:20" x14ac:dyDescent="0.25">
      <c r="A1538" s="34" t="s">
        <v>2118</v>
      </c>
      <c r="B1538" s="34" t="str">
        <f t="shared" si="126"/>
        <v>UDR Junín</v>
      </c>
      <c r="C1538" s="35" t="s">
        <v>252</v>
      </c>
      <c r="D1538" s="36" t="str">
        <f t="shared" si="125"/>
        <v>Acciones de Soporte a la Gestión a nivel de UDR</v>
      </c>
      <c r="E1538" s="36" t="s">
        <v>253</v>
      </c>
      <c r="F1538" s="36" t="str">
        <f t="shared" si="127"/>
        <v>Supervisión y asistencia técnica en acciones de soporte a IPRESS</v>
      </c>
      <c r="G1538" s="36" t="s">
        <v>1121</v>
      </c>
      <c r="H1538" s="83" t="s">
        <v>1076</v>
      </c>
      <c r="I1538" s="82">
        <v>3</v>
      </c>
      <c r="J1538" s="38">
        <v>220</v>
      </c>
      <c r="K1538" s="38"/>
      <c r="L1538" s="38">
        <v>960</v>
      </c>
      <c r="M1538" s="38">
        <f t="shared" si="124"/>
        <v>1180</v>
      </c>
      <c r="N1538" s="39">
        <v>3</v>
      </c>
      <c r="O1538" s="41" t="str">
        <f>IFERROR(VLOOKUP(N1538,bbb!B557:Ordenmes,2,0),"")</f>
        <v>Marzo</v>
      </c>
      <c r="P1538" s="142">
        <v>5</v>
      </c>
      <c r="Q1538" s="111" t="s">
        <v>158</v>
      </c>
      <c r="R1538" s="95"/>
      <c r="S1538" s="93" t="s">
        <v>2970</v>
      </c>
      <c r="T1538" s="93"/>
    </row>
    <row r="1539" spans="1:20" x14ac:dyDescent="0.25">
      <c r="A1539" s="34" t="s">
        <v>2118</v>
      </c>
      <c r="B1539" s="34" t="str">
        <f t="shared" si="126"/>
        <v>UDR Junín</v>
      </c>
      <c r="C1539" s="35" t="s">
        <v>252</v>
      </c>
      <c r="D1539" s="36" t="str">
        <f t="shared" si="125"/>
        <v>Acciones de Soporte a la Gestión a nivel de UDR</v>
      </c>
      <c r="E1539" s="36" t="s">
        <v>253</v>
      </c>
      <c r="F1539" s="36" t="str">
        <f t="shared" si="127"/>
        <v>Supervisión y asistencia técnica en acciones de soporte a IPRESS</v>
      </c>
      <c r="G1539" s="36" t="s">
        <v>1121</v>
      </c>
      <c r="H1539" s="83" t="s">
        <v>1120</v>
      </c>
      <c r="I1539" s="82">
        <v>3</v>
      </c>
      <c r="J1539" s="38">
        <v>220</v>
      </c>
      <c r="K1539" s="38"/>
      <c r="L1539" s="38">
        <v>960</v>
      </c>
      <c r="M1539" s="38">
        <f t="shared" si="124"/>
        <v>1180</v>
      </c>
      <c r="N1539" s="39">
        <v>3</v>
      </c>
      <c r="O1539" s="41" t="str">
        <f>IFERROR(VLOOKUP(N1539,bbb!B558:Ordenmes,2,0),"")</f>
        <v>Marzo</v>
      </c>
      <c r="P1539" s="142">
        <v>5</v>
      </c>
      <c r="Q1539" s="111" t="s">
        <v>158</v>
      </c>
      <c r="R1539" s="95"/>
      <c r="S1539" s="93" t="s">
        <v>2970</v>
      </c>
      <c r="T1539" s="93"/>
    </row>
    <row r="1540" spans="1:20" x14ac:dyDescent="0.25">
      <c r="A1540" s="34" t="s">
        <v>2118</v>
      </c>
      <c r="B1540" s="34" t="str">
        <f t="shared" si="126"/>
        <v>UDR Junín</v>
      </c>
      <c r="C1540" s="35" t="s">
        <v>252</v>
      </c>
      <c r="D1540" s="36" t="str">
        <f t="shared" si="125"/>
        <v>Acciones de Soporte a la Gestión a nivel de UDR</v>
      </c>
      <c r="E1540" s="36" t="s">
        <v>253</v>
      </c>
      <c r="F1540" s="36" t="str">
        <f t="shared" si="127"/>
        <v>Supervisión y asistencia técnica en acciones de soporte a IPRESS</v>
      </c>
      <c r="G1540" s="36" t="s">
        <v>1121</v>
      </c>
      <c r="H1540" s="83" t="s">
        <v>1132</v>
      </c>
      <c r="I1540" s="82">
        <v>3</v>
      </c>
      <c r="J1540" s="38">
        <v>220</v>
      </c>
      <c r="K1540" s="38"/>
      <c r="L1540" s="38">
        <v>960</v>
      </c>
      <c r="M1540" s="38">
        <f t="shared" si="124"/>
        <v>1180</v>
      </c>
      <c r="N1540" s="39">
        <v>3</v>
      </c>
      <c r="O1540" s="41" t="str">
        <f>IFERROR(VLOOKUP(N1540,bbb!B559:Ordenmes,2,0),"")</f>
        <v>Marzo</v>
      </c>
      <c r="P1540" s="142">
        <v>5</v>
      </c>
      <c r="Q1540" s="111" t="s">
        <v>158</v>
      </c>
      <c r="R1540" s="95"/>
      <c r="S1540" s="93" t="s">
        <v>2970</v>
      </c>
      <c r="T1540" s="93"/>
    </row>
    <row r="1541" spans="1:20" x14ac:dyDescent="0.25">
      <c r="A1541" s="34" t="s">
        <v>2118</v>
      </c>
      <c r="B1541" s="34" t="str">
        <f t="shared" si="126"/>
        <v>UDR Junín</v>
      </c>
      <c r="C1541" s="35" t="s">
        <v>314</v>
      </c>
      <c r="D1541" s="36" t="str">
        <f t="shared" si="125"/>
        <v>Acciones de Afiliación.</v>
      </c>
      <c r="E1541" s="36" t="s">
        <v>315</v>
      </c>
      <c r="F1541" s="36" t="str">
        <f t="shared" si="127"/>
        <v>Supervisión y asistencia técnica en materia de afiliaciones</v>
      </c>
      <c r="G1541" s="36" t="s">
        <v>1055</v>
      </c>
      <c r="H1541" s="83" t="s">
        <v>1050</v>
      </c>
      <c r="I1541" s="82">
        <v>5</v>
      </c>
      <c r="J1541" s="38">
        <v>220</v>
      </c>
      <c r="K1541" s="38"/>
      <c r="L1541" s="38">
        <v>1600</v>
      </c>
      <c r="M1541" s="38">
        <f t="shared" si="124"/>
        <v>1820</v>
      </c>
      <c r="N1541" s="107">
        <v>4</v>
      </c>
      <c r="O1541" s="41" t="str">
        <f>IFERROR(VLOOKUP(N1541,bbb!B604:Ordenmes,2,0),"")</f>
        <v>Abril</v>
      </c>
      <c r="P1541" s="142">
        <v>5</v>
      </c>
      <c r="Q1541" s="111" t="s">
        <v>158</v>
      </c>
      <c r="R1541" s="95"/>
      <c r="S1541" s="93"/>
      <c r="T1541" s="93"/>
    </row>
    <row r="1542" spans="1:20" x14ac:dyDescent="0.25">
      <c r="A1542" s="34" t="s">
        <v>2118</v>
      </c>
      <c r="B1542" s="34" t="str">
        <f t="shared" si="126"/>
        <v>UDR Junín</v>
      </c>
      <c r="C1542" s="35" t="s">
        <v>314</v>
      </c>
      <c r="D1542" s="36" t="str">
        <f t="shared" si="125"/>
        <v>Acciones de Afiliación.</v>
      </c>
      <c r="E1542" s="36" t="s">
        <v>315</v>
      </c>
      <c r="F1542" s="36" t="str">
        <f t="shared" si="127"/>
        <v>Supervisión y asistencia técnica en materia de afiliaciones</v>
      </c>
      <c r="G1542" s="36" t="s">
        <v>1056</v>
      </c>
      <c r="H1542" s="83" t="s">
        <v>1052</v>
      </c>
      <c r="I1542" s="82">
        <v>4</v>
      </c>
      <c r="J1542" s="38">
        <v>220</v>
      </c>
      <c r="K1542" s="38"/>
      <c r="L1542" s="38">
        <v>1280</v>
      </c>
      <c r="M1542" s="38">
        <f t="shared" si="124"/>
        <v>1500</v>
      </c>
      <c r="N1542" s="107">
        <v>4</v>
      </c>
      <c r="O1542" s="41" t="str">
        <f>IFERROR(VLOOKUP(N1542,bbb!B605:Ordenmes,2,0),"")</f>
        <v>Abril</v>
      </c>
      <c r="P1542" s="142">
        <v>5</v>
      </c>
      <c r="Q1542" s="111" t="s">
        <v>158</v>
      </c>
      <c r="R1542" s="95"/>
      <c r="S1542" s="93"/>
      <c r="T1542" s="93"/>
    </row>
    <row r="1543" spans="1:20" x14ac:dyDescent="0.25">
      <c r="A1543" s="34" t="s">
        <v>2118</v>
      </c>
      <c r="B1543" s="34" t="str">
        <f t="shared" si="126"/>
        <v>UDR Junín</v>
      </c>
      <c r="C1543" s="35" t="s">
        <v>314</v>
      </c>
      <c r="D1543" s="36" t="str">
        <f t="shared" si="125"/>
        <v>Acciones de Afiliación.</v>
      </c>
      <c r="E1543" s="36" t="s">
        <v>315</v>
      </c>
      <c r="F1543" s="36" t="str">
        <f t="shared" si="127"/>
        <v>Supervisión y asistencia técnica en materia de afiliaciones</v>
      </c>
      <c r="G1543" s="36" t="s">
        <v>1057</v>
      </c>
      <c r="H1543" s="83" t="s">
        <v>1052</v>
      </c>
      <c r="I1543" s="82">
        <v>0</v>
      </c>
      <c r="J1543" s="38">
        <v>0</v>
      </c>
      <c r="K1543" s="38"/>
      <c r="L1543" s="38">
        <v>0</v>
      </c>
      <c r="M1543" s="38">
        <f t="shared" ref="M1543:M1606" si="128">SUM(J1543:L1543)</f>
        <v>0</v>
      </c>
      <c r="N1543" s="107">
        <v>4</v>
      </c>
      <c r="O1543" s="41" t="str">
        <f>IFERROR(VLOOKUP(N1543,bbb!B606:Ordenmes,2,0),"")</f>
        <v>Abril</v>
      </c>
      <c r="P1543" s="142">
        <v>5</v>
      </c>
      <c r="Q1543" s="111" t="s">
        <v>158</v>
      </c>
      <c r="R1543" s="95"/>
      <c r="S1543" s="93"/>
      <c r="T1543" s="93"/>
    </row>
    <row r="1544" spans="1:20" x14ac:dyDescent="0.25">
      <c r="A1544" s="34" t="s">
        <v>2118</v>
      </c>
      <c r="B1544" s="34" t="str">
        <f t="shared" si="126"/>
        <v>UDR Junín</v>
      </c>
      <c r="C1544" s="35" t="s">
        <v>279</v>
      </c>
      <c r="D1544" s="36" t="str">
        <f t="shared" si="125"/>
        <v>Ejecución de Control Técnico a las Prestaciones.</v>
      </c>
      <c r="E1544" s="36" t="s">
        <v>331</v>
      </c>
      <c r="F1544" s="36" t="str">
        <f t="shared" si="127"/>
        <v>Supervisar y monitorear respecto al acceso a servicios de salud</v>
      </c>
      <c r="G1544" s="36" t="s">
        <v>1072</v>
      </c>
      <c r="H1544" s="83" t="s">
        <v>1071</v>
      </c>
      <c r="I1544" s="82">
        <v>0</v>
      </c>
      <c r="J1544" s="38">
        <v>0</v>
      </c>
      <c r="K1544" s="38"/>
      <c r="L1544" s="38">
        <v>0</v>
      </c>
      <c r="M1544" s="38">
        <f t="shared" si="128"/>
        <v>0</v>
      </c>
      <c r="N1544" s="107">
        <v>4</v>
      </c>
      <c r="O1544" s="41" t="str">
        <f>IFERROR(VLOOKUP(N1544,bbb!B607:Ordenmes,2,0),"")</f>
        <v>Abril</v>
      </c>
      <c r="P1544" s="142">
        <v>5</v>
      </c>
      <c r="Q1544" s="111" t="s">
        <v>158</v>
      </c>
      <c r="R1544" s="95"/>
      <c r="S1544" s="93"/>
      <c r="T1544" s="93"/>
    </row>
    <row r="1545" spans="1:20" x14ac:dyDescent="0.25">
      <c r="A1545" s="34" t="s">
        <v>2118</v>
      </c>
      <c r="B1545" s="34" t="str">
        <f t="shared" si="126"/>
        <v>UDR Junín</v>
      </c>
      <c r="C1545" s="35" t="s">
        <v>279</v>
      </c>
      <c r="D1545" s="36" t="str">
        <f t="shared" si="125"/>
        <v>Ejecución de Control Técnico a las Prestaciones.</v>
      </c>
      <c r="E1545" s="36" t="s">
        <v>288</v>
      </c>
      <c r="F1545" s="36" t="str">
        <f t="shared" si="127"/>
        <v>Ejecutar acciones correspondientes al Proceso de Control Presencial Posterior</v>
      </c>
      <c r="G1545" s="36" t="s">
        <v>1083</v>
      </c>
      <c r="H1545" s="83" t="s">
        <v>1076</v>
      </c>
      <c r="I1545" s="82">
        <v>4</v>
      </c>
      <c r="J1545" s="38">
        <v>200</v>
      </c>
      <c r="K1545" s="38"/>
      <c r="L1545" s="38">
        <v>1280</v>
      </c>
      <c r="M1545" s="38">
        <f t="shared" si="128"/>
        <v>1480</v>
      </c>
      <c r="N1545" s="107">
        <v>4</v>
      </c>
      <c r="O1545" s="41" t="str">
        <f>IFERROR(VLOOKUP(N1545,bbb!B608:Ordenmes,2,0),"")</f>
        <v>Abril</v>
      </c>
      <c r="P1545" s="142">
        <v>5</v>
      </c>
      <c r="Q1545" s="111" t="s">
        <v>158</v>
      </c>
      <c r="R1545" s="95"/>
      <c r="S1545" s="93"/>
      <c r="T1545" s="93"/>
    </row>
    <row r="1546" spans="1:20" x14ac:dyDescent="0.25">
      <c r="A1546" s="34" t="s">
        <v>2118</v>
      </c>
      <c r="B1546" s="34" t="str">
        <f t="shared" si="126"/>
        <v>UDR Junín</v>
      </c>
      <c r="C1546" s="35" t="s">
        <v>279</v>
      </c>
      <c r="D1546" s="36" t="str">
        <f t="shared" si="125"/>
        <v>Ejecución de Control Técnico a las Prestaciones.</v>
      </c>
      <c r="E1546" s="36" t="s">
        <v>288</v>
      </c>
      <c r="F1546" s="36" t="str">
        <f t="shared" si="127"/>
        <v>Ejecutar acciones correspondientes al Proceso de Control Presencial Posterior</v>
      </c>
      <c r="G1546" s="36" t="s">
        <v>1084</v>
      </c>
      <c r="H1546" s="83" t="s">
        <v>1075</v>
      </c>
      <c r="I1546" s="82">
        <v>3</v>
      </c>
      <c r="J1546" s="38">
        <v>120</v>
      </c>
      <c r="K1546" s="38"/>
      <c r="L1546" s="38">
        <v>960</v>
      </c>
      <c r="M1546" s="38">
        <f t="shared" si="128"/>
        <v>1080</v>
      </c>
      <c r="N1546" s="107">
        <v>4</v>
      </c>
      <c r="O1546" s="41" t="str">
        <f>IFERROR(VLOOKUP(N1546,bbb!B609:Ordenmes,2,0),"")</f>
        <v>Abril</v>
      </c>
      <c r="P1546" s="142">
        <v>5</v>
      </c>
      <c r="Q1546" s="111" t="s">
        <v>158</v>
      </c>
      <c r="R1546" s="95"/>
      <c r="S1546" s="93"/>
      <c r="T1546" s="93"/>
    </row>
    <row r="1547" spans="1:20" x14ac:dyDescent="0.25">
      <c r="A1547" s="34" t="s">
        <v>2118</v>
      </c>
      <c r="B1547" s="34" t="str">
        <f t="shared" si="126"/>
        <v>UDR Junín</v>
      </c>
      <c r="C1547" s="35" t="s">
        <v>279</v>
      </c>
      <c r="D1547" s="36" t="str">
        <f t="shared" si="125"/>
        <v>Ejecución de Control Técnico a las Prestaciones.</v>
      </c>
      <c r="E1547" s="36" t="s">
        <v>288</v>
      </c>
      <c r="F1547" s="36" t="str">
        <f t="shared" si="127"/>
        <v>Ejecutar acciones correspondientes al Proceso de Control Presencial Posterior</v>
      </c>
      <c r="G1547" s="36" t="s">
        <v>1073</v>
      </c>
      <c r="H1547" s="83" t="s">
        <v>1076</v>
      </c>
      <c r="I1547" s="82">
        <v>0</v>
      </c>
      <c r="J1547" s="38">
        <v>0</v>
      </c>
      <c r="K1547" s="38"/>
      <c r="L1547" s="38">
        <v>0</v>
      </c>
      <c r="M1547" s="38">
        <f t="shared" si="128"/>
        <v>0</v>
      </c>
      <c r="N1547" s="107">
        <v>4</v>
      </c>
      <c r="O1547" s="41" t="str">
        <f>IFERROR(VLOOKUP(N1547,bbb!B610:Ordenmes,2,0),"")</f>
        <v>Abril</v>
      </c>
      <c r="P1547" s="142">
        <v>5</v>
      </c>
      <c r="Q1547" s="111" t="s">
        <v>158</v>
      </c>
      <c r="R1547" s="95"/>
      <c r="S1547" s="93"/>
      <c r="T1547" s="93"/>
    </row>
    <row r="1548" spans="1:20" x14ac:dyDescent="0.25">
      <c r="A1548" s="34" t="s">
        <v>2118</v>
      </c>
      <c r="B1548" s="34" t="str">
        <f t="shared" si="126"/>
        <v>UDR Junín</v>
      </c>
      <c r="C1548" s="35" t="s">
        <v>279</v>
      </c>
      <c r="D1548" s="36" t="str">
        <f t="shared" si="125"/>
        <v>Ejecución de Control Técnico a las Prestaciones.</v>
      </c>
      <c r="E1548" s="36" t="s">
        <v>288</v>
      </c>
      <c r="F1548" s="36" t="str">
        <f t="shared" si="127"/>
        <v>Ejecutar acciones correspondientes al Proceso de Control Presencial Posterior</v>
      </c>
      <c r="G1548" s="36" t="s">
        <v>1074</v>
      </c>
      <c r="H1548" s="83" t="s">
        <v>1075</v>
      </c>
      <c r="I1548" s="82">
        <v>0</v>
      </c>
      <c r="J1548" s="38">
        <v>0</v>
      </c>
      <c r="K1548" s="38"/>
      <c r="L1548" s="38">
        <v>0</v>
      </c>
      <c r="M1548" s="38">
        <f t="shared" si="128"/>
        <v>0</v>
      </c>
      <c r="N1548" s="107">
        <v>4</v>
      </c>
      <c r="O1548" s="41" t="str">
        <f>IFERROR(VLOOKUP(N1548,bbb!B611:Ordenmes,2,0),"")</f>
        <v>Abril</v>
      </c>
      <c r="P1548" s="142">
        <v>5</v>
      </c>
      <c r="Q1548" s="111" t="s">
        <v>158</v>
      </c>
      <c r="R1548" s="95"/>
      <c r="S1548" s="93"/>
      <c r="T1548" s="93"/>
    </row>
    <row r="1549" spans="1:20" x14ac:dyDescent="0.25">
      <c r="A1549" s="34" t="s">
        <v>2118</v>
      </c>
      <c r="B1549" s="34" t="str">
        <f t="shared" si="126"/>
        <v>UDR Junín</v>
      </c>
      <c r="C1549" s="35" t="s">
        <v>279</v>
      </c>
      <c r="D1549" s="36" t="str">
        <f t="shared" si="125"/>
        <v>Ejecución de Control Técnico a las Prestaciones.</v>
      </c>
      <c r="E1549" s="36" t="s">
        <v>280</v>
      </c>
      <c r="F1549" s="36" t="str">
        <f t="shared" si="127"/>
        <v>Gestión con actores locales para fortalecer la contención preventiva</v>
      </c>
      <c r="G1549" s="36" t="s">
        <v>1104</v>
      </c>
      <c r="H1549" s="83" t="s">
        <v>1102</v>
      </c>
      <c r="I1549" s="82">
        <v>4</v>
      </c>
      <c r="J1549" s="38">
        <v>220</v>
      </c>
      <c r="K1549" s="38"/>
      <c r="L1549" s="38">
        <v>1280</v>
      </c>
      <c r="M1549" s="38">
        <f t="shared" si="128"/>
        <v>1500</v>
      </c>
      <c r="N1549" s="107">
        <v>4</v>
      </c>
      <c r="O1549" s="41" t="str">
        <f>IFERROR(VLOOKUP(N1549,bbb!B612:Ordenmes,2,0),"")</f>
        <v>Abril</v>
      </c>
      <c r="P1549" s="142">
        <v>5</v>
      </c>
      <c r="Q1549" s="111" t="s">
        <v>158</v>
      </c>
      <c r="R1549" s="95"/>
      <c r="S1549" s="93"/>
      <c r="T1549" s="93"/>
    </row>
    <row r="1550" spans="1:20" x14ac:dyDescent="0.25">
      <c r="A1550" s="34" t="s">
        <v>2118</v>
      </c>
      <c r="B1550" s="34" t="str">
        <f t="shared" si="126"/>
        <v>UDR Junín</v>
      </c>
      <c r="C1550" s="35" t="s">
        <v>307</v>
      </c>
      <c r="D1550" s="36" t="str">
        <f t="shared" si="125"/>
        <v>Supervisión Financiera a Unidades Ejecutoras-UE.</v>
      </c>
      <c r="E1550" s="36" t="s">
        <v>308</v>
      </c>
      <c r="F1550" s="36" t="str">
        <f t="shared" si="127"/>
        <v>Supervisión Financiera Presencial a las Unidades Ejecutoras-UE</v>
      </c>
      <c r="G1550" s="36" t="s">
        <v>1116</v>
      </c>
      <c r="H1550" s="83" t="s">
        <v>1117</v>
      </c>
      <c r="I1550" s="82">
        <v>0</v>
      </c>
      <c r="J1550" s="38">
        <v>0</v>
      </c>
      <c r="K1550" s="38"/>
      <c r="L1550" s="38">
        <v>0</v>
      </c>
      <c r="M1550" s="38">
        <f t="shared" si="128"/>
        <v>0</v>
      </c>
      <c r="N1550" s="107">
        <v>4</v>
      </c>
      <c r="O1550" s="41" t="str">
        <f>IFERROR(VLOOKUP(N1550,bbb!B613:Ordenmes,2,0),"")</f>
        <v>Abril</v>
      </c>
      <c r="P1550" s="142">
        <v>6</v>
      </c>
      <c r="Q1550" s="111" t="s">
        <v>142</v>
      </c>
      <c r="R1550" s="95"/>
      <c r="S1550" s="93"/>
      <c r="T1550" s="93"/>
    </row>
    <row r="1551" spans="1:20" x14ac:dyDescent="0.25">
      <c r="A1551" s="34" t="s">
        <v>2118</v>
      </c>
      <c r="B1551" s="34" t="str">
        <f t="shared" si="126"/>
        <v>UDR Junín</v>
      </c>
      <c r="C1551" s="35" t="s">
        <v>307</v>
      </c>
      <c r="D1551" s="36" t="str">
        <f t="shared" si="125"/>
        <v>Supervisión Financiera a Unidades Ejecutoras-UE.</v>
      </c>
      <c r="E1551" s="36" t="s">
        <v>308</v>
      </c>
      <c r="F1551" s="36" t="str">
        <f t="shared" si="127"/>
        <v>Supervisión Financiera Presencial a las Unidades Ejecutoras-UE</v>
      </c>
      <c r="G1551" s="36" t="s">
        <v>1121</v>
      </c>
      <c r="H1551" s="83" t="s">
        <v>1113</v>
      </c>
      <c r="I1551" s="82">
        <v>5</v>
      </c>
      <c r="J1551" s="38">
        <v>220</v>
      </c>
      <c r="K1551" s="38"/>
      <c r="L1551" s="38">
        <v>1600</v>
      </c>
      <c r="M1551" s="38">
        <f t="shared" si="128"/>
        <v>1820</v>
      </c>
      <c r="N1551" s="107">
        <v>4</v>
      </c>
      <c r="O1551" s="41" t="str">
        <f>IFERROR(VLOOKUP(N1551,bbb!B614:Ordenmes,2,0),"")</f>
        <v>Abril</v>
      </c>
      <c r="P1551" s="142">
        <v>6</v>
      </c>
      <c r="Q1551" s="111" t="s">
        <v>142</v>
      </c>
      <c r="R1551" s="95"/>
      <c r="S1551" s="93"/>
      <c r="T1551" s="93"/>
    </row>
    <row r="1552" spans="1:20" x14ac:dyDescent="0.25">
      <c r="A1552" s="34" t="s">
        <v>2118</v>
      </c>
      <c r="B1552" s="34" t="str">
        <f t="shared" si="126"/>
        <v>UDR Junín</v>
      </c>
      <c r="C1552" s="35" t="s">
        <v>307</v>
      </c>
      <c r="D1552" s="36" t="str">
        <f t="shared" si="125"/>
        <v>Supervisión Financiera a Unidades Ejecutoras-UE.</v>
      </c>
      <c r="E1552" s="36" t="s">
        <v>572</v>
      </c>
      <c r="F1552" s="36" t="str">
        <f t="shared" si="127"/>
        <v xml:space="preserve">Asistencias técnicas virtuales a Unidades Ejecutoras </v>
      </c>
      <c r="G1552" s="36" t="s">
        <v>1048</v>
      </c>
      <c r="H1552" s="83" t="s">
        <v>1113</v>
      </c>
      <c r="I1552" s="82">
        <v>0</v>
      </c>
      <c r="J1552" s="38">
        <v>0</v>
      </c>
      <c r="K1552" s="38"/>
      <c r="L1552" s="38">
        <v>0</v>
      </c>
      <c r="M1552" s="38">
        <f t="shared" si="128"/>
        <v>0</v>
      </c>
      <c r="N1552" s="107">
        <v>4</v>
      </c>
      <c r="O1552" s="41" t="str">
        <f>IFERROR(VLOOKUP(N1552,bbb!B615:Ordenmes,2,0),"")</f>
        <v>Abril</v>
      </c>
      <c r="P1552" s="142">
        <v>6</v>
      </c>
      <c r="Q1552" s="111" t="s">
        <v>142</v>
      </c>
      <c r="R1552" s="95"/>
      <c r="S1552" s="93"/>
      <c r="T1552" s="93"/>
    </row>
    <row r="1553" spans="1:20" x14ac:dyDescent="0.25">
      <c r="A1553" s="34" t="s">
        <v>2118</v>
      </c>
      <c r="B1553" s="34" t="str">
        <f t="shared" si="126"/>
        <v>UDR Junín</v>
      </c>
      <c r="C1553" s="35" t="s">
        <v>252</v>
      </c>
      <c r="D1553" s="36" t="str">
        <f t="shared" si="125"/>
        <v>Acciones de Soporte a la Gestión a nivel de UDR</v>
      </c>
      <c r="E1553" s="36" t="s">
        <v>253</v>
      </c>
      <c r="F1553" s="36" t="str">
        <f t="shared" si="127"/>
        <v>Supervisión y asistencia técnica en acciones de soporte a IPRESS</v>
      </c>
      <c r="G1553" s="36" t="s">
        <v>1135</v>
      </c>
      <c r="H1553" s="83" t="s">
        <v>1132</v>
      </c>
      <c r="I1553" s="82">
        <v>5</v>
      </c>
      <c r="J1553" s="38">
        <v>160</v>
      </c>
      <c r="K1553" s="38"/>
      <c r="L1553" s="38">
        <v>1600</v>
      </c>
      <c r="M1553" s="38">
        <f t="shared" si="128"/>
        <v>1760</v>
      </c>
      <c r="N1553" s="107">
        <v>4</v>
      </c>
      <c r="O1553" s="41" t="str">
        <f>IFERROR(VLOOKUP(N1553,bbb!B616:Ordenmes,2,0),"")</f>
        <v>Abril</v>
      </c>
      <c r="P1553" s="142">
        <v>6</v>
      </c>
      <c r="Q1553" s="111" t="s">
        <v>142</v>
      </c>
      <c r="R1553" s="95"/>
      <c r="S1553" s="93"/>
      <c r="T1553" s="93"/>
    </row>
    <row r="1554" spans="1:20" x14ac:dyDescent="0.25">
      <c r="A1554" s="34" t="s">
        <v>2118</v>
      </c>
      <c r="B1554" s="34" t="str">
        <f t="shared" si="126"/>
        <v>UDR Junín</v>
      </c>
      <c r="C1554" s="35" t="s">
        <v>252</v>
      </c>
      <c r="D1554" s="36" t="str">
        <f t="shared" si="125"/>
        <v>Acciones de Soporte a la Gestión a nivel de UDR</v>
      </c>
      <c r="E1554" s="36" t="s">
        <v>253</v>
      </c>
      <c r="F1554" s="36" t="str">
        <f t="shared" si="127"/>
        <v>Supervisión y asistencia técnica en acciones de soporte a IPRESS</v>
      </c>
      <c r="G1554" s="36" t="s">
        <v>1136</v>
      </c>
      <c r="H1554" s="83" t="s">
        <v>1132</v>
      </c>
      <c r="I1554" s="82">
        <v>0</v>
      </c>
      <c r="J1554" s="38">
        <v>0</v>
      </c>
      <c r="K1554" s="38"/>
      <c r="L1554" s="38">
        <v>0</v>
      </c>
      <c r="M1554" s="38">
        <f t="shared" si="128"/>
        <v>0</v>
      </c>
      <c r="N1554" s="107">
        <v>4</v>
      </c>
      <c r="O1554" s="41" t="str">
        <f>IFERROR(VLOOKUP(N1554,bbb!B617:Ordenmes,2,0),"")</f>
        <v>Abril</v>
      </c>
      <c r="P1554" s="142">
        <v>6</v>
      </c>
      <c r="Q1554" s="111" t="s">
        <v>142</v>
      </c>
      <c r="R1554" s="95"/>
      <c r="S1554" s="93"/>
      <c r="T1554" s="93"/>
    </row>
    <row r="1555" spans="1:20" x14ac:dyDescent="0.25">
      <c r="A1555" s="34" t="s">
        <v>2118</v>
      </c>
      <c r="B1555" s="34" t="str">
        <f t="shared" si="126"/>
        <v>UDR Junín</v>
      </c>
      <c r="C1555" s="35" t="s">
        <v>252</v>
      </c>
      <c r="D1555" s="36" t="str">
        <f t="shared" si="125"/>
        <v>Acciones de Soporte a la Gestión a nivel de UDR</v>
      </c>
      <c r="E1555" s="36" t="s">
        <v>253</v>
      </c>
      <c r="F1555" s="36" t="str">
        <f t="shared" si="127"/>
        <v>Supervisión y asistencia técnica en acciones de soporte a IPRESS</v>
      </c>
      <c r="G1555" s="36" t="s">
        <v>1147</v>
      </c>
      <c r="H1555" s="83" t="s">
        <v>1102</v>
      </c>
      <c r="I1555" s="82">
        <v>4</v>
      </c>
      <c r="J1555" s="38">
        <v>200</v>
      </c>
      <c r="K1555" s="38"/>
      <c r="L1555" s="38">
        <v>1280</v>
      </c>
      <c r="M1555" s="38">
        <f t="shared" si="128"/>
        <v>1480</v>
      </c>
      <c r="N1555" s="107">
        <v>4</v>
      </c>
      <c r="O1555" s="41" t="str">
        <f>IFERROR(VLOOKUP(N1555,bbb!B618:Ordenmes,2,0),"")</f>
        <v>Abril</v>
      </c>
      <c r="P1555" s="142">
        <v>6</v>
      </c>
      <c r="Q1555" s="111" t="s">
        <v>142</v>
      </c>
      <c r="R1555" s="95"/>
      <c r="S1555" s="93"/>
      <c r="T1555" s="93"/>
    </row>
    <row r="1556" spans="1:20" x14ac:dyDescent="0.25">
      <c r="A1556" s="34" t="s">
        <v>2118</v>
      </c>
      <c r="B1556" s="34" t="str">
        <f t="shared" si="126"/>
        <v>UDR Junín</v>
      </c>
      <c r="C1556" s="35" t="s">
        <v>252</v>
      </c>
      <c r="D1556" s="36" t="str">
        <f t="shared" si="125"/>
        <v>Acciones de Soporte a la Gestión a nivel de UDR</v>
      </c>
      <c r="E1556" s="36" t="s">
        <v>253</v>
      </c>
      <c r="F1556" s="36" t="str">
        <f t="shared" si="127"/>
        <v>Supervisión y asistencia técnica en acciones de soporte a IPRESS</v>
      </c>
      <c r="G1556" s="36" t="s">
        <v>1147</v>
      </c>
      <c r="H1556" s="83" t="s">
        <v>1050</v>
      </c>
      <c r="I1556" s="82">
        <v>4</v>
      </c>
      <c r="J1556" s="38">
        <v>200</v>
      </c>
      <c r="K1556" s="38"/>
      <c r="L1556" s="38">
        <v>1280</v>
      </c>
      <c r="M1556" s="38">
        <f t="shared" si="128"/>
        <v>1480</v>
      </c>
      <c r="N1556" s="107">
        <v>4</v>
      </c>
      <c r="O1556" s="41" t="str">
        <f>IFERROR(VLOOKUP(N1556,bbb!B619:Ordenmes,2,0),"")</f>
        <v>Abril</v>
      </c>
      <c r="P1556" s="142">
        <v>6</v>
      </c>
      <c r="Q1556" s="111" t="s">
        <v>142</v>
      </c>
      <c r="R1556" s="95"/>
      <c r="S1556" s="93"/>
      <c r="T1556" s="93"/>
    </row>
    <row r="1557" spans="1:20" x14ac:dyDescent="0.25">
      <c r="A1557" s="34" t="s">
        <v>2118</v>
      </c>
      <c r="B1557" s="34" t="str">
        <f t="shared" si="126"/>
        <v>UDR Junín</v>
      </c>
      <c r="C1557" s="35" t="s">
        <v>252</v>
      </c>
      <c r="D1557" s="36" t="str">
        <f t="shared" si="125"/>
        <v>Acciones de Soporte a la Gestión a nivel de UDR</v>
      </c>
      <c r="E1557" s="36" t="s">
        <v>253</v>
      </c>
      <c r="F1557" s="36" t="str">
        <f t="shared" si="127"/>
        <v>Supervisión y asistencia técnica en acciones de soporte a IPRESS</v>
      </c>
      <c r="G1557" s="36" t="s">
        <v>1147</v>
      </c>
      <c r="H1557" s="83" t="s">
        <v>1076</v>
      </c>
      <c r="I1557" s="82">
        <v>4</v>
      </c>
      <c r="J1557" s="38">
        <v>200</v>
      </c>
      <c r="K1557" s="38"/>
      <c r="L1557" s="38">
        <v>1280</v>
      </c>
      <c r="M1557" s="38">
        <f t="shared" si="128"/>
        <v>1480</v>
      </c>
      <c r="N1557" s="107">
        <v>4</v>
      </c>
      <c r="O1557" s="41" t="str">
        <f>IFERROR(VLOOKUP(N1557,bbb!B620:Ordenmes,2,0),"")</f>
        <v>Abril</v>
      </c>
      <c r="P1557" s="142">
        <v>6</v>
      </c>
      <c r="Q1557" s="111" t="s">
        <v>142</v>
      </c>
      <c r="R1557" s="95"/>
      <c r="S1557" s="93"/>
      <c r="T1557" s="93"/>
    </row>
    <row r="1558" spans="1:20" x14ac:dyDescent="0.25">
      <c r="A1558" s="34" t="s">
        <v>2118</v>
      </c>
      <c r="B1558" s="34" t="str">
        <f t="shared" si="126"/>
        <v>UDR Junín</v>
      </c>
      <c r="C1558" s="35" t="s">
        <v>252</v>
      </c>
      <c r="D1558" s="36" t="str">
        <f t="shared" si="125"/>
        <v>Acciones de Soporte a la Gestión a nivel de UDR</v>
      </c>
      <c r="E1558" s="36" t="s">
        <v>253</v>
      </c>
      <c r="F1558" s="36" t="str">
        <f t="shared" si="127"/>
        <v>Supervisión y asistencia técnica en acciones de soporte a IPRESS</v>
      </c>
      <c r="G1558" s="36" t="s">
        <v>1147</v>
      </c>
      <c r="H1558" s="83" t="s">
        <v>1117</v>
      </c>
      <c r="I1558" s="82">
        <v>4</v>
      </c>
      <c r="J1558" s="38">
        <v>200</v>
      </c>
      <c r="K1558" s="38"/>
      <c r="L1558" s="38">
        <v>1280</v>
      </c>
      <c r="M1558" s="38">
        <f t="shared" si="128"/>
        <v>1480</v>
      </c>
      <c r="N1558" s="107">
        <v>4</v>
      </c>
      <c r="O1558" s="41" t="str">
        <f>IFERROR(VLOOKUP(N1558,bbb!B621:Ordenmes,2,0),"")</f>
        <v>Abril</v>
      </c>
      <c r="P1558" s="142">
        <v>6</v>
      </c>
      <c r="Q1558" s="111" t="s">
        <v>142</v>
      </c>
      <c r="R1558" s="95"/>
      <c r="S1558" s="93"/>
      <c r="T1558" s="93"/>
    </row>
    <row r="1559" spans="1:20" x14ac:dyDescent="0.25">
      <c r="A1559" s="34" t="s">
        <v>2118</v>
      </c>
      <c r="B1559" s="34" t="str">
        <f t="shared" si="126"/>
        <v>UDR Junín</v>
      </c>
      <c r="C1559" s="35" t="s">
        <v>314</v>
      </c>
      <c r="D1559" s="36" t="str">
        <f t="shared" si="125"/>
        <v>Acciones de Afiliación.</v>
      </c>
      <c r="E1559" s="36" t="s">
        <v>315</v>
      </c>
      <c r="F1559" s="36" t="str">
        <f t="shared" si="127"/>
        <v>Supervisión y asistencia técnica en materia de afiliaciones</v>
      </c>
      <c r="G1559" s="36" t="s">
        <v>1058</v>
      </c>
      <c r="H1559" s="83" t="s">
        <v>1050</v>
      </c>
      <c r="I1559" s="82">
        <v>4</v>
      </c>
      <c r="J1559" s="38">
        <v>120</v>
      </c>
      <c r="K1559" s="38"/>
      <c r="L1559" s="38">
        <v>1280</v>
      </c>
      <c r="M1559" s="38">
        <f t="shared" si="128"/>
        <v>1400</v>
      </c>
      <c r="N1559" s="39">
        <v>5</v>
      </c>
      <c r="O1559" s="41" t="str">
        <f>IFERROR(VLOOKUP(N1559,bbb!B584:Ordenmes,2,0),"")</f>
        <v>Mayo</v>
      </c>
      <c r="P1559" s="142">
        <v>7</v>
      </c>
      <c r="Q1559" s="111" t="s">
        <v>156</v>
      </c>
      <c r="R1559" s="95"/>
      <c r="S1559" s="93"/>
      <c r="T1559" s="93"/>
    </row>
    <row r="1560" spans="1:20" x14ac:dyDescent="0.25">
      <c r="A1560" s="34" t="s">
        <v>2118</v>
      </c>
      <c r="B1560" s="34" t="str">
        <f t="shared" si="126"/>
        <v>UDR Junín</v>
      </c>
      <c r="C1560" s="35" t="s">
        <v>314</v>
      </c>
      <c r="D1560" s="36" t="str">
        <f t="shared" si="125"/>
        <v>Acciones de Afiliación.</v>
      </c>
      <c r="E1560" s="36" t="s">
        <v>315</v>
      </c>
      <c r="F1560" s="36" t="str">
        <f t="shared" si="127"/>
        <v>Supervisión y asistencia técnica en materia de afiliaciones</v>
      </c>
      <c r="G1560" s="36" t="s">
        <v>1059</v>
      </c>
      <c r="H1560" s="83" t="s">
        <v>1052</v>
      </c>
      <c r="I1560" s="82">
        <v>0</v>
      </c>
      <c r="J1560" s="38">
        <v>0</v>
      </c>
      <c r="K1560" s="38"/>
      <c r="L1560" s="38">
        <v>0</v>
      </c>
      <c r="M1560" s="38">
        <f t="shared" si="128"/>
        <v>0</v>
      </c>
      <c r="N1560" s="39">
        <v>5</v>
      </c>
      <c r="O1560" s="41" t="str">
        <f>IFERROR(VLOOKUP(N1560,bbb!B585:Ordenmes,2,0),"")</f>
        <v>Mayo</v>
      </c>
      <c r="P1560" s="142">
        <v>7</v>
      </c>
      <c r="Q1560" s="111" t="s">
        <v>156</v>
      </c>
      <c r="R1560" s="95"/>
      <c r="S1560" s="93"/>
      <c r="T1560" s="93"/>
    </row>
    <row r="1561" spans="1:20" x14ac:dyDescent="0.25">
      <c r="A1561" s="34" t="s">
        <v>2118</v>
      </c>
      <c r="B1561" s="34" t="str">
        <f t="shared" si="126"/>
        <v>UDR Junín</v>
      </c>
      <c r="C1561" s="35" t="s">
        <v>279</v>
      </c>
      <c r="D1561" s="36" t="str">
        <f t="shared" ref="D1561:D1624" si="129">IFERROR(VLOOKUP(C1561,IdAOE,2,0),"")</f>
        <v>Ejecución de Control Técnico a las Prestaciones.</v>
      </c>
      <c r="E1561" s="36" t="s">
        <v>288</v>
      </c>
      <c r="F1561" s="36" t="str">
        <f t="shared" si="127"/>
        <v>Ejecutar acciones correspondientes al Proceso de Control Presencial Posterior</v>
      </c>
      <c r="G1561" s="36" t="s">
        <v>1085</v>
      </c>
      <c r="H1561" s="83" t="s">
        <v>1076</v>
      </c>
      <c r="I1561" s="82">
        <v>4</v>
      </c>
      <c r="J1561" s="38">
        <v>240</v>
      </c>
      <c r="K1561" s="38"/>
      <c r="L1561" s="38">
        <v>1280</v>
      </c>
      <c r="M1561" s="38">
        <f t="shared" si="128"/>
        <v>1520</v>
      </c>
      <c r="N1561" s="39">
        <v>5</v>
      </c>
      <c r="O1561" s="41" t="str">
        <f>IFERROR(VLOOKUP(N1561,bbb!B586:Ordenmes,2,0),"")</f>
        <v>Mayo</v>
      </c>
      <c r="P1561" s="142">
        <v>7</v>
      </c>
      <c r="Q1561" s="111" t="s">
        <v>156</v>
      </c>
      <c r="R1561" s="95"/>
      <c r="S1561" s="93"/>
      <c r="T1561" s="93"/>
    </row>
    <row r="1562" spans="1:20" x14ac:dyDescent="0.25">
      <c r="A1562" s="34" t="s">
        <v>2118</v>
      </c>
      <c r="B1562" s="34" t="str">
        <f t="shared" si="126"/>
        <v>UDR Junín</v>
      </c>
      <c r="C1562" s="35" t="s">
        <v>279</v>
      </c>
      <c r="D1562" s="36" t="str">
        <f t="shared" si="129"/>
        <v>Ejecución de Control Técnico a las Prestaciones.</v>
      </c>
      <c r="E1562" s="36" t="s">
        <v>288</v>
      </c>
      <c r="F1562" s="36" t="str">
        <f t="shared" si="127"/>
        <v>Ejecutar acciones correspondientes al Proceso de Control Presencial Posterior</v>
      </c>
      <c r="G1562" s="36" t="s">
        <v>1086</v>
      </c>
      <c r="H1562" s="83" t="s">
        <v>1075</v>
      </c>
      <c r="I1562" s="82">
        <v>4</v>
      </c>
      <c r="J1562" s="38">
        <v>200</v>
      </c>
      <c r="K1562" s="38"/>
      <c r="L1562" s="38">
        <v>1280</v>
      </c>
      <c r="M1562" s="38">
        <f t="shared" si="128"/>
        <v>1480</v>
      </c>
      <c r="N1562" s="39">
        <v>5</v>
      </c>
      <c r="O1562" s="41" t="str">
        <f>IFERROR(VLOOKUP(N1562,bbb!B587:Ordenmes,2,0),"")</f>
        <v>Mayo</v>
      </c>
      <c r="P1562" s="142">
        <v>7</v>
      </c>
      <c r="Q1562" s="111" t="s">
        <v>156</v>
      </c>
      <c r="R1562" s="95"/>
      <c r="S1562" s="93"/>
      <c r="T1562" s="93"/>
    </row>
    <row r="1563" spans="1:20" x14ac:dyDescent="0.25">
      <c r="A1563" s="34" t="s">
        <v>2118</v>
      </c>
      <c r="B1563" s="34" t="str">
        <f t="shared" si="126"/>
        <v>UDR Junín</v>
      </c>
      <c r="C1563" s="35" t="s">
        <v>279</v>
      </c>
      <c r="D1563" s="36" t="str">
        <f t="shared" si="129"/>
        <v>Ejecución de Control Técnico a las Prestaciones.</v>
      </c>
      <c r="E1563" s="36" t="s">
        <v>288</v>
      </c>
      <c r="F1563" s="36" t="str">
        <f t="shared" si="127"/>
        <v>Ejecutar acciones correspondientes al Proceso de Control Presencial Posterior</v>
      </c>
      <c r="G1563" s="36" t="s">
        <v>1070</v>
      </c>
      <c r="H1563" s="83" t="s">
        <v>1076</v>
      </c>
      <c r="I1563" s="82">
        <v>0</v>
      </c>
      <c r="J1563" s="38">
        <v>0</v>
      </c>
      <c r="K1563" s="38"/>
      <c r="L1563" s="38">
        <v>0</v>
      </c>
      <c r="M1563" s="38">
        <f t="shared" si="128"/>
        <v>0</v>
      </c>
      <c r="N1563" s="39">
        <v>5</v>
      </c>
      <c r="O1563" s="41" t="str">
        <f>IFERROR(VLOOKUP(N1563,bbb!B588:Ordenmes,2,0),"")</f>
        <v>Mayo</v>
      </c>
      <c r="P1563" s="142">
        <v>7</v>
      </c>
      <c r="Q1563" s="111" t="s">
        <v>156</v>
      </c>
      <c r="R1563" s="95"/>
      <c r="S1563" s="93"/>
      <c r="T1563" s="93"/>
    </row>
    <row r="1564" spans="1:20" x14ac:dyDescent="0.25">
      <c r="A1564" s="34" t="s">
        <v>2118</v>
      </c>
      <c r="B1564" s="34" t="str">
        <f t="shared" si="126"/>
        <v>UDR Junín</v>
      </c>
      <c r="C1564" s="35" t="s">
        <v>279</v>
      </c>
      <c r="D1564" s="36" t="str">
        <f t="shared" si="129"/>
        <v>Ejecución de Control Técnico a las Prestaciones.</v>
      </c>
      <c r="E1564" s="36" t="s">
        <v>288</v>
      </c>
      <c r="F1564" s="36" t="str">
        <f t="shared" si="127"/>
        <v>Ejecutar acciones correspondientes al Proceso de Control Presencial Posterior</v>
      </c>
      <c r="G1564" s="36" t="s">
        <v>1072</v>
      </c>
      <c r="H1564" s="83" t="s">
        <v>1075</v>
      </c>
      <c r="I1564" s="82">
        <v>0</v>
      </c>
      <c r="J1564" s="38">
        <v>0</v>
      </c>
      <c r="K1564" s="38"/>
      <c r="L1564" s="38">
        <v>0</v>
      </c>
      <c r="M1564" s="38">
        <f t="shared" si="128"/>
        <v>0</v>
      </c>
      <c r="N1564" s="39">
        <v>5</v>
      </c>
      <c r="O1564" s="41" t="str">
        <f>IFERROR(VLOOKUP(N1564,bbb!B589:Ordenmes,2,0),"")</f>
        <v>Mayo</v>
      </c>
      <c r="P1564" s="142">
        <v>7</v>
      </c>
      <c r="Q1564" s="111" t="s">
        <v>156</v>
      </c>
      <c r="R1564" s="95"/>
      <c r="S1564" s="93"/>
      <c r="T1564" s="93"/>
    </row>
    <row r="1565" spans="1:20" x14ac:dyDescent="0.25">
      <c r="A1565" s="34" t="s">
        <v>2118</v>
      </c>
      <c r="B1565" s="34" t="str">
        <f t="shared" si="126"/>
        <v>UDR Junín</v>
      </c>
      <c r="C1565" s="35" t="s">
        <v>279</v>
      </c>
      <c r="D1565" s="36" t="str">
        <f t="shared" si="129"/>
        <v>Ejecución de Control Técnico a las Prestaciones.</v>
      </c>
      <c r="E1565" s="36" t="s">
        <v>280</v>
      </c>
      <c r="F1565" s="36" t="str">
        <f t="shared" si="127"/>
        <v>Gestión con actores locales para fortalecer la contención preventiva</v>
      </c>
      <c r="G1565" s="36" t="s">
        <v>1106</v>
      </c>
      <c r="H1565" s="83" t="s">
        <v>1102</v>
      </c>
      <c r="I1565" s="82">
        <v>4</v>
      </c>
      <c r="J1565" s="38">
        <v>120</v>
      </c>
      <c r="K1565" s="38"/>
      <c r="L1565" s="38">
        <v>1280</v>
      </c>
      <c r="M1565" s="38">
        <f t="shared" si="128"/>
        <v>1400</v>
      </c>
      <c r="N1565" s="39">
        <v>5</v>
      </c>
      <c r="O1565" s="41" t="str">
        <f>IFERROR(VLOOKUP(N1565,bbb!B590:Ordenmes,2,0),"")</f>
        <v>Mayo</v>
      </c>
      <c r="P1565" s="142">
        <v>7</v>
      </c>
      <c r="Q1565" s="111" t="s">
        <v>156</v>
      </c>
      <c r="R1565" s="95"/>
      <c r="S1565" s="93"/>
      <c r="T1565" s="93"/>
    </row>
    <row r="1566" spans="1:20" x14ac:dyDescent="0.25">
      <c r="A1566" s="34" t="s">
        <v>2118</v>
      </c>
      <c r="B1566" s="34" t="str">
        <f t="shared" ref="B1566:B1629" si="130">IFERROR(VLOOKUP(A1566,IdCC,2,0),"")</f>
        <v>UDR Junín</v>
      </c>
      <c r="C1566" s="35" t="s">
        <v>307</v>
      </c>
      <c r="D1566" s="36" t="str">
        <f t="shared" si="129"/>
        <v>Supervisión Financiera a Unidades Ejecutoras-UE.</v>
      </c>
      <c r="E1566" s="36" t="s">
        <v>308</v>
      </c>
      <c r="F1566" s="36" t="str">
        <f t="shared" si="127"/>
        <v>Supervisión Financiera Presencial a las Unidades Ejecutoras-UE</v>
      </c>
      <c r="G1566" s="36" t="s">
        <v>1119</v>
      </c>
      <c r="H1566" s="83" t="s">
        <v>1115</v>
      </c>
      <c r="I1566" s="82">
        <v>5</v>
      </c>
      <c r="J1566" s="38">
        <v>120</v>
      </c>
      <c r="K1566" s="38"/>
      <c r="L1566" s="38">
        <v>1600</v>
      </c>
      <c r="M1566" s="38">
        <f t="shared" si="128"/>
        <v>1720</v>
      </c>
      <c r="N1566" s="39">
        <v>5</v>
      </c>
      <c r="O1566" s="41" t="str">
        <f>IFERROR(VLOOKUP(N1566,bbb!B591:Ordenmes,2,0),"")</f>
        <v>Mayo</v>
      </c>
      <c r="P1566" s="142">
        <v>7</v>
      </c>
      <c r="Q1566" s="111" t="s">
        <v>156</v>
      </c>
      <c r="R1566" s="95"/>
      <c r="S1566" s="93"/>
      <c r="T1566" s="93"/>
    </row>
    <row r="1567" spans="1:20" x14ac:dyDescent="0.25">
      <c r="A1567" s="34" t="s">
        <v>2118</v>
      </c>
      <c r="B1567" s="34" t="str">
        <f t="shared" si="130"/>
        <v>UDR Junín</v>
      </c>
      <c r="C1567" s="35" t="s">
        <v>307</v>
      </c>
      <c r="D1567" s="36" t="str">
        <f t="shared" si="129"/>
        <v>Supervisión Financiera a Unidades Ejecutoras-UE.</v>
      </c>
      <c r="E1567" s="36" t="s">
        <v>308</v>
      </c>
      <c r="F1567" s="36" t="str">
        <f t="shared" si="127"/>
        <v>Supervisión Financiera Presencial a las Unidades Ejecutoras-UE</v>
      </c>
      <c r="G1567" s="36" t="s">
        <v>1059</v>
      </c>
      <c r="H1567" s="83" t="s">
        <v>1120</v>
      </c>
      <c r="I1567" s="82">
        <v>0</v>
      </c>
      <c r="J1567" s="38">
        <v>0</v>
      </c>
      <c r="K1567" s="38"/>
      <c r="L1567" s="38">
        <v>0</v>
      </c>
      <c r="M1567" s="38">
        <f t="shared" si="128"/>
        <v>0</v>
      </c>
      <c r="N1567" s="39">
        <v>5</v>
      </c>
      <c r="O1567" s="41" t="str">
        <f>IFERROR(VLOOKUP(N1567,bbb!B592:Ordenmes,2,0),"")</f>
        <v>Mayo</v>
      </c>
      <c r="P1567" s="142">
        <v>7</v>
      </c>
      <c r="Q1567" s="111" t="s">
        <v>156</v>
      </c>
      <c r="R1567" s="95"/>
      <c r="S1567" s="93"/>
      <c r="T1567" s="93"/>
    </row>
    <row r="1568" spans="1:20" x14ac:dyDescent="0.25">
      <c r="A1568" s="34" t="s">
        <v>2118</v>
      </c>
      <c r="B1568" s="34" t="str">
        <f t="shared" si="130"/>
        <v>UDR Junín</v>
      </c>
      <c r="C1568" s="35" t="s">
        <v>307</v>
      </c>
      <c r="D1568" s="36" t="str">
        <f t="shared" si="129"/>
        <v>Supervisión Financiera a Unidades Ejecutoras-UE.</v>
      </c>
      <c r="E1568" s="36" t="s">
        <v>572</v>
      </c>
      <c r="F1568" s="36" t="str">
        <f t="shared" si="127"/>
        <v xml:space="preserve">Asistencias técnicas virtuales a Unidades Ejecutoras </v>
      </c>
      <c r="G1568" s="36" t="s">
        <v>1048</v>
      </c>
      <c r="H1568" s="83" t="s">
        <v>1115</v>
      </c>
      <c r="I1568" s="82">
        <v>0</v>
      </c>
      <c r="J1568" s="38">
        <v>0</v>
      </c>
      <c r="K1568" s="38"/>
      <c r="L1568" s="38">
        <v>0</v>
      </c>
      <c r="M1568" s="38">
        <f t="shared" si="128"/>
        <v>0</v>
      </c>
      <c r="N1568" s="39">
        <v>5</v>
      </c>
      <c r="O1568" s="41" t="str">
        <f>IFERROR(VLOOKUP(N1568,bbb!B593:Ordenmes,2,0),"")</f>
        <v>Mayo</v>
      </c>
      <c r="P1568" s="142">
        <v>7</v>
      </c>
      <c r="Q1568" s="111" t="s">
        <v>156</v>
      </c>
      <c r="R1568" s="95"/>
      <c r="S1568" s="93"/>
      <c r="T1568" s="93"/>
    </row>
    <row r="1569" spans="1:20" x14ac:dyDescent="0.25">
      <c r="A1569" s="34" t="s">
        <v>2118</v>
      </c>
      <c r="B1569" s="34" t="str">
        <f t="shared" si="130"/>
        <v>UDR Junín</v>
      </c>
      <c r="C1569" s="35" t="s">
        <v>252</v>
      </c>
      <c r="D1569" s="36" t="str">
        <f t="shared" si="129"/>
        <v>Acciones de Soporte a la Gestión a nivel de UDR</v>
      </c>
      <c r="E1569" s="36" t="s">
        <v>253</v>
      </c>
      <c r="F1569" s="36" t="str">
        <f t="shared" si="127"/>
        <v>Supervisión y asistencia técnica en acciones de soporte a IPRESS</v>
      </c>
      <c r="G1569" s="36" t="s">
        <v>1137</v>
      </c>
      <c r="H1569" s="83" t="s">
        <v>1132</v>
      </c>
      <c r="I1569" s="82">
        <v>5</v>
      </c>
      <c r="J1569" s="38">
        <v>200</v>
      </c>
      <c r="K1569" s="38"/>
      <c r="L1569" s="38">
        <v>1600</v>
      </c>
      <c r="M1569" s="38">
        <f t="shared" si="128"/>
        <v>1800</v>
      </c>
      <c r="N1569" s="39">
        <v>5</v>
      </c>
      <c r="O1569" s="41" t="str">
        <f>IFERROR(VLOOKUP(N1569,bbb!B594:Ordenmes,2,0),"")</f>
        <v>Mayo</v>
      </c>
      <c r="P1569" s="142">
        <v>8</v>
      </c>
      <c r="Q1569" s="111" t="s">
        <v>145</v>
      </c>
      <c r="R1569" s="95"/>
      <c r="S1569" s="93"/>
      <c r="T1569" s="93"/>
    </row>
    <row r="1570" spans="1:20" x14ac:dyDescent="0.25">
      <c r="A1570" s="34" t="s">
        <v>2118</v>
      </c>
      <c r="B1570" s="34" t="str">
        <f t="shared" si="130"/>
        <v>UDR Junín</v>
      </c>
      <c r="C1570" s="35" t="s">
        <v>252</v>
      </c>
      <c r="D1570" s="36" t="str">
        <f t="shared" si="129"/>
        <v>Acciones de Soporte a la Gestión a nivel de UDR</v>
      </c>
      <c r="E1570" s="36" t="s">
        <v>253</v>
      </c>
      <c r="F1570" s="36" t="str">
        <f t="shared" si="127"/>
        <v>Supervisión y asistencia técnica en acciones de soporte a IPRESS</v>
      </c>
      <c r="G1570" s="36" t="s">
        <v>1138</v>
      </c>
      <c r="H1570" s="83" t="s">
        <v>1132</v>
      </c>
      <c r="I1570" s="82">
        <v>0</v>
      </c>
      <c r="J1570" s="38">
        <v>0</v>
      </c>
      <c r="K1570" s="38"/>
      <c r="L1570" s="38">
        <v>0</v>
      </c>
      <c r="M1570" s="38">
        <f t="shared" si="128"/>
        <v>0</v>
      </c>
      <c r="N1570" s="39">
        <v>5</v>
      </c>
      <c r="O1570" s="41" t="str">
        <f>IFERROR(VLOOKUP(N1570,bbb!B595:Ordenmes,2,0),"")</f>
        <v>Mayo</v>
      </c>
      <c r="P1570" s="142">
        <v>8</v>
      </c>
      <c r="Q1570" s="111" t="s">
        <v>145</v>
      </c>
      <c r="R1570" s="95"/>
      <c r="S1570" s="93"/>
      <c r="T1570" s="93"/>
    </row>
    <row r="1571" spans="1:20" x14ac:dyDescent="0.25">
      <c r="A1571" s="34" t="s">
        <v>2118</v>
      </c>
      <c r="B1571" s="34" t="str">
        <f t="shared" si="130"/>
        <v>UDR Junín</v>
      </c>
      <c r="C1571" s="35" t="s">
        <v>314</v>
      </c>
      <c r="D1571" s="36" t="str">
        <f t="shared" si="129"/>
        <v>Acciones de Afiliación.</v>
      </c>
      <c r="E1571" s="36" t="s">
        <v>315</v>
      </c>
      <c r="F1571" s="36" t="str">
        <f t="shared" si="127"/>
        <v>Supervisión y asistencia técnica en materia de afiliaciones</v>
      </c>
      <c r="G1571" s="36" t="s">
        <v>1060</v>
      </c>
      <c r="H1571" s="83" t="s">
        <v>1052</v>
      </c>
      <c r="I1571" s="82">
        <v>4</v>
      </c>
      <c r="J1571" s="38">
        <v>120</v>
      </c>
      <c r="K1571" s="38"/>
      <c r="L1571" s="38">
        <v>1280</v>
      </c>
      <c r="M1571" s="38">
        <f t="shared" si="128"/>
        <v>1400</v>
      </c>
      <c r="N1571" s="39">
        <v>6</v>
      </c>
      <c r="O1571" s="41" t="str">
        <f>IFERROR(VLOOKUP(N1571,bbb!B585:Ordenmes,2,0),"")</f>
        <v>Junio</v>
      </c>
      <c r="P1571" s="142">
        <v>8</v>
      </c>
      <c r="Q1571" s="111" t="s">
        <v>145</v>
      </c>
      <c r="R1571" s="95"/>
      <c r="S1571" s="93"/>
      <c r="T1571" s="93"/>
    </row>
    <row r="1572" spans="1:20" x14ac:dyDescent="0.25">
      <c r="A1572" s="34" t="s">
        <v>2118</v>
      </c>
      <c r="B1572" s="34" t="str">
        <f t="shared" si="130"/>
        <v>UDR Junín</v>
      </c>
      <c r="C1572" s="35" t="s">
        <v>314</v>
      </c>
      <c r="D1572" s="36" t="str">
        <f t="shared" si="129"/>
        <v>Acciones de Afiliación.</v>
      </c>
      <c r="E1572" s="36" t="s">
        <v>315</v>
      </c>
      <c r="F1572" s="36" t="str">
        <f t="shared" si="127"/>
        <v>Supervisión y asistencia técnica en materia de afiliaciones</v>
      </c>
      <c r="G1572" s="36" t="s">
        <v>1061</v>
      </c>
      <c r="H1572" s="83" t="s">
        <v>1050</v>
      </c>
      <c r="I1572" s="82">
        <v>0</v>
      </c>
      <c r="J1572" s="38">
        <v>0</v>
      </c>
      <c r="K1572" s="38"/>
      <c r="L1572" s="38">
        <v>0</v>
      </c>
      <c r="M1572" s="38">
        <f t="shared" si="128"/>
        <v>0</v>
      </c>
      <c r="N1572" s="39">
        <v>6</v>
      </c>
      <c r="O1572" s="41" t="str">
        <f>IFERROR(VLOOKUP(N1572,bbb!B586:Ordenmes,2,0),"")</f>
        <v>Junio</v>
      </c>
      <c r="P1572" s="142">
        <v>8</v>
      </c>
      <c r="Q1572" s="111" t="s">
        <v>145</v>
      </c>
      <c r="R1572" s="95"/>
      <c r="S1572" s="93"/>
      <c r="T1572" s="93"/>
    </row>
    <row r="1573" spans="1:20" x14ac:dyDescent="0.25">
      <c r="A1573" s="34" t="s">
        <v>2118</v>
      </c>
      <c r="B1573" s="34" t="str">
        <f t="shared" si="130"/>
        <v>UDR Junín</v>
      </c>
      <c r="C1573" s="35" t="s">
        <v>279</v>
      </c>
      <c r="D1573" s="36" t="str">
        <f t="shared" si="129"/>
        <v>Ejecución de Control Técnico a las Prestaciones.</v>
      </c>
      <c r="E1573" s="36" t="s">
        <v>288</v>
      </c>
      <c r="F1573" s="36" t="str">
        <f t="shared" si="127"/>
        <v>Ejecutar acciones correspondientes al Proceso de Control Presencial Posterior</v>
      </c>
      <c r="G1573" s="36" t="s">
        <v>1087</v>
      </c>
      <c r="H1573" s="83" t="s">
        <v>1075</v>
      </c>
      <c r="I1573" s="82">
        <v>4</v>
      </c>
      <c r="J1573" s="38">
        <v>240</v>
      </c>
      <c r="K1573" s="38"/>
      <c r="L1573" s="38">
        <v>1280</v>
      </c>
      <c r="M1573" s="38">
        <f t="shared" si="128"/>
        <v>1520</v>
      </c>
      <c r="N1573" s="39">
        <v>6</v>
      </c>
      <c r="O1573" s="41" t="str">
        <f>IFERROR(VLOOKUP(N1573,bbb!B587:Ordenmes,2,0),"")</f>
        <v>Junio</v>
      </c>
      <c r="P1573" s="142">
        <v>8</v>
      </c>
      <c r="Q1573" s="111" t="s">
        <v>145</v>
      </c>
      <c r="R1573" s="95"/>
      <c r="S1573" s="93"/>
      <c r="T1573" s="93"/>
    </row>
    <row r="1574" spans="1:20" x14ac:dyDescent="0.25">
      <c r="A1574" s="34" t="s">
        <v>2118</v>
      </c>
      <c r="B1574" s="34" t="str">
        <f t="shared" si="130"/>
        <v>UDR Junín</v>
      </c>
      <c r="C1574" s="35" t="s">
        <v>279</v>
      </c>
      <c r="D1574" s="36" t="str">
        <f t="shared" si="129"/>
        <v>Ejecución de Control Técnico a las Prestaciones.</v>
      </c>
      <c r="E1574" s="36" t="s">
        <v>288</v>
      </c>
      <c r="F1574" s="36" t="str">
        <f t="shared" si="127"/>
        <v>Ejecutar acciones correspondientes al Proceso de Control Presencial Posterior</v>
      </c>
      <c r="G1574" s="36" t="s">
        <v>1088</v>
      </c>
      <c r="H1574" s="83" t="s">
        <v>1076</v>
      </c>
      <c r="I1574" s="82">
        <v>3</v>
      </c>
      <c r="J1574" s="38">
        <v>120</v>
      </c>
      <c r="K1574" s="38"/>
      <c r="L1574" s="38">
        <v>960</v>
      </c>
      <c r="M1574" s="38">
        <f t="shared" si="128"/>
        <v>1080</v>
      </c>
      <c r="N1574" s="39">
        <v>6</v>
      </c>
      <c r="O1574" s="41" t="str">
        <f>IFERROR(VLOOKUP(N1574,bbb!B588:Ordenmes,2,0),"")</f>
        <v>Junio</v>
      </c>
      <c r="P1574" s="142">
        <v>8</v>
      </c>
      <c r="Q1574" s="111" t="s">
        <v>145</v>
      </c>
      <c r="R1574" s="95"/>
      <c r="S1574" s="93"/>
      <c r="T1574" s="93"/>
    </row>
    <row r="1575" spans="1:20" x14ac:dyDescent="0.25">
      <c r="A1575" s="34" t="s">
        <v>2118</v>
      </c>
      <c r="B1575" s="34" t="str">
        <f t="shared" si="130"/>
        <v>UDR Junín</v>
      </c>
      <c r="C1575" s="35" t="s">
        <v>279</v>
      </c>
      <c r="D1575" s="36" t="str">
        <f t="shared" si="129"/>
        <v>Ejecución de Control Técnico a las Prestaciones.</v>
      </c>
      <c r="E1575" s="36" t="s">
        <v>288</v>
      </c>
      <c r="F1575" s="36" t="str">
        <f t="shared" si="127"/>
        <v>Ejecutar acciones correspondientes al Proceso de Control Presencial Posterior</v>
      </c>
      <c r="G1575" s="36" t="s">
        <v>1073</v>
      </c>
      <c r="H1575" s="83" t="s">
        <v>1075</v>
      </c>
      <c r="I1575" s="82">
        <v>0</v>
      </c>
      <c r="J1575" s="38">
        <v>0</v>
      </c>
      <c r="K1575" s="38"/>
      <c r="L1575" s="38">
        <v>0</v>
      </c>
      <c r="M1575" s="38">
        <f t="shared" si="128"/>
        <v>0</v>
      </c>
      <c r="N1575" s="39">
        <v>6</v>
      </c>
      <c r="O1575" s="41" t="str">
        <f>IFERROR(VLOOKUP(N1575,bbb!B589:Ordenmes,2,0),"")</f>
        <v>Junio</v>
      </c>
      <c r="P1575" s="142">
        <v>8</v>
      </c>
      <c r="Q1575" s="111" t="s">
        <v>145</v>
      </c>
      <c r="R1575" s="95"/>
      <c r="S1575" s="93"/>
      <c r="T1575" s="93"/>
    </row>
    <row r="1576" spans="1:20" x14ac:dyDescent="0.25">
      <c r="A1576" s="34" t="s">
        <v>2118</v>
      </c>
      <c r="B1576" s="34" t="str">
        <f t="shared" si="130"/>
        <v>UDR Junín</v>
      </c>
      <c r="C1576" s="35" t="s">
        <v>279</v>
      </c>
      <c r="D1576" s="36" t="str">
        <f t="shared" si="129"/>
        <v>Ejecución de Control Técnico a las Prestaciones.</v>
      </c>
      <c r="E1576" s="36" t="s">
        <v>288</v>
      </c>
      <c r="F1576" s="36" t="str">
        <f t="shared" si="127"/>
        <v>Ejecutar acciones correspondientes al Proceso de Control Presencial Posterior</v>
      </c>
      <c r="G1576" s="36" t="s">
        <v>1074</v>
      </c>
      <c r="H1576" s="83" t="s">
        <v>1076</v>
      </c>
      <c r="I1576" s="82">
        <v>0</v>
      </c>
      <c r="J1576" s="38">
        <v>0</v>
      </c>
      <c r="K1576" s="38"/>
      <c r="L1576" s="38">
        <v>0</v>
      </c>
      <c r="M1576" s="38">
        <f t="shared" si="128"/>
        <v>0</v>
      </c>
      <c r="N1576" s="39">
        <v>6</v>
      </c>
      <c r="O1576" s="41" t="str">
        <f>IFERROR(VLOOKUP(N1576,bbb!B590:Ordenmes,2,0),"")</f>
        <v>Junio</v>
      </c>
      <c r="P1576" s="142">
        <v>8</v>
      </c>
      <c r="Q1576" s="111" t="s">
        <v>145</v>
      </c>
      <c r="R1576" s="95"/>
      <c r="S1576" s="93"/>
      <c r="T1576" s="93"/>
    </row>
    <row r="1577" spans="1:20" x14ac:dyDescent="0.25">
      <c r="A1577" s="34" t="s">
        <v>2118</v>
      </c>
      <c r="B1577" s="34" t="str">
        <f t="shared" si="130"/>
        <v>UDR Junín</v>
      </c>
      <c r="C1577" s="35" t="s">
        <v>279</v>
      </c>
      <c r="D1577" s="36" t="str">
        <f t="shared" si="129"/>
        <v>Ejecución de Control Técnico a las Prestaciones.</v>
      </c>
      <c r="E1577" s="36" t="s">
        <v>280</v>
      </c>
      <c r="F1577" s="36" t="str">
        <f t="shared" si="127"/>
        <v>Gestión con actores locales para fortalecer la contención preventiva</v>
      </c>
      <c r="G1577" s="36" t="s">
        <v>1107</v>
      </c>
      <c r="H1577" s="83" t="s">
        <v>1102</v>
      </c>
      <c r="I1577" s="82">
        <v>0</v>
      </c>
      <c r="J1577" s="38">
        <v>0</v>
      </c>
      <c r="K1577" s="38"/>
      <c r="L1577" s="38">
        <v>0</v>
      </c>
      <c r="M1577" s="38">
        <f t="shared" si="128"/>
        <v>0</v>
      </c>
      <c r="N1577" s="39">
        <v>6</v>
      </c>
      <c r="O1577" s="41" t="str">
        <f>IFERROR(VLOOKUP(N1577,bbb!B591:Ordenmes,2,0),"")</f>
        <v>Junio</v>
      </c>
      <c r="P1577" s="142">
        <v>8</v>
      </c>
      <c r="Q1577" s="111" t="s">
        <v>145</v>
      </c>
      <c r="R1577" s="95"/>
      <c r="S1577" s="93"/>
      <c r="T1577" s="93"/>
    </row>
    <row r="1578" spans="1:20" x14ac:dyDescent="0.25">
      <c r="A1578" s="34" t="s">
        <v>2118</v>
      </c>
      <c r="B1578" s="34" t="str">
        <f t="shared" si="130"/>
        <v>UDR Junín</v>
      </c>
      <c r="C1578" s="35" t="s">
        <v>279</v>
      </c>
      <c r="D1578" s="36" t="str">
        <f t="shared" si="129"/>
        <v>Ejecución de Control Técnico a las Prestaciones.</v>
      </c>
      <c r="E1578" s="36" t="s">
        <v>280</v>
      </c>
      <c r="F1578" s="36" t="str">
        <f t="shared" si="127"/>
        <v>Gestión con actores locales para fortalecer la contención preventiva</v>
      </c>
      <c r="G1578" s="36" t="s">
        <v>1108</v>
      </c>
      <c r="H1578" s="83" t="s">
        <v>1102</v>
      </c>
      <c r="I1578" s="82">
        <v>3</v>
      </c>
      <c r="J1578" s="38">
        <v>120</v>
      </c>
      <c r="K1578" s="38"/>
      <c r="L1578" s="38">
        <v>960</v>
      </c>
      <c r="M1578" s="38">
        <f t="shared" si="128"/>
        <v>1080</v>
      </c>
      <c r="N1578" s="39">
        <v>6</v>
      </c>
      <c r="O1578" s="41" t="str">
        <f>IFERROR(VLOOKUP(N1578,bbb!B592:Ordenmes,2,0),"")</f>
        <v>Junio</v>
      </c>
      <c r="P1578" s="142">
        <v>9</v>
      </c>
      <c r="Q1578" s="111" t="s">
        <v>161</v>
      </c>
      <c r="R1578" s="95"/>
      <c r="S1578" s="93"/>
      <c r="T1578" s="93"/>
    </row>
    <row r="1579" spans="1:20" x14ac:dyDescent="0.25">
      <c r="A1579" s="34" t="s">
        <v>2118</v>
      </c>
      <c r="B1579" s="34" t="str">
        <f t="shared" si="130"/>
        <v>UDR Junín</v>
      </c>
      <c r="C1579" s="35" t="s">
        <v>307</v>
      </c>
      <c r="D1579" s="36" t="str">
        <f t="shared" si="129"/>
        <v>Supervisión Financiera a Unidades Ejecutoras-UE.</v>
      </c>
      <c r="E1579" s="36" t="s">
        <v>308</v>
      </c>
      <c r="F1579" s="36" t="str">
        <f t="shared" si="127"/>
        <v>Supervisión Financiera Presencial a las Unidades Ejecutoras-UE</v>
      </c>
      <c r="G1579" s="36" t="s">
        <v>1118</v>
      </c>
      <c r="H1579" s="83" t="s">
        <v>1117</v>
      </c>
      <c r="I1579" s="82">
        <v>5</v>
      </c>
      <c r="J1579" s="38">
        <v>120</v>
      </c>
      <c r="K1579" s="38"/>
      <c r="L1579" s="38">
        <v>1600</v>
      </c>
      <c r="M1579" s="38">
        <f t="shared" si="128"/>
        <v>1720</v>
      </c>
      <c r="N1579" s="39">
        <v>6</v>
      </c>
      <c r="O1579" s="41" t="str">
        <f>IFERROR(VLOOKUP(N1579,bbb!B593:Ordenmes,2,0),"")</f>
        <v>Junio</v>
      </c>
      <c r="P1579" s="142">
        <v>9</v>
      </c>
      <c r="Q1579" s="111" t="s">
        <v>161</v>
      </c>
      <c r="R1579" s="95"/>
      <c r="S1579" s="93"/>
      <c r="T1579" s="93"/>
    </row>
    <row r="1580" spans="1:20" x14ac:dyDescent="0.25">
      <c r="A1580" s="34" t="s">
        <v>2118</v>
      </c>
      <c r="B1580" s="34" t="str">
        <f t="shared" si="130"/>
        <v>UDR Junín</v>
      </c>
      <c r="C1580" s="35" t="s">
        <v>307</v>
      </c>
      <c r="D1580" s="36" t="str">
        <f t="shared" si="129"/>
        <v>Supervisión Financiera a Unidades Ejecutoras-UE.</v>
      </c>
      <c r="E1580" s="36" t="s">
        <v>308</v>
      </c>
      <c r="F1580" s="36" t="str">
        <f t="shared" si="127"/>
        <v>Supervisión Financiera Presencial a las Unidades Ejecutoras-UE</v>
      </c>
      <c r="G1580" s="36" t="s">
        <v>1061</v>
      </c>
      <c r="H1580" s="83" t="s">
        <v>1115</v>
      </c>
      <c r="I1580" s="82">
        <v>0</v>
      </c>
      <c r="J1580" s="38">
        <v>0</v>
      </c>
      <c r="K1580" s="38"/>
      <c r="L1580" s="38">
        <v>0</v>
      </c>
      <c r="M1580" s="38">
        <f t="shared" si="128"/>
        <v>0</v>
      </c>
      <c r="N1580" s="39">
        <v>6</v>
      </c>
      <c r="O1580" s="41" t="str">
        <f>IFERROR(VLOOKUP(N1580,bbb!B594:Ordenmes,2,0),"")</f>
        <v>Junio</v>
      </c>
      <c r="P1580" s="142">
        <v>9</v>
      </c>
      <c r="Q1580" s="111" t="s">
        <v>161</v>
      </c>
      <c r="R1580" s="95"/>
      <c r="S1580" s="93"/>
      <c r="T1580" s="93"/>
    </row>
    <row r="1581" spans="1:20" x14ac:dyDescent="0.25">
      <c r="A1581" s="34" t="s">
        <v>2118</v>
      </c>
      <c r="B1581" s="34" t="str">
        <f t="shared" si="130"/>
        <v>UDR Junín</v>
      </c>
      <c r="C1581" s="35" t="s">
        <v>307</v>
      </c>
      <c r="D1581" s="36" t="str">
        <f t="shared" si="129"/>
        <v>Supervisión Financiera a Unidades Ejecutoras-UE.</v>
      </c>
      <c r="E1581" s="36" t="s">
        <v>572</v>
      </c>
      <c r="F1581" s="36" t="str">
        <f t="shared" si="127"/>
        <v xml:space="preserve">Asistencias técnicas virtuales a Unidades Ejecutoras </v>
      </c>
      <c r="G1581" s="36" t="s">
        <v>1048</v>
      </c>
      <c r="H1581" s="83" t="s">
        <v>1120</v>
      </c>
      <c r="I1581" s="82">
        <v>0</v>
      </c>
      <c r="J1581" s="38">
        <v>0</v>
      </c>
      <c r="K1581" s="38"/>
      <c r="L1581" s="38">
        <v>0</v>
      </c>
      <c r="M1581" s="38">
        <f t="shared" si="128"/>
        <v>0</v>
      </c>
      <c r="N1581" s="39">
        <v>6</v>
      </c>
      <c r="O1581" s="41" t="str">
        <f>IFERROR(VLOOKUP(N1581,bbb!B595:Ordenmes,2,0),"")</f>
        <v>Junio</v>
      </c>
      <c r="P1581" s="142">
        <v>9</v>
      </c>
      <c r="Q1581" s="111" t="s">
        <v>161</v>
      </c>
      <c r="R1581" s="95"/>
      <c r="S1581" s="93"/>
      <c r="T1581" s="93"/>
    </row>
    <row r="1582" spans="1:20" x14ac:dyDescent="0.25">
      <c r="A1582" s="34" t="s">
        <v>2118</v>
      </c>
      <c r="B1582" s="34" t="str">
        <f t="shared" si="130"/>
        <v>UDR Junín</v>
      </c>
      <c r="C1582" s="35" t="s">
        <v>252</v>
      </c>
      <c r="D1582" s="36" t="str">
        <f t="shared" si="129"/>
        <v>Acciones de Soporte a la Gestión a nivel de UDR</v>
      </c>
      <c r="E1582" s="36" t="s">
        <v>253</v>
      </c>
      <c r="F1582" s="36" t="str">
        <f t="shared" si="127"/>
        <v>Supervisión y asistencia técnica en acciones de soporte a IPRESS</v>
      </c>
      <c r="G1582" s="36" t="s">
        <v>1139</v>
      </c>
      <c r="H1582" s="83" t="s">
        <v>1132</v>
      </c>
      <c r="I1582" s="82">
        <v>5</v>
      </c>
      <c r="J1582" s="38">
        <v>220</v>
      </c>
      <c r="K1582" s="38"/>
      <c r="L1582" s="38">
        <v>1600</v>
      </c>
      <c r="M1582" s="38">
        <f t="shared" si="128"/>
        <v>1820</v>
      </c>
      <c r="N1582" s="39">
        <v>6</v>
      </c>
      <c r="O1582" s="41" t="str">
        <f>IFERROR(VLOOKUP(N1582,bbb!B596:Ordenmes,2,0),"")</f>
        <v>Junio</v>
      </c>
      <c r="P1582" s="142">
        <v>9</v>
      </c>
      <c r="Q1582" s="111" t="s">
        <v>161</v>
      </c>
      <c r="R1582" s="95"/>
      <c r="S1582" s="93"/>
      <c r="T1582" s="93"/>
    </row>
    <row r="1583" spans="1:20" x14ac:dyDescent="0.25">
      <c r="A1583" s="34" t="s">
        <v>2118</v>
      </c>
      <c r="B1583" s="34" t="str">
        <f t="shared" si="130"/>
        <v>UDR Junín</v>
      </c>
      <c r="C1583" s="35" t="s">
        <v>314</v>
      </c>
      <c r="D1583" s="36" t="str">
        <f t="shared" si="129"/>
        <v>Acciones de Afiliación.</v>
      </c>
      <c r="E1583" s="36" t="s">
        <v>315</v>
      </c>
      <c r="F1583" s="36" t="str">
        <f t="shared" si="127"/>
        <v>Supervisión y asistencia técnica en materia de afiliaciones</v>
      </c>
      <c r="G1583" s="36" t="s">
        <v>1062</v>
      </c>
      <c r="H1583" s="83" t="s">
        <v>1052</v>
      </c>
      <c r="I1583" s="82">
        <v>5</v>
      </c>
      <c r="J1583" s="38">
        <v>160</v>
      </c>
      <c r="K1583" s="38"/>
      <c r="L1583" s="38">
        <v>1600</v>
      </c>
      <c r="M1583" s="38">
        <f t="shared" si="128"/>
        <v>1760</v>
      </c>
      <c r="N1583" s="39">
        <v>7</v>
      </c>
      <c r="O1583" s="41" t="str">
        <f>IFERROR(VLOOKUP(N1583,bbb!B596:Ordenmes,2,0),"")</f>
        <v>Julio</v>
      </c>
      <c r="P1583" s="142">
        <v>9</v>
      </c>
      <c r="Q1583" s="111" t="s">
        <v>161</v>
      </c>
      <c r="R1583" s="95"/>
      <c r="S1583" s="93"/>
      <c r="T1583" s="93"/>
    </row>
    <row r="1584" spans="1:20" x14ac:dyDescent="0.25">
      <c r="A1584" s="34" t="s">
        <v>2118</v>
      </c>
      <c r="B1584" s="34" t="str">
        <f t="shared" si="130"/>
        <v>UDR Junín</v>
      </c>
      <c r="C1584" s="35" t="s">
        <v>314</v>
      </c>
      <c r="D1584" s="36" t="str">
        <f t="shared" si="129"/>
        <v>Acciones de Afiliación.</v>
      </c>
      <c r="E1584" s="36" t="s">
        <v>315</v>
      </c>
      <c r="F1584" s="36" t="str">
        <f t="shared" si="127"/>
        <v>Supervisión y asistencia técnica en materia de afiliaciones</v>
      </c>
      <c r="G1584" s="36" t="s">
        <v>1063</v>
      </c>
      <c r="H1584" s="83" t="s">
        <v>1050</v>
      </c>
      <c r="I1584" s="82">
        <v>0</v>
      </c>
      <c r="J1584" s="38">
        <v>0</v>
      </c>
      <c r="K1584" s="38"/>
      <c r="L1584" s="38">
        <v>0</v>
      </c>
      <c r="M1584" s="38">
        <f t="shared" si="128"/>
        <v>0</v>
      </c>
      <c r="N1584" s="39">
        <v>7</v>
      </c>
      <c r="O1584" s="41" t="str">
        <f>IFERROR(VLOOKUP(N1584,bbb!B597:Ordenmes,2,0),"")</f>
        <v>Julio</v>
      </c>
      <c r="P1584" s="142">
        <v>9</v>
      </c>
      <c r="Q1584" s="111" t="s">
        <v>161</v>
      </c>
      <c r="R1584" s="95"/>
      <c r="S1584" s="93"/>
      <c r="T1584" s="93"/>
    </row>
    <row r="1585" spans="1:20" x14ac:dyDescent="0.25">
      <c r="A1585" s="34" t="s">
        <v>2118</v>
      </c>
      <c r="B1585" s="34" t="str">
        <f t="shared" si="130"/>
        <v>UDR Junín</v>
      </c>
      <c r="C1585" s="35" t="s">
        <v>279</v>
      </c>
      <c r="D1585" s="36" t="str">
        <f t="shared" si="129"/>
        <v>Ejecución de Control Técnico a las Prestaciones.</v>
      </c>
      <c r="E1585" s="36" t="s">
        <v>331</v>
      </c>
      <c r="F1585" s="36" t="str">
        <f t="shared" si="127"/>
        <v>Supervisar y monitorear respecto al acceso a servicios de salud</v>
      </c>
      <c r="G1585" s="36" t="s">
        <v>1073</v>
      </c>
      <c r="H1585" s="83" t="s">
        <v>1071</v>
      </c>
      <c r="I1585" s="82">
        <v>0</v>
      </c>
      <c r="J1585" s="38">
        <v>0</v>
      </c>
      <c r="K1585" s="38"/>
      <c r="L1585" s="38">
        <v>0</v>
      </c>
      <c r="M1585" s="38">
        <f t="shared" si="128"/>
        <v>0</v>
      </c>
      <c r="N1585" s="39">
        <v>7</v>
      </c>
      <c r="O1585" s="41" t="str">
        <f>IFERROR(VLOOKUP(N1585,bbb!B598:Ordenmes,2,0),"")</f>
        <v>Julio</v>
      </c>
      <c r="P1585" s="142">
        <v>9</v>
      </c>
      <c r="Q1585" s="111" t="s">
        <v>161</v>
      </c>
      <c r="R1585" s="95"/>
      <c r="S1585" s="93"/>
      <c r="T1585" s="93"/>
    </row>
    <row r="1586" spans="1:20" x14ac:dyDescent="0.25">
      <c r="A1586" s="34" t="s">
        <v>2118</v>
      </c>
      <c r="B1586" s="34" t="str">
        <f t="shared" si="130"/>
        <v>UDR Junín</v>
      </c>
      <c r="C1586" s="35" t="s">
        <v>279</v>
      </c>
      <c r="D1586" s="36" t="str">
        <f t="shared" si="129"/>
        <v>Ejecución de Control Técnico a las Prestaciones.</v>
      </c>
      <c r="E1586" s="36" t="s">
        <v>288</v>
      </c>
      <c r="F1586" s="36" t="str">
        <f t="shared" si="127"/>
        <v>Ejecutar acciones correspondientes al Proceso de Control Presencial Posterior</v>
      </c>
      <c r="G1586" s="36" t="s">
        <v>1089</v>
      </c>
      <c r="H1586" s="83" t="s">
        <v>1076</v>
      </c>
      <c r="I1586" s="82">
        <v>4</v>
      </c>
      <c r="J1586" s="38">
        <v>200</v>
      </c>
      <c r="K1586" s="38"/>
      <c r="L1586" s="38">
        <v>1280</v>
      </c>
      <c r="M1586" s="38">
        <f t="shared" si="128"/>
        <v>1480</v>
      </c>
      <c r="N1586" s="39">
        <v>7</v>
      </c>
      <c r="O1586" s="41" t="str">
        <f>IFERROR(VLOOKUP(N1586,bbb!B599:Ordenmes,2,0),"")</f>
        <v>Julio</v>
      </c>
      <c r="P1586" s="142">
        <v>10</v>
      </c>
      <c r="Q1586" s="111" t="s">
        <v>150</v>
      </c>
      <c r="R1586" s="95"/>
      <c r="S1586" s="93"/>
      <c r="T1586" s="93"/>
    </row>
    <row r="1587" spans="1:20" x14ac:dyDescent="0.25">
      <c r="A1587" s="34" t="s">
        <v>2118</v>
      </c>
      <c r="B1587" s="34" t="str">
        <f t="shared" si="130"/>
        <v>UDR Junín</v>
      </c>
      <c r="C1587" s="35" t="s">
        <v>279</v>
      </c>
      <c r="D1587" s="36" t="str">
        <f t="shared" si="129"/>
        <v>Ejecución de Control Técnico a las Prestaciones.</v>
      </c>
      <c r="E1587" s="36" t="s">
        <v>288</v>
      </c>
      <c r="F1587" s="36" t="str">
        <f t="shared" si="127"/>
        <v>Ejecutar acciones correspondientes al Proceso de Control Presencial Posterior</v>
      </c>
      <c r="G1587" s="36" t="s">
        <v>1090</v>
      </c>
      <c r="H1587" s="83" t="s">
        <v>1075</v>
      </c>
      <c r="I1587" s="82">
        <v>4</v>
      </c>
      <c r="J1587" s="38">
        <v>240</v>
      </c>
      <c r="K1587" s="38"/>
      <c r="L1587" s="38">
        <v>1280</v>
      </c>
      <c r="M1587" s="38">
        <f t="shared" si="128"/>
        <v>1520</v>
      </c>
      <c r="N1587" s="39">
        <v>7</v>
      </c>
      <c r="O1587" s="41" t="str">
        <f>IFERROR(VLOOKUP(N1587,bbb!B600:Ordenmes,2,0),"")</f>
        <v>Julio</v>
      </c>
      <c r="P1587" s="142">
        <v>10</v>
      </c>
      <c r="Q1587" s="111" t="s">
        <v>150</v>
      </c>
      <c r="R1587" s="95"/>
      <c r="S1587" s="93"/>
      <c r="T1587" s="93"/>
    </row>
    <row r="1588" spans="1:20" x14ac:dyDescent="0.25">
      <c r="A1588" s="34" t="s">
        <v>2118</v>
      </c>
      <c r="B1588" s="34" t="str">
        <f t="shared" si="130"/>
        <v>UDR Junín</v>
      </c>
      <c r="C1588" s="35" t="s">
        <v>279</v>
      </c>
      <c r="D1588" s="36" t="str">
        <f t="shared" si="129"/>
        <v>Ejecución de Control Técnico a las Prestaciones.</v>
      </c>
      <c r="E1588" s="36" t="s">
        <v>288</v>
      </c>
      <c r="F1588" s="36" t="str">
        <f t="shared" si="127"/>
        <v>Ejecutar acciones correspondientes al Proceso de Control Presencial Posterior</v>
      </c>
      <c r="G1588" s="36" t="s">
        <v>1070</v>
      </c>
      <c r="H1588" s="83" t="s">
        <v>1075</v>
      </c>
      <c r="I1588" s="82">
        <v>0</v>
      </c>
      <c r="J1588" s="38">
        <v>0</v>
      </c>
      <c r="K1588" s="38"/>
      <c r="L1588" s="38">
        <v>0</v>
      </c>
      <c r="M1588" s="38">
        <f t="shared" si="128"/>
        <v>0</v>
      </c>
      <c r="N1588" s="39">
        <v>7</v>
      </c>
      <c r="O1588" s="41" t="str">
        <f>IFERROR(VLOOKUP(N1588,bbb!B601:Ordenmes,2,0),"")</f>
        <v>Julio</v>
      </c>
      <c r="P1588" s="142">
        <v>10</v>
      </c>
      <c r="Q1588" s="111" t="s">
        <v>150</v>
      </c>
      <c r="R1588" s="95"/>
      <c r="S1588" s="93"/>
      <c r="T1588" s="93"/>
    </row>
    <row r="1589" spans="1:20" x14ac:dyDescent="0.25">
      <c r="A1589" s="34" t="s">
        <v>2118</v>
      </c>
      <c r="B1589" s="34" t="str">
        <f t="shared" si="130"/>
        <v>UDR Junín</v>
      </c>
      <c r="C1589" s="35" t="s">
        <v>279</v>
      </c>
      <c r="D1589" s="36" t="str">
        <f t="shared" si="129"/>
        <v>Ejecución de Control Técnico a las Prestaciones.</v>
      </c>
      <c r="E1589" s="36" t="s">
        <v>288</v>
      </c>
      <c r="F1589" s="36" t="str">
        <f t="shared" si="127"/>
        <v>Ejecutar acciones correspondientes al Proceso de Control Presencial Posterior</v>
      </c>
      <c r="G1589" s="36" t="s">
        <v>1072</v>
      </c>
      <c r="H1589" s="83" t="s">
        <v>1076</v>
      </c>
      <c r="I1589" s="82">
        <v>0</v>
      </c>
      <c r="J1589" s="38">
        <v>0</v>
      </c>
      <c r="K1589" s="38"/>
      <c r="L1589" s="38">
        <v>0</v>
      </c>
      <c r="M1589" s="38">
        <f t="shared" si="128"/>
        <v>0</v>
      </c>
      <c r="N1589" s="39">
        <v>7</v>
      </c>
      <c r="O1589" s="41" t="str">
        <f>IFERROR(VLOOKUP(N1589,bbb!B602:Ordenmes,2,0),"")</f>
        <v>Julio</v>
      </c>
      <c r="P1589" s="142">
        <v>10</v>
      </c>
      <c r="Q1589" s="111" t="s">
        <v>150</v>
      </c>
      <c r="R1589" s="95"/>
      <c r="S1589" s="93"/>
      <c r="T1589" s="93"/>
    </row>
    <row r="1590" spans="1:20" x14ac:dyDescent="0.25">
      <c r="A1590" s="34" t="s">
        <v>2118</v>
      </c>
      <c r="B1590" s="34" t="str">
        <f t="shared" si="130"/>
        <v>UDR Junín</v>
      </c>
      <c r="C1590" s="35" t="s">
        <v>279</v>
      </c>
      <c r="D1590" s="36" t="str">
        <f t="shared" si="129"/>
        <v>Ejecución de Control Técnico a las Prestaciones.</v>
      </c>
      <c r="E1590" s="36" t="s">
        <v>280</v>
      </c>
      <c r="F1590" s="36" t="str">
        <f t="shared" si="127"/>
        <v>Gestión con actores locales para fortalecer la contención preventiva</v>
      </c>
      <c r="G1590" s="36" t="s">
        <v>1109</v>
      </c>
      <c r="H1590" s="83" t="s">
        <v>1102</v>
      </c>
      <c r="I1590" s="82">
        <v>3</v>
      </c>
      <c r="J1590" s="38">
        <v>240</v>
      </c>
      <c r="K1590" s="38"/>
      <c r="L1590" s="38">
        <v>960</v>
      </c>
      <c r="M1590" s="38">
        <f t="shared" si="128"/>
        <v>1200</v>
      </c>
      <c r="N1590" s="39">
        <v>7</v>
      </c>
      <c r="O1590" s="41" t="str">
        <f>IFERROR(VLOOKUP(N1590,bbb!B603:Ordenmes,2,0),"")</f>
        <v>Julio</v>
      </c>
      <c r="P1590" s="142">
        <v>10</v>
      </c>
      <c r="Q1590" s="111" t="s">
        <v>150</v>
      </c>
      <c r="R1590" s="95"/>
      <c r="S1590" s="93"/>
      <c r="T1590" s="93"/>
    </row>
    <row r="1591" spans="1:20" x14ac:dyDescent="0.25">
      <c r="A1591" s="34" t="s">
        <v>2118</v>
      </c>
      <c r="B1591" s="34" t="str">
        <f t="shared" si="130"/>
        <v>UDR Junín</v>
      </c>
      <c r="C1591" s="35" t="s">
        <v>307</v>
      </c>
      <c r="D1591" s="36" t="str">
        <f t="shared" si="129"/>
        <v>Supervisión Financiera a Unidades Ejecutoras-UE.</v>
      </c>
      <c r="E1591" s="36" t="s">
        <v>308</v>
      </c>
      <c r="F1591" s="36" t="str">
        <f t="shared" si="127"/>
        <v>Supervisión Financiera Presencial a las Unidades Ejecutoras-UE</v>
      </c>
      <c r="G1591" s="36" t="s">
        <v>1122</v>
      </c>
      <c r="H1591" s="83" t="s">
        <v>1115</v>
      </c>
      <c r="I1591" s="82">
        <v>5</v>
      </c>
      <c r="J1591" s="38">
        <v>160</v>
      </c>
      <c r="K1591" s="38"/>
      <c r="L1591" s="38">
        <v>1600</v>
      </c>
      <c r="M1591" s="38">
        <f t="shared" si="128"/>
        <v>1760</v>
      </c>
      <c r="N1591" s="39">
        <v>7</v>
      </c>
      <c r="O1591" s="41" t="str">
        <f>IFERROR(VLOOKUP(N1591,bbb!B604:Ordenmes,2,0),"")</f>
        <v>Julio</v>
      </c>
      <c r="P1591" s="142">
        <v>10</v>
      </c>
      <c r="Q1591" s="111" t="s">
        <v>150</v>
      </c>
      <c r="R1591" s="95"/>
      <c r="S1591" s="93"/>
      <c r="T1591" s="93"/>
    </row>
    <row r="1592" spans="1:20" x14ac:dyDescent="0.25">
      <c r="A1592" s="34" t="s">
        <v>2118</v>
      </c>
      <c r="B1592" s="34" t="str">
        <f t="shared" si="130"/>
        <v>UDR Junín</v>
      </c>
      <c r="C1592" s="35" t="s">
        <v>307</v>
      </c>
      <c r="D1592" s="36" t="str">
        <f t="shared" si="129"/>
        <v>Supervisión Financiera a Unidades Ejecutoras-UE.</v>
      </c>
      <c r="E1592" s="36" t="s">
        <v>308</v>
      </c>
      <c r="F1592" s="36" t="str">
        <f t="shared" si="127"/>
        <v>Supervisión Financiera Presencial a las Unidades Ejecutoras-UE</v>
      </c>
      <c r="G1592" s="36" t="s">
        <v>1063</v>
      </c>
      <c r="H1592" s="83" t="s">
        <v>1120</v>
      </c>
      <c r="I1592" s="82">
        <v>0</v>
      </c>
      <c r="J1592" s="38">
        <v>0</v>
      </c>
      <c r="K1592" s="38"/>
      <c r="L1592" s="38">
        <v>0</v>
      </c>
      <c r="M1592" s="38">
        <f t="shared" si="128"/>
        <v>0</v>
      </c>
      <c r="N1592" s="39">
        <v>7</v>
      </c>
      <c r="O1592" s="41" t="str">
        <f>IFERROR(VLOOKUP(N1592,bbb!B605:Ordenmes,2,0),"")</f>
        <v>Julio</v>
      </c>
      <c r="P1592" s="142">
        <v>10</v>
      </c>
      <c r="Q1592" s="111" t="s">
        <v>150</v>
      </c>
      <c r="R1592" s="95"/>
      <c r="S1592" s="93"/>
      <c r="T1592" s="93"/>
    </row>
    <row r="1593" spans="1:20" x14ac:dyDescent="0.25">
      <c r="A1593" s="34" t="s">
        <v>2118</v>
      </c>
      <c r="B1593" s="34" t="str">
        <f t="shared" si="130"/>
        <v>UDR Junín</v>
      </c>
      <c r="C1593" s="35" t="s">
        <v>252</v>
      </c>
      <c r="D1593" s="36" t="str">
        <f t="shared" si="129"/>
        <v>Acciones de Soporte a la Gestión a nivel de UDR</v>
      </c>
      <c r="E1593" s="36" t="s">
        <v>253</v>
      </c>
      <c r="F1593" s="36" t="str">
        <f t="shared" si="127"/>
        <v>Supervisión y asistencia técnica en acciones de soporte a IPRESS</v>
      </c>
      <c r="G1593" s="36" t="s">
        <v>1140</v>
      </c>
      <c r="H1593" s="83" t="s">
        <v>1132</v>
      </c>
      <c r="I1593" s="82">
        <v>5</v>
      </c>
      <c r="J1593" s="38">
        <v>220</v>
      </c>
      <c r="K1593" s="38"/>
      <c r="L1593" s="38">
        <v>1600</v>
      </c>
      <c r="M1593" s="38">
        <f t="shared" si="128"/>
        <v>1820</v>
      </c>
      <c r="N1593" s="39">
        <v>7</v>
      </c>
      <c r="O1593" s="41" t="str">
        <f>IFERROR(VLOOKUP(N1593,bbb!B606:Ordenmes,2,0),"")</f>
        <v>Julio</v>
      </c>
      <c r="P1593" s="142">
        <v>10</v>
      </c>
      <c r="Q1593" s="111" t="s">
        <v>150</v>
      </c>
      <c r="R1593" s="95"/>
      <c r="S1593" s="93"/>
      <c r="T1593" s="93"/>
    </row>
    <row r="1594" spans="1:20" x14ac:dyDescent="0.25">
      <c r="A1594" s="34" t="s">
        <v>2118</v>
      </c>
      <c r="B1594" s="34" t="str">
        <f t="shared" si="130"/>
        <v>UDR Junín</v>
      </c>
      <c r="C1594" s="35" t="s">
        <v>314</v>
      </c>
      <c r="D1594" s="36" t="str">
        <f t="shared" si="129"/>
        <v>Acciones de Afiliación.</v>
      </c>
      <c r="E1594" s="36" t="s">
        <v>315</v>
      </c>
      <c r="F1594" s="36" t="str">
        <f t="shared" si="127"/>
        <v>Supervisión y asistencia técnica en materia de afiliaciones</v>
      </c>
      <c r="G1594" s="36" t="s">
        <v>1064</v>
      </c>
      <c r="H1594" s="83" t="s">
        <v>1050</v>
      </c>
      <c r="I1594" s="82">
        <v>5</v>
      </c>
      <c r="J1594" s="38">
        <v>160</v>
      </c>
      <c r="K1594" s="38"/>
      <c r="L1594" s="38">
        <v>1600</v>
      </c>
      <c r="M1594" s="38">
        <f t="shared" si="128"/>
        <v>1760</v>
      </c>
      <c r="N1594" s="39">
        <v>8</v>
      </c>
      <c r="O1594" s="41" t="str">
        <f>IFERROR(VLOOKUP(N1594,bbb!B582:Ordenmes,2,0),"")</f>
        <v>Agosto</v>
      </c>
      <c r="P1594" s="142">
        <v>11</v>
      </c>
      <c r="Q1594" s="111" t="s">
        <v>169</v>
      </c>
      <c r="R1594" s="95"/>
      <c r="S1594" s="93"/>
      <c r="T1594" s="93"/>
    </row>
    <row r="1595" spans="1:20" x14ac:dyDescent="0.25">
      <c r="A1595" s="34" t="s">
        <v>2118</v>
      </c>
      <c r="B1595" s="34" t="str">
        <f t="shared" si="130"/>
        <v>UDR Junín</v>
      </c>
      <c r="C1595" s="35" t="s">
        <v>279</v>
      </c>
      <c r="D1595" s="36" t="str">
        <f t="shared" si="129"/>
        <v>Ejecución de Control Técnico a las Prestaciones.</v>
      </c>
      <c r="E1595" s="36" t="s">
        <v>288</v>
      </c>
      <c r="F1595" s="36" t="str">
        <f t="shared" si="127"/>
        <v>Ejecutar acciones correspondientes al Proceso de Control Presencial Posterior</v>
      </c>
      <c r="G1595" s="36" t="s">
        <v>1091</v>
      </c>
      <c r="H1595" s="83" t="s">
        <v>1076</v>
      </c>
      <c r="I1595" s="82">
        <v>3</v>
      </c>
      <c r="J1595" s="38">
        <v>120</v>
      </c>
      <c r="K1595" s="38"/>
      <c r="L1595" s="38">
        <v>960</v>
      </c>
      <c r="M1595" s="38">
        <f t="shared" si="128"/>
        <v>1080</v>
      </c>
      <c r="N1595" s="39">
        <v>8</v>
      </c>
      <c r="O1595" s="41" t="str">
        <f>IFERROR(VLOOKUP(N1595,bbb!B583:Ordenmes,2,0),"")</f>
        <v>Agosto</v>
      </c>
      <c r="P1595" s="142">
        <v>11</v>
      </c>
      <c r="Q1595" s="111" t="s">
        <v>169</v>
      </c>
      <c r="R1595" s="95"/>
      <c r="S1595" s="93"/>
      <c r="T1595" s="93"/>
    </row>
    <row r="1596" spans="1:20" x14ac:dyDescent="0.25">
      <c r="A1596" s="34" t="s">
        <v>2118</v>
      </c>
      <c r="B1596" s="34" t="str">
        <f t="shared" si="130"/>
        <v>UDR Junín</v>
      </c>
      <c r="C1596" s="35" t="s">
        <v>279</v>
      </c>
      <c r="D1596" s="36" t="str">
        <f t="shared" si="129"/>
        <v>Ejecución de Control Técnico a las Prestaciones.</v>
      </c>
      <c r="E1596" s="36" t="s">
        <v>288</v>
      </c>
      <c r="F1596" s="36" t="str">
        <f t="shared" si="127"/>
        <v>Ejecutar acciones correspondientes al Proceso de Control Presencial Posterior</v>
      </c>
      <c r="G1596" s="36" t="s">
        <v>1092</v>
      </c>
      <c r="H1596" s="83" t="s">
        <v>1075</v>
      </c>
      <c r="I1596" s="82">
        <v>4</v>
      </c>
      <c r="J1596" s="38">
        <v>200</v>
      </c>
      <c r="K1596" s="38"/>
      <c r="L1596" s="38">
        <v>1280</v>
      </c>
      <c r="M1596" s="38">
        <f t="shared" si="128"/>
        <v>1480</v>
      </c>
      <c r="N1596" s="39">
        <v>8</v>
      </c>
      <c r="O1596" s="41" t="str">
        <f>IFERROR(VLOOKUP(N1596,bbb!B584:Ordenmes,2,0),"")</f>
        <v>Agosto</v>
      </c>
      <c r="P1596" s="142">
        <v>11</v>
      </c>
      <c r="Q1596" s="111" t="s">
        <v>169</v>
      </c>
      <c r="R1596" s="95"/>
      <c r="S1596" s="93"/>
      <c r="T1596" s="93"/>
    </row>
    <row r="1597" spans="1:20" x14ac:dyDescent="0.25">
      <c r="A1597" s="34" t="s">
        <v>2118</v>
      </c>
      <c r="B1597" s="34" t="str">
        <f t="shared" si="130"/>
        <v>UDR Junín</v>
      </c>
      <c r="C1597" s="35" t="s">
        <v>279</v>
      </c>
      <c r="D1597" s="36" t="str">
        <f t="shared" si="129"/>
        <v>Ejecución de Control Técnico a las Prestaciones.</v>
      </c>
      <c r="E1597" s="36" t="s">
        <v>288</v>
      </c>
      <c r="F1597" s="36" t="str">
        <f t="shared" si="127"/>
        <v>Ejecutar acciones correspondientes al Proceso de Control Presencial Posterior</v>
      </c>
      <c r="G1597" s="36" t="s">
        <v>1073</v>
      </c>
      <c r="H1597" s="83" t="s">
        <v>1076</v>
      </c>
      <c r="I1597" s="82">
        <v>0</v>
      </c>
      <c r="J1597" s="38">
        <v>0</v>
      </c>
      <c r="K1597" s="38"/>
      <c r="L1597" s="38">
        <v>0</v>
      </c>
      <c r="M1597" s="38">
        <f t="shared" si="128"/>
        <v>0</v>
      </c>
      <c r="N1597" s="39">
        <v>8</v>
      </c>
      <c r="O1597" s="41" t="str">
        <f>IFERROR(VLOOKUP(N1597,bbb!B585:Ordenmes,2,0),"")</f>
        <v>Agosto</v>
      </c>
      <c r="P1597" s="142">
        <v>11</v>
      </c>
      <c r="Q1597" s="111" t="s">
        <v>169</v>
      </c>
      <c r="R1597" s="95"/>
      <c r="S1597" s="93"/>
      <c r="T1597" s="93"/>
    </row>
    <row r="1598" spans="1:20" x14ac:dyDescent="0.25">
      <c r="A1598" s="34" t="s">
        <v>2118</v>
      </c>
      <c r="B1598" s="34" t="str">
        <f t="shared" si="130"/>
        <v>UDR Junín</v>
      </c>
      <c r="C1598" s="35" t="s">
        <v>279</v>
      </c>
      <c r="D1598" s="36" t="str">
        <f t="shared" si="129"/>
        <v>Ejecución de Control Técnico a las Prestaciones.</v>
      </c>
      <c r="E1598" s="36" t="s">
        <v>288</v>
      </c>
      <c r="F1598" s="36" t="str">
        <f t="shared" si="127"/>
        <v>Ejecutar acciones correspondientes al Proceso de Control Presencial Posterior</v>
      </c>
      <c r="G1598" s="36" t="s">
        <v>1074</v>
      </c>
      <c r="H1598" s="83" t="s">
        <v>1075</v>
      </c>
      <c r="I1598" s="82">
        <v>0</v>
      </c>
      <c r="J1598" s="38">
        <v>0</v>
      </c>
      <c r="K1598" s="38"/>
      <c r="L1598" s="38">
        <v>0</v>
      </c>
      <c r="M1598" s="38">
        <f t="shared" si="128"/>
        <v>0</v>
      </c>
      <c r="N1598" s="39">
        <v>8</v>
      </c>
      <c r="O1598" s="41" t="str">
        <f>IFERROR(VLOOKUP(N1598,bbb!B586:Ordenmes,2,0),"")</f>
        <v>Agosto</v>
      </c>
      <c r="P1598" s="142">
        <v>11</v>
      </c>
      <c r="Q1598" s="111" t="s">
        <v>169</v>
      </c>
      <c r="R1598" s="95"/>
      <c r="S1598" s="93"/>
      <c r="T1598" s="93"/>
    </row>
    <row r="1599" spans="1:20" x14ac:dyDescent="0.25">
      <c r="A1599" s="34" t="s">
        <v>2118</v>
      </c>
      <c r="B1599" s="34" t="str">
        <f t="shared" si="130"/>
        <v>UDR Junín</v>
      </c>
      <c r="C1599" s="35" t="s">
        <v>279</v>
      </c>
      <c r="D1599" s="36" t="str">
        <f t="shared" si="129"/>
        <v>Ejecución de Control Técnico a las Prestaciones.</v>
      </c>
      <c r="E1599" s="36" t="s">
        <v>280</v>
      </c>
      <c r="F1599" s="36" t="str">
        <f t="shared" si="127"/>
        <v>Gestión con actores locales para fortalecer la contención preventiva</v>
      </c>
      <c r="G1599" s="36" t="s">
        <v>1110</v>
      </c>
      <c r="H1599" s="83" t="s">
        <v>1102</v>
      </c>
      <c r="I1599" s="82">
        <v>3</v>
      </c>
      <c r="J1599" s="38">
        <v>160</v>
      </c>
      <c r="K1599" s="38"/>
      <c r="L1599" s="38">
        <v>960</v>
      </c>
      <c r="M1599" s="38">
        <f t="shared" si="128"/>
        <v>1120</v>
      </c>
      <c r="N1599" s="39">
        <v>8</v>
      </c>
      <c r="O1599" s="41" t="str">
        <f>IFERROR(VLOOKUP(N1599,bbb!B587:Ordenmes,2,0),"")</f>
        <v>Agosto</v>
      </c>
      <c r="P1599" s="142">
        <v>11</v>
      </c>
      <c r="Q1599" s="111" t="s">
        <v>169</v>
      </c>
      <c r="R1599" s="95"/>
      <c r="S1599" s="93"/>
      <c r="T1599" s="93"/>
    </row>
    <row r="1600" spans="1:20" x14ac:dyDescent="0.25">
      <c r="A1600" s="34" t="s">
        <v>2118</v>
      </c>
      <c r="B1600" s="34" t="str">
        <f t="shared" si="130"/>
        <v>UDR Junín</v>
      </c>
      <c r="C1600" s="35" t="s">
        <v>307</v>
      </c>
      <c r="D1600" s="36" t="str">
        <f t="shared" si="129"/>
        <v>Supervisión Financiera a Unidades Ejecutoras-UE.</v>
      </c>
      <c r="E1600" s="36" t="s">
        <v>308</v>
      </c>
      <c r="F1600" s="36" t="str">
        <f t="shared" si="127"/>
        <v>Supervisión Financiera Presencial a las Unidades Ejecutoras-UE</v>
      </c>
      <c r="G1600" s="36" t="s">
        <v>1123</v>
      </c>
      <c r="H1600" s="83" t="s">
        <v>1113</v>
      </c>
      <c r="I1600" s="82">
        <v>5</v>
      </c>
      <c r="J1600" s="38">
        <v>200</v>
      </c>
      <c r="K1600" s="38"/>
      <c r="L1600" s="38">
        <v>1600</v>
      </c>
      <c r="M1600" s="38">
        <f t="shared" si="128"/>
        <v>1800</v>
      </c>
      <c r="N1600" s="39">
        <v>8</v>
      </c>
      <c r="O1600" s="41" t="str">
        <f>IFERROR(VLOOKUP(N1600,bbb!B588:Ordenmes,2,0),"")</f>
        <v>Agosto</v>
      </c>
      <c r="P1600" s="142">
        <v>11</v>
      </c>
      <c r="Q1600" s="111" t="s">
        <v>169</v>
      </c>
      <c r="R1600" s="95"/>
      <c r="S1600" s="93"/>
      <c r="T1600" s="93"/>
    </row>
    <row r="1601" spans="1:20" x14ac:dyDescent="0.25">
      <c r="A1601" s="34" t="s">
        <v>2118</v>
      </c>
      <c r="B1601" s="34" t="str">
        <f t="shared" si="130"/>
        <v>UDR Junín</v>
      </c>
      <c r="C1601" s="35" t="s">
        <v>307</v>
      </c>
      <c r="D1601" s="36" t="str">
        <f t="shared" si="129"/>
        <v>Supervisión Financiera a Unidades Ejecutoras-UE.</v>
      </c>
      <c r="E1601" s="36" t="s">
        <v>308</v>
      </c>
      <c r="F1601" s="36" t="str">
        <f t="shared" ref="F1601:F1664" si="131">IFERROR(VLOOKUP(E1601,IdTarea,2,0),"")</f>
        <v>Supervisión Financiera Presencial a las Unidades Ejecutoras-UE</v>
      </c>
      <c r="G1601" s="36" t="s">
        <v>1124</v>
      </c>
      <c r="H1601" s="83" t="s">
        <v>1117</v>
      </c>
      <c r="I1601" s="82">
        <v>5</v>
      </c>
      <c r="J1601" s="38">
        <v>160</v>
      </c>
      <c r="K1601" s="38"/>
      <c r="L1601" s="38">
        <v>1600</v>
      </c>
      <c r="M1601" s="38">
        <f t="shared" si="128"/>
        <v>1760</v>
      </c>
      <c r="N1601" s="39">
        <v>8</v>
      </c>
      <c r="O1601" s="41" t="str">
        <f>IFERROR(VLOOKUP(N1601,bbb!B589:Ordenmes,2,0),"")</f>
        <v>Agosto</v>
      </c>
      <c r="P1601" s="142">
        <v>11</v>
      </c>
      <c r="Q1601" s="111" t="s">
        <v>169</v>
      </c>
      <c r="R1601" s="95"/>
      <c r="S1601" s="93"/>
      <c r="T1601" s="93"/>
    </row>
    <row r="1602" spans="1:20" x14ac:dyDescent="0.25">
      <c r="A1602" s="34" t="s">
        <v>2118</v>
      </c>
      <c r="B1602" s="34" t="str">
        <f t="shared" si="130"/>
        <v>UDR Junín</v>
      </c>
      <c r="C1602" s="35" t="s">
        <v>252</v>
      </c>
      <c r="D1602" s="36" t="str">
        <f t="shared" si="129"/>
        <v>Acciones de Soporte a la Gestión a nivel de UDR</v>
      </c>
      <c r="E1602" s="36" t="s">
        <v>253</v>
      </c>
      <c r="F1602" s="36" t="str">
        <f t="shared" si="131"/>
        <v>Supervisión y asistencia técnica en acciones de soporte a IPRESS</v>
      </c>
      <c r="G1602" s="36" t="s">
        <v>1141</v>
      </c>
      <c r="H1602" s="83" t="s">
        <v>1132</v>
      </c>
      <c r="I1602" s="82">
        <v>4</v>
      </c>
      <c r="J1602" s="38">
        <v>120</v>
      </c>
      <c r="K1602" s="38"/>
      <c r="L1602" s="38">
        <v>1280</v>
      </c>
      <c r="M1602" s="38">
        <f t="shared" si="128"/>
        <v>1400</v>
      </c>
      <c r="N1602" s="39">
        <v>8</v>
      </c>
      <c r="O1602" s="41" t="str">
        <f>IFERROR(VLOOKUP(N1602,bbb!B590:Ordenmes,2,0),"")</f>
        <v>Agosto</v>
      </c>
      <c r="P1602" s="142">
        <v>12</v>
      </c>
      <c r="Q1602" s="111" t="s">
        <v>166</v>
      </c>
      <c r="R1602" s="95"/>
      <c r="S1602" s="93"/>
      <c r="T1602" s="93"/>
    </row>
    <row r="1603" spans="1:20" x14ac:dyDescent="0.25">
      <c r="A1603" s="34" t="s">
        <v>2118</v>
      </c>
      <c r="B1603" s="34" t="str">
        <f t="shared" si="130"/>
        <v>UDR Junín</v>
      </c>
      <c r="C1603" s="35" t="s">
        <v>252</v>
      </c>
      <c r="D1603" s="36" t="str">
        <f t="shared" si="129"/>
        <v>Acciones de Soporte a la Gestión a nivel de UDR</v>
      </c>
      <c r="E1603" s="36" t="s">
        <v>253</v>
      </c>
      <c r="F1603" s="36" t="str">
        <f t="shared" si="131"/>
        <v>Supervisión y asistencia técnica en acciones de soporte a IPRESS</v>
      </c>
      <c r="G1603" s="36" t="s">
        <v>1146</v>
      </c>
      <c r="H1603" s="83" t="s">
        <v>1102</v>
      </c>
      <c r="I1603" s="82">
        <v>3</v>
      </c>
      <c r="J1603" s="38">
        <v>120</v>
      </c>
      <c r="K1603" s="38"/>
      <c r="L1603" s="38">
        <v>960</v>
      </c>
      <c r="M1603" s="38">
        <f t="shared" si="128"/>
        <v>1080</v>
      </c>
      <c r="N1603" s="39">
        <v>8</v>
      </c>
      <c r="O1603" s="41" t="str">
        <f>IFERROR(VLOOKUP(N1603,bbb!B591:Ordenmes,2,0),"")</f>
        <v>Agosto</v>
      </c>
      <c r="P1603" s="142">
        <v>12</v>
      </c>
      <c r="Q1603" s="111" t="s">
        <v>166</v>
      </c>
      <c r="R1603" s="95"/>
      <c r="S1603" s="93"/>
      <c r="T1603" s="93"/>
    </row>
    <row r="1604" spans="1:20" x14ac:dyDescent="0.25">
      <c r="A1604" s="34" t="s">
        <v>2118</v>
      </c>
      <c r="B1604" s="34" t="str">
        <f t="shared" si="130"/>
        <v>UDR Junín</v>
      </c>
      <c r="C1604" s="35" t="s">
        <v>252</v>
      </c>
      <c r="D1604" s="36" t="str">
        <f t="shared" si="129"/>
        <v>Acciones de Soporte a la Gestión a nivel de UDR</v>
      </c>
      <c r="E1604" s="36" t="s">
        <v>253</v>
      </c>
      <c r="F1604" s="36" t="str">
        <f t="shared" si="131"/>
        <v>Supervisión y asistencia técnica en acciones de soporte a IPRESS</v>
      </c>
      <c r="G1604" s="36" t="s">
        <v>1146</v>
      </c>
      <c r="H1604" s="83" t="s">
        <v>1050</v>
      </c>
      <c r="I1604" s="82">
        <v>3</v>
      </c>
      <c r="J1604" s="38">
        <v>120</v>
      </c>
      <c r="K1604" s="38"/>
      <c r="L1604" s="38">
        <v>960</v>
      </c>
      <c r="M1604" s="38">
        <f t="shared" si="128"/>
        <v>1080</v>
      </c>
      <c r="N1604" s="39">
        <v>8</v>
      </c>
      <c r="O1604" s="41" t="str">
        <f>IFERROR(VLOOKUP(N1604,bbb!B592:Ordenmes,2,0),"")</f>
        <v>Agosto</v>
      </c>
      <c r="P1604" s="142">
        <v>12</v>
      </c>
      <c r="Q1604" s="111" t="s">
        <v>166</v>
      </c>
      <c r="R1604" s="95"/>
      <c r="S1604" s="93"/>
      <c r="T1604" s="93"/>
    </row>
    <row r="1605" spans="1:20" x14ac:dyDescent="0.25">
      <c r="A1605" s="34" t="s">
        <v>2118</v>
      </c>
      <c r="B1605" s="34" t="str">
        <f t="shared" si="130"/>
        <v>UDR Junín</v>
      </c>
      <c r="C1605" s="35" t="s">
        <v>252</v>
      </c>
      <c r="D1605" s="36" t="str">
        <f t="shared" si="129"/>
        <v>Acciones de Soporte a la Gestión a nivel de UDR</v>
      </c>
      <c r="E1605" s="36" t="s">
        <v>253</v>
      </c>
      <c r="F1605" s="36" t="str">
        <f t="shared" si="131"/>
        <v>Supervisión y asistencia técnica en acciones de soporte a IPRESS</v>
      </c>
      <c r="G1605" s="36" t="s">
        <v>1146</v>
      </c>
      <c r="H1605" s="83" t="s">
        <v>1075</v>
      </c>
      <c r="I1605" s="82">
        <v>3</v>
      </c>
      <c r="J1605" s="38">
        <v>120</v>
      </c>
      <c r="K1605" s="38"/>
      <c r="L1605" s="38">
        <v>960</v>
      </c>
      <c r="M1605" s="38">
        <f t="shared" si="128"/>
        <v>1080</v>
      </c>
      <c r="N1605" s="39">
        <v>8</v>
      </c>
      <c r="O1605" s="41" t="str">
        <f>IFERROR(VLOOKUP(N1605,bbb!B593:Ordenmes,2,0),"")</f>
        <v>Agosto</v>
      </c>
      <c r="P1605" s="142">
        <v>12</v>
      </c>
      <c r="Q1605" s="111" t="s">
        <v>166</v>
      </c>
      <c r="R1605" s="95"/>
      <c r="S1605" s="93"/>
      <c r="T1605" s="93"/>
    </row>
    <row r="1606" spans="1:20" x14ac:dyDescent="0.25">
      <c r="A1606" s="34" t="s">
        <v>2118</v>
      </c>
      <c r="B1606" s="34" t="str">
        <f t="shared" si="130"/>
        <v>UDR Junín</v>
      </c>
      <c r="C1606" s="35" t="s">
        <v>252</v>
      </c>
      <c r="D1606" s="36" t="str">
        <f t="shared" si="129"/>
        <v>Acciones de Soporte a la Gestión a nivel de UDR</v>
      </c>
      <c r="E1606" s="36" t="s">
        <v>253</v>
      </c>
      <c r="F1606" s="36" t="str">
        <f t="shared" si="131"/>
        <v>Supervisión y asistencia técnica en acciones de soporte a IPRESS</v>
      </c>
      <c r="G1606" s="36" t="s">
        <v>1146</v>
      </c>
      <c r="H1606" s="83" t="s">
        <v>1117</v>
      </c>
      <c r="I1606" s="82">
        <v>3</v>
      </c>
      <c r="J1606" s="38">
        <v>120</v>
      </c>
      <c r="K1606" s="38"/>
      <c r="L1606" s="38">
        <v>960</v>
      </c>
      <c r="M1606" s="38">
        <f t="shared" si="128"/>
        <v>1080</v>
      </c>
      <c r="N1606" s="39">
        <v>8</v>
      </c>
      <c r="O1606" s="41" t="str">
        <f>IFERROR(VLOOKUP(N1606,bbb!B594:Ordenmes,2,0),"")</f>
        <v>Agosto</v>
      </c>
      <c r="P1606" s="142">
        <v>12</v>
      </c>
      <c r="Q1606" s="111" t="s">
        <v>166</v>
      </c>
      <c r="R1606" s="95"/>
      <c r="S1606" s="93"/>
      <c r="T1606" s="93"/>
    </row>
    <row r="1607" spans="1:20" x14ac:dyDescent="0.25">
      <c r="A1607" s="34" t="s">
        <v>2118</v>
      </c>
      <c r="B1607" s="34" t="str">
        <f t="shared" si="130"/>
        <v>UDR Junín</v>
      </c>
      <c r="C1607" s="35" t="s">
        <v>252</v>
      </c>
      <c r="D1607" s="36" t="str">
        <f t="shared" si="129"/>
        <v>Acciones de Soporte a la Gestión a nivel de UDR</v>
      </c>
      <c r="E1607" s="36" t="s">
        <v>253</v>
      </c>
      <c r="F1607" s="36" t="str">
        <f t="shared" si="131"/>
        <v>Supervisión y asistencia técnica en acciones de soporte a IPRESS</v>
      </c>
      <c r="G1607" s="36" t="s">
        <v>1146</v>
      </c>
      <c r="H1607" s="83" t="s">
        <v>1132</v>
      </c>
      <c r="I1607" s="82">
        <v>3</v>
      </c>
      <c r="J1607" s="38">
        <v>120</v>
      </c>
      <c r="K1607" s="38"/>
      <c r="L1607" s="38">
        <v>960</v>
      </c>
      <c r="M1607" s="38">
        <f t="shared" ref="M1607:M1670" si="132">SUM(J1607:L1607)</f>
        <v>1080</v>
      </c>
      <c r="N1607" s="39">
        <v>8</v>
      </c>
      <c r="O1607" s="41" t="str">
        <f>IFERROR(VLOOKUP(N1607,bbb!B595:Ordenmes,2,0),"")</f>
        <v>Agosto</v>
      </c>
      <c r="P1607" s="142">
        <v>12</v>
      </c>
      <c r="Q1607" s="111" t="s">
        <v>166</v>
      </c>
      <c r="R1607" s="95" t="s">
        <v>120</v>
      </c>
      <c r="S1607" s="93"/>
      <c r="T1607" s="93"/>
    </row>
    <row r="1608" spans="1:20" x14ac:dyDescent="0.25">
      <c r="A1608" s="34" t="s">
        <v>2118</v>
      </c>
      <c r="B1608" s="34" t="str">
        <f t="shared" si="130"/>
        <v>UDR Junín</v>
      </c>
      <c r="C1608" s="35" t="s">
        <v>314</v>
      </c>
      <c r="D1608" s="36" t="str">
        <f t="shared" si="129"/>
        <v>Acciones de Afiliación.</v>
      </c>
      <c r="E1608" s="36" t="s">
        <v>315</v>
      </c>
      <c r="F1608" s="36" t="str">
        <f t="shared" si="131"/>
        <v>Supervisión y asistencia técnica en materia de afiliaciones</v>
      </c>
      <c r="G1608" s="36" t="s">
        <v>1065</v>
      </c>
      <c r="H1608" s="83" t="s">
        <v>1052</v>
      </c>
      <c r="I1608" s="82">
        <v>5</v>
      </c>
      <c r="J1608" s="38">
        <v>220</v>
      </c>
      <c r="K1608" s="38"/>
      <c r="L1608" s="38">
        <v>1600</v>
      </c>
      <c r="M1608" s="38">
        <f t="shared" si="132"/>
        <v>1820</v>
      </c>
      <c r="N1608" s="39">
        <v>9</v>
      </c>
      <c r="O1608" s="41" t="str">
        <f>IFERROR(VLOOKUP(N1608,bbb!B562:Ordenmes,2,0),"")</f>
        <v>Setiembre</v>
      </c>
      <c r="P1608" s="142">
        <v>3</v>
      </c>
      <c r="Q1608" s="111" t="s">
        <v>131</v>
      </c>
      <c r="R1608" s="95"/>
      <c r="S1608" s="93"/>
      <c r="T1608" s="93"/>
    </row>
    <row r="1609" spans="1:20" x14ac:dyDescent="0.25">
      <c r="A1609" s="34" t="s">
        <v>2118</v>
      </c>
      <c r="B1609" s="34" t="str">
        <f t="shared" si="130"/>
        <v>UDR Junín</v>
      </c>
      <c r="C1609" s="35" t="s">
        <v>279</v>
      </c>
      <c r="D1609" s="36" t="str">
        <f t="shared" si="129"/>
        <v>Ejecución de Control Técnico a las Prestaciones.</v>
      </c>
      <c r="E1609" s="36" t="s">
        <v>288</v>
      </c>
      <c r="F1609" s="36" t="str">
        <f t="shared" si="131"/>
        <v>Ejecutar acciones correspondientes al Proceso de Control Presencial Posterior</v>
      </c>
      <c r="G1609" s="36" t="s">
        <v>1093</v>
      </c>
      <c r="H1609" s="83" t="s">
        <v>1075</v>
      </c>
      <c r="I1609" s="82">
        <v>3</v>
      </c>
      <c r="J1609" s="38">
        <v>120</v>
      </c>
      <c r="K1609" s="38"/>
      <c r="L1609" s="38">
        <v>960</v>
      </c>
      <c r="M1609" s="38">
        <f t="shared" si="132"/>
        <v>1080</v>
      </c>
      <c r="N1609" s="39">
        <v>9</v>
      </c>
      <c r="O1609" s="41" t="str">
        <f>IFERROR(VLOOKUP(N1609,bbb!B563:Ordenmes,2,0),"")</f>
        <v>Setiembre</v>
      </c>
      <c r="P1609" s="142">
        <v>3</v>
      </c>
      <c r="Q1609" s="111" t="s">
        <v>131</v>
      </c>
      <c r="R1609" s="95"/>
      <c r="S1609" s="93"/>
      <c r="T1609" s="93"/>
    </row>
    <row r="1610" spans="1:20" x14ac:dyDescent="0.25">
      <c r="A1610" s="34" t="s">
        <v>2118</v>
      </c>
      <c r="B1610" s="34" t="str">
        <f t="shared" si="130"/>
        <v>UDR Junín</v>
      </c>
      <c r="C1610" s="35" t="s">
        <v>279</v>
      </c>
      <c r="D1610" s="36" t="str">
        <f t="shared" si="129"/>
        <v>Ejecución de Control Técnico a las Prestaciones.</v>
      </c>
      <c r="E1610" s="36" t="s">
        <v>288</v>
      </c>
      <c r="F1610" s="36" t="str">
        <f t="shared" si="131"/>
        <v>Ejecutar acciones correspondientes al Proceso de Control Presencial Posterior</v>
      </c>
      <c r="G1610" s="36" t="s">
        <v>1094</v>
      </c>
      <c r="H1610" s="83" t="s">
        <v>1076</v>
      </c>
      <c r="I1610" s="82">
        <v>4</v>
      </c>
      <c r="J1610" s="38">
        <v>240</v>
      </c>
      <c r="K1610" s="38"/>
      <c r="L1610" s="38">
        <v>1280</v>
      </c>
      <c r="M1610" s="38">
        <f t="shared" si="132"/>
        <v>1520</v>
      </c>
      <c r="N1610" s="39">
        <v>9</v>
      </c>
      <c r="O1610" s="41" t="str">
        <f>IFERROR(VLOOKUP(N1610,bbb!B564:Ordenmes,2,0),"")</f>
        <v>Setiembre</v>
      </c>
      <c r="P1610" s="142">
        <v>3</v>
      </c>
      <c r="Q1610" s="111" t="s">
        <v>131</v>
      </c>
      <c r="R1610" s="95"/>
      <c r="S1610" s="93"/>
      <c r="T1610" s="93"/>
    </row>
    <row r="1611" spans="1:20" x14ac:dyDescent="0.25">
      <c r="A1611" s="34" t="s">
        <v>2118</v>
      </c>
      <c r="B1611" s="34" t="str">
        <f t="shared" si="130"/>
        <v>UDR Junín</v>
      </c>
      <c r="C1611" s="35" t="s">
        <v>279</v>
      </c>
      <c r="D1611" s="36" t="str">
        <f t="shared" si="129"/>
        <v>Ejecución de Control Técnico a las Prestaciones.</v>
      </c>
      <c r="E1611" s="36" t="s">
        <v>288</v>
      </c>
      <c r="F1611" s="36" t="str">
        <f t="shared" si="131"/>
        <v>Ejecutar acciones correspondientes al Proceso de Control Presencial Posterior</v>
      </c>
      <c r="G1611" s="36" t="s">
        <v>1070</v>
      </c>
      <c r="H1611" s="83" t="s">
        <v>1076</v>
      </c>
      <c r="I1611" s="82">
        <v>0</v>
      </c>
      <c r="J1611" s="38">
        <v>0</v>
      </c>
      <c r="K1611" s="38"/>
      <c r="L1611" s="38">
        <v>0</v>
      </c>
      <c r="M1611" s="38">
        <f t="shared" si="132"/>
        <v>0</v>
      </c>
      <c r="N1611" s="39">
        <v>9</v>
      </c>
      <c r="O1611" s="41" t="str">
        <f>IFERROR(VLOOKUP(N1611,bbb!B565:Ordenmes,2,0),"")</f>
        <v>Setiembre</v>
      </c>
      <c r="P1611" s="142">
        <v>3</v>
      </c>
      <c r="Q1611" s="111" t="s">
        <v>131</v>
      </c>
      <c r="R1611" s="95"/>
      <c r="S1611" s="93"/>
      <c r="T1611" s="93"/>
    </row>
    <row r="1612" spans="1:20" x14ac:dyDescent="0.25">
      <c r="A1612" s="34" t="s">
        <v>2118</v>
      </c>
      <c r="B1612" s="34" t="str">
        <f t="shared" si="130"/>
        <v>UDR Junín</v>
      </c>
      <c r="C1612" s="35" t="s">
        <v>279</v>
      </c>
      <c r="D1612" s="36" t="str">
        <f t="shared" si="129"/>
        <v>Ejecución de Control Técnico a las Prestaciones.</v>
      </c>
      <c r="E1612" s="36" t="s">
        <v>288</v>
      </c>
      <c r="F1612" s="36" t="str">
        <f t="shared" si="131"/>
        <v>Ejecutar acciones correspondientes al Proceso de Control Presencial Posterior</v>
      </c>
      <c r="G1612" s="36" t="s">
        <v>1072</v>
      </c>
      <c r="H1612" s="83" t="s">
        <v>1075</v>
      </c>
      <c r="I1612" s="82">
        <v>0</v>
      </c>
      <c r="J1612" s="38">
        <v>0</v>
      </c>
      <c r="K1612" s="38"/>
      <c r="L1612" s="38">
        <v>0</v>
      </c>
      <c r="M1612" s="38">
        <f t="shared" si="132"/>
        <v>0</v>
      </c>
      <c r="N1612" s="39">
        <v>9</v>
      </c>
      <c r="O1612" s="41" t="str">
        <f>IFERROR(VLOOKUP(N1612,bbb!B566:Ordenmes,2,0),"")</f>
        <v>Setiembre</v>
      </c>
      <c r="P1612" s="142">
        <v>4</v>
      </c>
      <c r="Q1612" s="111" t="s">
        <v>137</v>
      </c>
      <c r="R1612" s="95"/>
      <c r="S1612" s="93"/>
      <c r="T1612" s="93"/>
    </row>
    <row r="1613" spans="1:20" x14ac:dyDescent="0.25">
      <c r="A1613" s="34" t="s">
        <v>2118</v>
      </c>
      <c r="B1613" s="34" t="str">
        <f t="shared" si="130"/>
        <v>UDR Junín</v>
      </c>
      <c r="C1613" s="35" t="s">
        <v>279</v>
      </c>
      <c r="D1613" s="36" t="str">
        <f t="shared" si="129"/>
        <v>Ejecución de Control Técnico a las Prestaciones.</v>
      </c>
      <c r="E1613" s="36" t="s">
        <v>280</v>
      </c>
      <c r="F1613" s="36" t="str">
        <f t="shared" si="131"/>
        <v>Gestión con actores locales para fortalecer la contención preventiva</v>
      </c>
      <c r="G1613" s="36" t="s">
        <v>1105</v>
      </c>
      <c r="H1613" s="83" t="s">
        <v>1102</v>
      </c>
      <c r="I1613" s="82">
        <v>4</v>
      </c>
      <c r="J1613" s="38">
        <v>160</v>
      </c>
      <c r="K1613" s="38"/>
      <c r="L1613" s="38">
        <v>1280</v>
      </c>
      <c r="M1613" s="38">
        <f t="shared" si="132"/>
        <v>1440</v>
      </c>
      <c r="N1613" s="39">
        <v>9</v>
      </c>
      <c r="O1613" s="41" t="str">
        <f>IFERROR(VLOOKUP(N1613,bbb!B567:Ordenmes,2,0),"")</f>
        <v>Setiembre</v>
      </c>
      <c r="P1613" s="142">
        <v>5</v>
      </c>
      <c r="Q1613" s="111" t="s">
        <v>158</v>
      </c>
      <c r="R1613" s="95"/>
      <c r="S1613" s="93"/>
      <c r="T1613" s="93"/>
    </row>
    <row r="1614" spans="1:20" x14ac:dyDescent="0.25">
      <c r="A1614" s="34" t="s">
        <v>2118</v>
      </c>
      <c r="B1614" s="34" t="str">
        <f t="shared" si="130"/>
        <v>UDR Junín</v>
      </c>
      <c r="C1614" s="35" t="s">
        <v>279</v>
      </c>
      <c r="D1614" s="36" t="str">
        <f t="shared" si="129"/>
        <v>Ejecución de Control Técnico a las Prestaciones.</v>
      </c>
      <c r="E1614" s="36" t="s">
        <v>280</v>
      </c>
      <c r="F1614" s="36" t="str">
        <f t="shared" si="131"/>
        <v>Gestión con actores locales para fortalecer la contención preventiva</v>
      </c>
      <c r="G1614" s="36" t="s">
        <v>1111</v>
      </c>
      <c r="H1614" s="83" t="s">
        <v>1102</v>
      </c>
      <c r="I1614" s="82">
        <v>0</v>
      </c>
      <c r="J1614" s="38">
        <v>0</v>
      </c>
      <c r="K1614" s="38"/>
      <c r="L1614" s="38">
        <v>0</v>
      </c>
      <c r="M1614" s="38">
        <f t="shared" si="132"/>
        <v>0</v>
      </c>
      <c r="N1614" s="39">
        <v>9</v>
      </c>
      <c r="O1614" s="41" t="str">
        <f>IFERROR(VLOOKUP(N1614,bbb!B568:Ordenmes,2,0),"")</f>
        <v>Setiembre</v>
      </c>
      <c r="P1614" s="142">
        <v>6</v>
      </c>
      <c r="Q1614" s="111" t="s">
        <v>142</v>
      </c>
      <c r="R1614" s="95"/>
      <c r="S1614" s="93"/>
      <c r="T1614" s="93"/>
    </row>
    <row r="1615" spans="1:20" x14ac:dyDescent="0.25">
      <c r="A1615" s="34" t="s">
        <v>2118</v>
      </c>
      <c r="B1615" s="34" t="str">
        <f t="shared" si="130"/>
        <v>UDR Junín</v>
      </c>
      <c r="C1615" s="35" t="s">
        <v>307</v>
      </c>
      <c r="D1615" s="36" t="str">
        <f t="shared" si="129"/>
        <v>Supervisión Financiera a Unidades Ejecutoras-UE.</v>
      </c>
      <c r="E1615" s="36" t="s">
        <v>308</v>
      </c>
      <c r="F1615" s="36" t="str">
        <f t="shared" si="131"/>
        <v>Supervisión Financiera Presencial a las Unidades Ejecutoras-UE</v>
      </c>
      <c r="G1615" s="36" t="s">
        <v>1125</v>
      </c>
      <c r="H1615" s="83" t="s">
        <v>1120</v>
      </c>
      <c r="I1615" s="82">
        <v>5</v>
      </c>
      <c r="J1615" s="38">
        <v>240</v>
      </c>
      <c r="K1615" s="38"/>
      <c r="L1615" s="38">
        <v>1600</v>
      </c>
      <c r="M1615" s="38">
        <f t="shared" si="132"/>
        <v>1840</v>
      </c>
      <c r="N1615" s="39">
        <v>9</v>
      </c>
      <c r="O1615" s="41" t="str">
        <f>IFERROR(VLOOKUP(N1615,bbb!B569:Ordenmes,2,0),"")</f>
        <v>Setiembre</v>
      </c>
      <c r="P1615" s="142">
        <v>6</v>
      </c>
      <c r="Q1615" s="111" t="s">
        <v>142</v>
      </c>
      <c r="R1615" s="95"/>
      <c r="S1615" s="93"/>
      <c r="T1615" s="93"/>
    </row>
    <row r="1616" spans="1:20" x14ac:dyDescent="0.25">
      <c r="A1616" s="34" t="s">
        <v>2118</v>
      </c>
      <c r="B1616" s="34" t="str">
        <f t="shared" si="130"/>
        <v>UDR Junín</v>
      </c>
      <c r="C1616" s="35" t="s">
        <v>252</v>
      </c>
      <c r="D1616" s="36" t="str">
        <f t="shared" si="129"/>
        <v>Acciones de Soporte a la Gestión a nivel de UDR</v>
      </c>
      <c r="E1616" s="36" t="s">
        <v>253</v>
      </c>
      <c r="F1616" s="36" t="str">
        <f t="shared" si="131"/>
        <v>Supervisión y asistencia técnica en acciones de soporte a IPRESS</v>
      </c>
      <c r="G1616" s="36" t="s">
        <v>1142</v>
      </c>
      <c r="H1616" s="83" t="s">
        <v>1132</v>
      </c>
      <c r="I1616" s="82">
        <v>4</v>
      </c>
      <c r="J1616" s="38">
        <v>160</v>
      </c>
      <c r="K1616" s="38"/>
      <c r="L1616" s="38">
        <v>1280</v>
      </c>
      <c r="M1616" s="38">
        <f t="shared" si="132"/>
        <v>1440</v>
      </c>
      <c r="N1616" s="39">
        <v>9</v>
      </c>
      <c r="O1616" s="41" t="str">
        <f>IFERROR(VLOOKUP(N1616,bbb!B570:Ordenmes,2,0),"")</f>
        <v>Setiembre</v>
      </c>
      <c r="P1616" s="142">
        <v>7</v>
      </c>
      <c r="Q1616" s="111" t="s">
        <v>156</v>
      </c>
      <c r="R1616" s="95"/>
      <c r="S1616" s="93"/>
      <c r="T1616" s="93"/>
    </row>
    <row r="1617" spans="1:20" x14ac:dyDescent="0.25">
      <c r="A1617" s="34" t="s">
        <v>2118</v>
      </c>
      <c r="B1617" s="34" t="str">
        <f t="shared" si="130"/>
        <v>UDR Junín</v>
      </c>
      <c r="C1617" s="35" t="s">
        <v>314</v>
      </c>
      <c r="D1617" s="36" t="str">
        <f t="shared" si="129"/>
        <v>Acciones de Afiliación.</v>
      </c>
      <c r="E1617" s="36" t="s">
        <v>315</v>
      </c>
      <c r="F1617" s="36" t="str">
        <f t="shared" si="131"/>
        <v>Supervisión y asistencia técnica en materia de afiliaciones</v>
      </c>
      <c r="G1617" s="36" t="s">
        <v>1066</v>
      </c>
      <c r="H1617" s="83" t="s">
        <v>1050</v>
      </c>
      <c r="I1617" s="82">
        <v>4</v>
      </c>
      <c r="J1617" s="38">
        <v>120</v>
      </c>
      <c r="K1617" s="38"/>
      <c r="L1617" s="38">
        <v>1280</v>
      </c>
      <c r="M1617" s="38">
        <f t="shared" si="132"/>
        <v>1400</v>
      </c>
      <c r="N1617" s="39">
        <v>10</v>
      </c>
      <c r="O1617" s="41" t="str">
        <f>IFERROR(VLOOKUP(N1617,bbb!B548:Ordenmes,2,0),"")</f>
        <v>Octubre</v>
      </c>
      <c r="P1617" s="142">
        <v>7</v>
      </c>
      <c r="Q1617" s="111" t="s">
        <v>156</v>
      </c>
      <c r="R1617" s="95"/>
      <c r="S1617" s="93"/>
      <c r="T1617" s="93"/>
    </row>
    <row r="1618" spans="1:20" x14ac:dyDescent="0.25">
      <c r="A1618" s="34" t="s">
        <v>2118</v>
      </c>
      <c r="B1618" s="34" t="str">
        <f t="shared" si="130"/>
        <v>UDR Junín</v>
      </c>
      <c r="C1618" s="35" t="s">
        <v>314</v>
      </c>
      <c r="D1618" s="36" t="str">
        <f t="shared" si="129"/>
        <v>Acciones de Afiliación.</v>
      </c>
      <c r="E1618" s="36" t="s">
        <v>315</v>
      </c>
      <c r="F1618" s="36" t="str">
        <f t="shared" si="131"/>
        <v>Supervisión y asistencia técnica en materia de afiliaciones</v>
      </c>
      <c r="G1618" s="36" t="s">
        <v>1067</v>
      </c>
      <c r="H1618" s="83" t="s">
        <v>1050</v>
      </c>
      <c r="I1618" s="82">
        <v>0</v>
      </c>
      <c r="J1618" s="38">
        <v>0</v>
      </c>
      <c r="K1618" s="38"/>
      <c r="L1618" s="38">
        <v>0</v>
      </c>
      <c r="M1618" s="38">
        <f t="shared" si="132"/>
        <v>0</v>
      </c>
      <c r="N1618" s="39">
        <v>10</v>
      </c>
      <c r="O1618" s="41" t="str">
        <f>IFERROR(VLOOKUP(N1618,bbb!B549:Ordenmes,2,0),"")</f>
        <v>Octubre</v>
      </c>
      <c r="P1618" s="142">
        <v>8</v>
      </c>
      <c r="Q1618" s="111" t="s">
        <v>145</v>
      </c>
      <c r="R1618" s="95" t="s">
        <v>120</v>
      </c>
      <c r="S1618" s="93"/>
      <c r="T1618" s="93"/>
    </row>
    <row r="1619" spans="1:20" x14ac:dyDescent="0.25">
      <c r="A1619" s="34" t="s">
        <v>2118</v>
      </c>
      <c r="B1619" s="34" t="str">
        <f t="shared" si="130"/>
        <v>UDR Junín</v>
      </c>
      <c r="C1619" s="35" t="s">
        <v>279</v>
      </c>
      <c r="D1619" s="36" t="str">
        <f t="shared" si="129"/>
        <v>Ejecución de Control Técnico a las Prestaciones.</v>
      </c>
      <c r="E1619" s="36" t="s">
        <v>331</v>
      </c>
      <c r="F1619" s="36" t="str">
        <f t="shared" si="131"/>
        <v>Supervisar y monitorear respecto al acceso a servicios de salud</v>
      </c>
      <c r="G1619" s="36" t="s">
        <v>1074</v>
      </c>
      <c r="H1619" s="83" t="s">
        <v>1071</v>
      </c>
      <c r="I1619" s="82">
        <v>0</v>
      </c>
      <c r="J1619" s="38">
        <v>0</v>
      </c>
      <c r="K1619" s="38"/>
      <c r="L1619" s="38">
        <v>0</v>
      </c>
      <c r="M1619" s="38">
        <f t="shared" si="132"/>
        <v>0</v>
      </c>
      <c r="N1619" s="39">
        <v>10</v>
      </c>
      <c r="O1619" s="41" t="str">
        <f>IFERROR(VLOOKUP(N1619,bbb!B550:Ordenmes,2,0),"")</f>
        <v>Octubre</v>
      </c>
      <c r="P1619" s="142">
        <v>10</v>
      </c>
      <c r="Q1619" s="111" t="s">
        <v>150</v>
      </c>
      <c r="R1619" s="95"/>
      <c r="S1619" s="93"/>
      <c r="T1619" s="93"/>
    </row>
    <row r="1620" spans="1:20" x14ac:dyDescent="0.25">
      <c r="A1620" s="34" t="s">
        <v>2118</v>
      </c>
      <c r="B1620" s="34" t="str">
        <f t="shared" si="130"/>
        <v>UDR Junín</v>
      </c>
      <c r="C1620" s="35" t="s">
        <v>279</v>
      </c>
      <c r="D1620" s="36" t="str">
        <f t="shared" si="129"/>
        <v>Ejecución de Control Técnico a las Prestaciones.</v>
      </c>
      <c r="E1620" s="36" t="s">
        <v>288</v>
      </c>
      <c r="F1620" s="36" t="str">
        <f t="shared" si="131"/>
        <v>Ejecutar acciones correspondientes al Proceso de Control Presencial Posterior</v>
      </c>
      <c r="G1620" s="36" t="s">
        <v>1095</v>
      </c>
      <c r="H1620" s="83" t="s">
        <v>1076</v>
      </c>
      <c r="I1620" s="82">
        <v>4</v>
      </c>
      <c r="J1620" s="38">
        <v>200</v>
      </c>
      <c r="K1620" s="38"/>
      <c r="L1620" s="38">
        <v>1280</v>
      </c>
      <c r="M1620" s="38">
        <f t="shared" si="132"/>
        <v>1480</v>
      </c>
      <c r="N1620" s="39">
        <v>10</v>
      </c>
      <c r="O1620" s="41" t="str">
        <f>IFERROR(VLOOKUP(N1620,bbb!B551:Ordenmes,2,0),"")</f>
        <v>Octubre</v>
      </c>
      <c r="P1620" s="142">
        <v>3</v>
      </c>
      <c r="Q1620" s="111" t="s">
        <v>131</v>
      </c>
      <c r="R1620" s="95"/>
      <c r="S1620" s="93"/>
      <c r="T1620" s="93"/>
    </row>
    <row r="1621" spans="1:20" x14ac:dyDescent="0.25">
      <c r="A1621" s="34" t="s">
        <v>2118</v>
      </c>
      <c r="B1621" s="34" t="str">
        <f t="shared" si="130"/>
        <v>UDR Junín</v>
      </c>
      <c r="C1621" s="35" t="s">
        <v>279</v>
      </c>
      <c r="D1621" s="36" t="str">
        <f t="shared" si="129"/>
        <v>Ejecución de Control Técnico a las Prestaciones.</v>
      </c>
      <c r="E1621" s="36" t="s">
        <v>288</v>
      </c>
      <c r="F1621" s="36" t="str">
        <f t="shared" si="131"/>
        <v>Ejecutar acciones correspondientes al Proceso de Control Presencial Posterior</v>
      </c>
      <c r="G1621" s="36" t="s">
        <v>1096</v>
      </c>
      <c r="H1621" s="83" t="s">
        <v>1075</v>
      </c>
      <c r="I1621" s="82">
        <v>4</v>
      </c>
      <c r="J1621" s="38">
        <v>240</v>
      </c>
      <c r="K1621" s="38"/>
      <c r="L1621" s="38">
        <v>1280</v>
      </c>
      <c r="M1621" s="38">
        <f t="shared" si="132"/>
        <v>1520</v>
      </c>
      <c r="N1621" s="39">
        <v>10</v>
      </c>
      <c r="O1621" s="41" t="str">
        <f>IFERROR(VLOOKUP(N1621,bbb!B552:Ordenmes,2,0),"")</f>
        <v>Octubre</v>
      </c>
      <c r="P1621" s="142">
        <v>3</v>
      </c>
      <c r="Q1621" s="111" t="s">
        <v>131</v>
      </c>
      <c r="R1621" s="95"/>
      <c r="S1621" s="93"/>
      <c r="T1621" s="93"/>
    </row>
    <row r="1622" spans="1:20" x14ac:dyDescent="0.25">
      <c r="A1622" s="34" t="s">
        <v>2118</v>
      </c>
      <c r="B1622" s="34" t="str">
        <f t="shared" si="130"/>
        <v>UDR Junín</v>
      </c>
      <c r="C1622" s="35" t="s">
        <v>279</v>
      </c>
      <c r="D1622" s="36" t="str">
        <f t="shared" si="129"/>
        <v>Ejecución de Control Técnico a las Prestaciones.</v>
      </c>
      <c r="E1622" s="36" t="s">
        <v>288</v>
      </c>
      <c r="F1622" s="36" t="str">
        <f t="shared" si="131"/>
        <v>Ejecutar acciones correspondientes al Proceso de Control Presencial Posterior</v>
      </c>
      <c r="G1622" s="36" t="s">
        <v>1073</v>
      </c>
      <c r="H1622" s="83" t="s">
        <v>1075</v>
      </c>
      <c r="I1622" s="82">
        <v>0</v>
      </c>
      <c r="J1622" s="38">
        <v>0</v>
      </c>
      <c r="K1622" s="38"/>
      <c r="L1622" s="38">
        <v>0</v>
      </c>
      <c r="M1622" s="38">
        <f t="shared" si="132"/>
        <v>0</v>
      </c>
      <c r="N1622" s="39">
        <v>10</v>
      </c>
      <c r="O1622" s="41" t="str">
        <f>IFERROR(VLOOKUP(N1622,bbb!B553:Ordenmes,2,0),"")</f>
        <v>Octubre</v>
      </c>
      <c r="P1622" s="142">
        <v>3</v>
      </c>
      <c r="Q1622" s="111" t="s">
        <v>131</v>
      </c>
      <c r="R1622" s="95"/>
      <c r="S1622" s="93"/>
      <c r="T1622" s="93"/>
    </row>
    <row r="1623" spans="1:20" x14ac:dyDescent="0.25">
      <c r="A1623" s="34" t="s">
        <v>2118</v>
      </c>
      <c r="B1623" s="34" t="str">
        <f t="shared" si="130"/>
        <v>UDR Junín</v>
      </c>
      <c r="C1623" s="35" t="s">
        <v>279</v>
      </c>
      <c r="D1623" s="36" t="str">
        <f t="shared" si="129"/>
        <v>Ejecución de Control Técnico a las Prestaciones.</v>
      </c>
      <c r="E1623" s="36" t="s">
        <v>288</v>
      </c>
      <c r="F1623" s="36" t="str">
        <f t="shared" si="131"/>
        <v>Ejecutar acciones correspondientes al Proceso de Control Presencial Posterior</v>
      </c>
      <c r="G1623" s="36" t="s">
        <v>1074</v>
      </c>
      <c r="H1623" s="83" t="s">
        <v>1076</v>
      </c>
      <c r="I1623" s="82">
        <v>0</v>
      </c>
      <c r="J1623" s="38">
        <v>0</v>
      </c>
      <c r="K1623" s="38"/>
      <c r="L1623" s="38">
        <v>0</v>
      </c>
      <c r="M1623" s="38">
        <f t="shared" si="132"/>
        <v>0</v>
      </c>
      <c r="N1623" s="39">
        <v>10</v>
      </c>
      <c r="O1623" s="41" t="str">
        <f>IFERROR(VLOOKUP(N1623,bbb!B554:Ordenmes,2,0),"")</f>
        <v>Octubre</v>
      </c>
      <c r="P1623" s="142">
        <v>4</v>
      </c>
      <c r="Q1623" s="111" t="s">
        <v>137</v>
      </c>
      <c r="R1623" s="95"/>
      <c r="S1623" s="93"/>
      <c r="T1623" s="93"/>
    </row>
    <row r="1624" spans="1:20" x14ac:dyDescent="0.25">
      <c r="A1624" s="34" t="s">
        <v>2118</v>
      </c>
      <c r="B1624" s="34" t="str">
        <f t="shared" si="130"/>
        <v>UDR Junín</v>
      </c>
      <c r="C1624" s="35" t="s">
        <v>252</v>
      </c>
      <c r="D1624" s="36" t="str">
        <f t="shared" si="129"/>
        <v>Acciones de Soporte a la Gestión a nivel de UDR</v>
      </c>
      <c r="E1624" s="36" t="s">
        <v>253</v>
      </c>
      <c r="F1624" s="36" t="str">
        <f t="shared" si="131"/>
        <v>Supervisión y asistencia técnica en acciones de soporte a IPRESS</v>
      </c>
      <c r="G1624" s="36" t="s">
        <v>1143</v>
      </c>
      <c r="H1624" s="83" t="s">
        <v>1132</v>
      </c>
      <c r="I1624" s="82">
        <v>5</v>
      </c>
      <c r="J1624" s="38">
        <v>220</v>
      </c>
      <c r="K1624" s="38"/>
      <c r="L1624" s="38">
        <v>1600</v>
      </c>
      <c r="M1624" s="38">
        <f t="shared" si="132"/>
        <v>1820</v>
      </c>
      <c r="N1624" s="39">
        <v>10</v>
      </c>
      <c r="O1624" s="41" t="str">
        <f>IFERROR(VLOOKUP(N1624,bbb!B555:Ordenmes,2,0),"")</f>
        <v>Octubre</v>
      </c>
      <c r="P1624" s="142">
        <v>5</v>
      </c>
      <c r="Q1624" s="111" t="s">
        <v>158</v>
      </c>
      <c r="R1624" s="95"/>
      <c r="S1624" s="93"/>
      <c r="T1624" s="93"/>
    </row>
    <row r="1625" spans="1:20" x14ac:dyDescent="0.25">
      <c r="A1625" s="34" t="s">
        <v>2118</v>
      </c>
      <c r="B1625" s="34" t="str">
        <f t="shared" si="130"/>
        <v>UDR Junín</v>
      </c>
      <c r="C1625" s="35" t="s">
        <v>314</v>
      </c>
      <c r="D1625" s="36" t="str">
        <f t="shared" ref="D1625:D1688" si="133">IFERROR(VLOOKUP(C1625,IdAOE,2,0),"")</f>
        <v>Acciones de Afiliación.</v>
      </c>
      <c r="E1625" s="36" t="s">
        <v>315</v>
      </c>
      <c r="F1625" s="36" t="str">
        <f t="shared" si="131"/>
        <v>Supervisión y asistencia técnica en materia de afiliaciones</v>
      </c>
      <c r="G1625" s="36" t="s">
        <v>1068</v>
      </c>
      <c r="H1625" s="83" t="s">
        <v>1052</v>
      </c>
      <c r="I1625" s="82">
        <v>0</v>
      </c>
      <c r="J1625" s="38">
        <v>0</v>
      </c>
      <c r="K1625" s="38"/>
      <c r="L1625" s="38">
        <v>0</v>
      </c>
      <c r="M1625" s="38">
        <f t="shared" si="132"/>
        <v>0</v>
      </c>
      <c r="N1625" s="39">
        <v>11</v>
      </c>
      <c r="O1625" s="41" t="str">
        <f>IFERROR(VLOOKUP(N1625,bbb!B535:Ordenmes,2,0),"")</f>
        <v>Noviembre</v>
      </c>
      <c r="P1625" s="142">
        <v>5</v>
      </c>
      <c r="Q1625" s="111" t="s">
        <v>158</v>
      </c>
      <c r="R1625" s="95"/>
      <c r="S1625" s="93"/>
      <c r="T1625" s="93"/>
    </row>
    <row r="1626" spans="1:20" x14ac:dyDescent="0.25">
      <c r="A1626" s="34" t="s">
        <v>2118</v>
      </c>
      <c r="B1626" s="34" t="str">
        <f t="shared" si="130"/>
        <v>UDR Junín</v>
      </c>
      <c r="C1626" s="35" t="s">
        <v>279</v>
      </c>
      <c r="D1626" s="36" t="str">
        <f t="shared" si="133"/>
        <v>Ejecución de Control Técnico a las Prestaciones.</v>
      </c>
      <c r="E1626" s="36" t="s">
        <v>288</v>
      </c>
      <c r="F1626" s="36" t="str">
        <f t="shared" si="131"/>
        <v>Ejecutar acciones correspondientes al Proceso de Control Presencial Posterior</v>
      </c>
      <c r="G1626" s="36" t="s">
        <v>1097</v>
      </c>
      <c r="H1626" s="83" t="s">
        <v>1076</v>
      </c>
      <c r="I1626" s="82">
        <v>3</v>
      </c>
      <c r="J1626" s="38">
        <v>120</v>
      </c>
      <c r="K1626" s="38"/>
      <c r="L1626" s="38">
        <v>960</v>
      </c>
      <c r="M1626" s="38">
        <f t="shared" si="132"/>
        <v>1080</v>
      </c>
      <c r="N1626" s="39">
        <v>11</v>
      </c>
      <c r="O1626" s="41" t="str">
        <f>IFERROR(VLOOKUP(N1626,bbb!B536:Ordenmes,2,0),"")</f>
        <v>Noviembre</v>
      </c>
      <c r="P1626" s="142">
        <v>6</v>
      </c>
      <c r="Q1626" s="111" t="s">
        <v>142</v>
      </c>
      <c r="R1626" s="95"/>
      <c r="S1626" s="93"/>
      <c r="T1626" s="93"/>
    </row>
    <row r="1627" spans="1:20" x14ac:dyDescent="0.25">
      <c r="A1627" s="34" t="s">
        <v>2118</v>
      </c>
      <c r="B1627" s="34" t="str">
        <f t="shared" si="130"/>
        <v>UDR Junín</v>
      </c>
      <c r="C1627" s="35" t="s">
        <v>279</v>
      </c>
      <c r="D1627" s="36" t="str">
        <f t="shared" si="133"/>
        <v>Ejecución de Control Técnico a las Prestaciones.</v>
      </c>
      <c r="E1627" s="36" t="s">
        <v>288</v>
      </c>
      <c r="F1627" s="36" t="str">
        <f t="shared" si="131"/>
        <v>Ejecutar acciones correspondientes al Proceso de Control Presencial Posterior</v>
      </c>
      <c r="G1627" s="36" t="s">
        <v>1098</v>
      </c>
      <c r="H1627" s="83" t="s">
        <v>1075</v>
      </c>
      <c r="I1627" s="82">
        <v>4</v>
      </c>
      <c r="J1627" s="38">
        <v>200</v>
      </c>
      <c r="K1627" s="38"/>
      <c r="L1627" s="38">
        <v>1280</v>
      </c>
      <c r="M1627" s="38">
        <f t="shared" si="132"/>
        <v>1480</v>
      </c>
      <c r="N1627" s="39">
        <v>11</v>
      </c>
      <c r="O1627" s="41" t="str">
        <f>IFERROR(VLOOKUP(N1627,bbb!B537:Ordenmes,2,0),"")</f>
        <v>Noviembre</v>
      </c>
      <c r="P1627" s="142">
        <v>7</v>
      </c>
      <c r="Q1627" s="111" t="s">
        <v>156</v>
      </c>
      <c r="R1627" s="95"/>
      <c r="S1627" s="93"/>
      <c r="T1627" s="93"/>
    </row>
    <row r="1628" spans="1:20" x14ac:dyDescent="0.25">
      <c r="A1628" s="34" t="s">
        <v>2118</v>
      </c>
      <c r="B1628" s="34" t="str">
        <f t="shared" si="130"/>
        <v>UDR Junín</v>
      </c>
      <c r="C1628" s="35" t="s">
        <v>279</v>
      </c>
      <c r="D1628" s="36" t="str">
        <f t="shared" si="133"/>
        <v>Ejecución de Control Técnico a las Prestaciones.</v>
      </c>
      <c r="E1628" s="36" t="s">
        <v>288</v>
      </c>
      <c r="F1628" s="36" t="str">
        <f t="shared" si="131"/>
        <v>Ejecutar acciones correspondientes al Proceso de Control Presencial Posterior</v>
      </c>
      <c r="G1628" s="36" t="s">
        <v>1070</v>
      </c>
      <c r="H1628" s="83" t="s">
        <v>1075</v>
      </c>
      <c r="I1628" s="82">
        <v>0</v>
      </c>
      <c r="J1628" s="38">
        <v>0</v>
      </c>
      <c r="K1628" s="38"/>
      <c r="L1628" s="38">
        <v>0</v>
      </c>
      <c r="M1628" s="38">
        <f t="shared" si="132"/>
        <v>0</v>
      </c>
      <c r="N1628" s="39">
        <v>11</v>
      </c>
      <c r="O1628" s="41" t="str">
        <f>IFERROR(VLOOKUP(N1628,bbb!B538:Ordenmes,2,0),"")</f>
        <v>Noviembre</v>
      </c>
      <c r="P1628" s="142">
        <v>9</v>
      </c>
      <c r="Q1628" s="111" t="s">
        <v>161</v>
      </c>
      <c r="R1628" s="95"/>
      <c r="S1628" s="93"/>
      <c r="T1628" s="93"/>
    </row>
    <row r="1629" spans="1:20" x14ac:dyDescent="0.25">
      <c r="A1629" s="34" t="s">
        <v>2118</v>
      </c>
      <c r="B1629" s="34" t="str">
        <f t="shared" si="130"/>
        <v>UDR Junín</v>
      </c>
      <c r="C1629" s="35" t="s">
        <v>279</v>
      </c>
      <c r="D1629" s="36" t="str">
        <f t="shared" si="133"/>
        <v>Ejecución de Control Técnico a las Prestaciones.</v>
      </c>
      <c r="E1629" s="36" t="s">
        <v>288</v>
      </c>
      <c r="F1629" s="36" t="str">
        <f t="shared" si="131"/>
        <v>Ejecutar acciones correspondientes al Proceso de Control Presencial Posterior</v>
      </c>
      <c r="G1629" s="36" t="s">
        <v>1072</v>
      </c>
      <c r="H1629" s="83" t="s">
        <v>1076</v>
      </c>
      <c r="I1629" s="82">
        <v>0</v>
      </c>
      <c r="J1629" s="38">
        <v>0</v>
      </c>
      <c r="K1629" s="38"/>
      <c r="L1629" s="38">
        <v>0</v>
      </c>
      <c r="M1629" s="38">
        <f t="shared" si="132"/>
        <v>0</v>
      </c>
      <c r="N1629" s="39">
        <v>11</v>
      </c>
      <c r="O1629" s="41" t="str">
        <f>IFERROR(VLOOKUP(N1629,bbb!B539:Ordenmes,2,0),"")</f>
        <v>Noviembre</v>
      </c>
      <c r="P1629" s="142">
        <v>10</v>
      </c>
      <c r="Q1629" s="111" t="s">
        <v>150</v>
      </c>
      <c r="R1629" s="95"/>
      <c r="S1629" s="93"/>
      <c r="T1629" s="93"/>
    </row>
    <row r="1630" spans="1:20" x14ac:dyDescent="0.25">
      <c r="A1630" s="34" t="s">
        <v>2118</v>
      </c>
      <c r="B1630" s="34" t="str">
        <f t="shared" ref="B1630:B1693" si="134">IFERROR(VLOOKUP(A1630,IdCC,2,0),"")</f>
        <v>UDR Junín</v>
      </c>
      <c r="C1630" s="35" t="s">
        <v>252</v>
      </c>
      <c r="D1630" s="36" t="str">
        <f t="shared" si="133"/>
        <v>Acciones de Soporte a la Gestión a nivel de UDR</v>
      </c>
      <c r="E1630" s="36" t="s">
        <v>1126</v>
      </c>
      <c r="F1630" s="36" t="str">
        <f t="shared" si="131"/>
        <v>Acciones de soporte administrativo en UDR</v>
      </c>
      <c r="G1630" s="36" t="s">
        <v>1128</v>
      </c>
      <c r="H1630" s="83" t="s">
        <v>1129</v>
      </c>
      <c r="I1630" s="82">
        <v>2</v>
      </c>
      <c r="J1630" s="38">
        <v>120</v>
      </c>
      <c r="K1630" s="38"/>
      <c r="L1630" s="38">
        <v>640</v>
      </c>
      <c r="M1630" s="38">
        <f t="shared" si="132"/>
        <v>760</v>
      </c>
      <c r="N1630" s="39">
        <v>11</v>
      </c>
      <c r="O1630" s="41" t="str">
        <f>IFERROR(VLOOKUP(N1630,bbb!B540:Ordenmes,2,0),"")</f>
        <v>Noviembre</v>
      </c>
      <c r="P1630" s="142">
        <v>11</v>
      </c>
      <c r="Q1630" s="111" t="s">
        <v>169</v>
      </c>
      <c r="R1630" s="95"/>
      <c r="S1630" s="93"/>
      <c r="T1630" s="93"/>
    </row>
    <row r="1631" spans="1:20" x14ac:dyDescent="0.25">
      <c r="A1631" s="34" t="s">
        <v>2118</v>
      </c>
      <c r="B1631" s="34" t="str">
        <f t="shared" si="134"/>
        <v>UDR Junín</v>
      </c>
      <c r="C1631" s="35" t="s">
        <v>252</v>
      </c>
      <c r="D1631" s="36" t="str">
        <f t="shared" si="133"/>
        <v>Acciones de Soporte a la Gestión a nivel de UDR</v>
      </c>
      <c r="E1631" s="36" t="s">
        <v>1126</v>
      </c>
      <c r="F1631" s="36" t="str">
        <f t="shared" si="131"/>
        <v>Acciones de soporte administrativo en UDR</v>
      </c>
      <c r="G1631" s="36" t="s">
        <v>1130</v>
      </c>
      <c r="H1631" s="83" t="s">
        <v>1129</v>
      </c>
      <c r="I1631" s="82">
        <v>3</v>
      </c>
      <c r="J1631" s="38">
        <v>220</v>
      </c>
      <c r="K1631" s="38"/>
      <c r="L1631" s="38">
        <v>960</v>
      </c>
      <c r="M1631" s="38">
        <f t="shared" si="132"/>
        <v>1180</v>
      </c>
      <c r="N1631" s="39">
        <v>11</v>
      </c>
      <c r="O1631" s="41" t="str">
        <f>IFERROR(VLOOKUP(N1631,bbb!B541:Ordenmes,2,0),"")</f>
        <v>Noviembre</v>
      </c>
      <c r="P1631" s="142">
        <v>1</v>
      </c>
      <c r="Q1631" s="111" t="s">
        <v>257</v>
      </c>
      <c r="R1631" s="95"/>
      <c r="S1631" s="93"/>
      <c r="T1631" s="93"/>
    </row>
    <row r="1632" spans="1:20" x14ac:dyDescent="0.25">
      <c r="A1632" s="34" t="s">
        <v>2118</v>
      </c>
      <c r="B1632" s="34" t="str">
        <f t="shared" si="134"/>
        <v>UDR Junín</v>
      </c>
      <c r="C1632" s="35" t="s">
        <v>252</v>
      </c>
      <c r="D1632" s="36" t="str">
        <f t="shared" si="133"/>
        <v>Acciones de Soporte a la Gestión a nivel de UDR</v>
      </c>
      <c r="E1632" s="36" t="s">
        <v>253</v>
      </c>
      <c r="F1632" s="36" t="str">
        <f t="shared" si="131"/>
        <v>Supervisión y asistencia técnica en acciones de soporte a IPRESS</v>
      </c>
      <c r="G1632" s="36" t="s">
        <v>1144</v>
      </c>
      <c r="H1632" s="83" t="s">
        <v>1132</v>
      </c>
      <c r="I1632" s="82">
        <v>4</v>
      </c>
      <c r="J1632" s="38">
        <v>120</v>
      </c>
      <c r="K1632" s="38"/>
      <c r="L1632" s="38">
        <v>1280</v>
      </c>
      <c r="M1632" s="38">
        <f t="shared" si="132"/>
        <v>1400</v>
      </c>
      <c r="N1632" s="39">
        <v>11</v>
      </c>
      <c r="O1632" s="41" t="str">
        <f>IFERROR(VLOOKUP(N1632,bbb!B542:Ordenmes,2,0),"")</f>
        <v>Noviembre</v>
      </c>
      <c r="P1632" s="142">
        <v>1</v>
      </c>
      <c r="Q1632" s="111" t="s">
        <v>257</v>
      </c>
      <c r="R1632" s="95"/>
      <c r="S1632" s="93"/>
      <c r="T1632" s="93"/>
    </row>
    <row r="1633" spans="1:20" x14ac:dyDescent="0.25">
      <c r="A1633" s="34" t="s">
        <v>2118</v>
      </c>
      <c r="B1633" s="34" t="str">
        <f t="shared" si="134"/>
        <v>UDR Junín</v>
      </c>
      <c r="C1633" s="35" t="s">
        <v>314</v>
      </c>
      <c r="D1633" s="36" t="str">
        <f t="shared" si="133"/>
        <v>Acciones de Afiliación.</v>
      </c>
      <c r="E1633" s="36" t="s">
        <v>315</v>
      </c>
      <c r="F1633" s="36" t="str">
        <f t="shared" si="131"/>
        <v>Supervisión y asistencia técnica en materia de afiliaciones</v>
      </c>
      <c r="G1633" s="36" t="s">
        <v>1069</v>
      </c>
      <c r="H1633" s="83" t="s">
        <v>1050</v>
      </c>
      <c r="I1633" s="82">
        <v>0</v>
      </c>
      <c r="J1633" s="38">
        <v>0</v>
      </c>
      <c r="K1633" s="38"/>
      <c r="L1633" s="38">
        <v>0</v>
      </c>
      <c r="M1633" s="38">
        <f t="shared" si="132"/>
        <v>0</v>
      </c>
      <c r="N1633" s="39">
        <v>12</v>
      </c>
      <c r="O1633" s="41" t="str">
        <f>IFERROR(VLOOKUP(N1633,bbb!B634:Ordenmes,2,0),"")</f>
        <v>Diciembre</v>
      </c>
      <c r="P1633" s="142">
        <v>1</v>
      </c>
      <c r="Q1633" s="111" t="s">
        <v>257</v>
      </c>
      <c r="R1633" s="95"/>
      <c r="S1633" s="93"/>
      <c r="T1633" s="93"/>
    </row>
    <row r="1634" spans="1:20" x14ac:dyDescent="0.25">
      <c r="A1634" s="34" t="s">
        <v>2118</v>
      </c>
      <c r="B1634" s="34" t="str">
        <f t="shared" si="134"/>
        <v>UDR Junín</v>
      </c>
      <c r="C1634" s="35" t="s">
        <v>279</v>
      </c>
      <c r="D1634" s="36" t="str">
        <f t="shared" si="133"/>
        <v>Ejecución de Control Técnico a las Prestaciones.</v>
      </c>
      <c r="E1634" s="36" t="s">
        <v>288</v>
      </c>
      <c r="F1634" s="36" t="str">
        <f t="shared" si="131"/>
        <v>Ejecutar acciones correspondientes al Proceso de Control Presencial Posterior</v>
      </c>
      <c r="G1634" s="36" t="s">
        <v>1073</v>
      </c>
      <c r="H1634" s="83" t="s">
        <v>1076</v>
      </c>
      <c r="I1634" s="82">
        <v>0</v>
      </c>
      <c r="J1634" s="38">
        <v>0</v>
      </c>
      <c r="K1634" s="38"/>
      <c r="L1634" s="38">
        <v>0</v>
      </c>
      <c r="M1634" s="38">
        <f t="shared" si="132"/>
        <v>0</v>
      </c>
      <c r="N1634" s="39">
        <v>12</v>
      </c>
      <c r="O1634" s="41" t="str">
        <f>IFERROR(VLOOKUP(N1634,bbb!B635:Ordenmes,2,0),"")</f>
        <v>Diciembre</v>
      </c>
      <c r="P1634" s="142">
        <v>1</v>
      </c>
      <c r="Q1634" s="111" t="s">
        <v>257</v>
      </c>
      <c r="R1634" s="95"/>
      <c r="S1634" s="93"/>
      <c r="T1634" s="93"/>
    </row>
    <row r="1635" spans="1:20" x14ac:dyDescent="0.25">
      <c r="A1635" s="34" t="s">
        <v>2118</v>
      </c>
      <c r="B1635" s="34" t="str">
        <f t="shared" si="134"/>
        <v>UDR Junín</v>
      </c>
      <c r="C1635" s="35" t="s">
        <v>279</v>
      </c>
      <c r="D1635" s="36" t="str">
        <f t="shared" si="133"/>
        <v>Ejecución de Control Técnico a las Prestaciones.</v>
      </c>
      <c r="E1635" s="36" t="s">
        <v>288</v>
      </c>
      <c r="F1635" s="36" t="str">
        <f t="shared" si="131"/>
        <v>Ejecutar acciones correspondientes al Proceso de Control Presencial Posterior</v>
      </c>
      <c r="G1635" s="36" t="s">
        <v>1074</v>
      </c>
      <c r="H1635" s="83" t="s">
        <v>1075</v>
      </c>
      <c r="I1635" s="82">
        <v>0</v>
      </c>
      <c r="J1635" s="38">
        <v>0</v>
      </c>
      <c r="K1635" s="38"/>
      <c r="L1635" s="38">
        <v>0</v>
      </c>
      <c r="M1635" s="38">
        <f t="shared" si="132"/>
        <v>0</v>
      </c>
      <c r="N1635" s="39">
        <v>12</v>
      </c>
      <c r="O1635" s="41" t="str">
        <f>IFERROR(VLOOKUP(N1635,bbb!B636:Ordenmes,2,0),"")</f>
        <v>Diciembre</v>
      </c>
      <c r="P1635" s="142">
        <v>1</v>
      </c>
      <c r="Q1635" s="111" t="s">
        <v>257</v>
      </c>
      <c r="R1635" s="95"/>
      <c r="S1635" s="93"/>
      <c r="T1635" s="93"/>
    </row>
    <row r="1636" spans="1:20" x14ac:dyDescent="0.25">
      <c r="A1636" s="34" t="s">
        <v>2118</v>
      </c>
      <c r="B1636" s="34" t="str">
        <f t="shared" si="134"/>
        <v>UDR Junín</v>
      </c>
      <c r="C1636" s="35" t="s">
        <v>279</v>
      </c>
      <c r="D1636" s="36" t="str">
        <f t="shared" si="133"/>
        <v>Ejecución de Control Técnico a las Prestaciones.</v>
      </c>
      <c r="E1636" s="36" t="s">
        <v>288</v>
      </c>
      <c r="F1636" s="36" t="str">
        <f t="shared" si="131"/>
        <v>Ejecutar acciones correspondientes al Proceso de Control Presencial Posterior</v>
      </c>
      <c r="G1636" s="36" t="s">
        <v>1099</v>
      </c>
      <c r="H1636" s="83" t="s">
        <v>1075</v>
      </c>
      <c r="I1636" s="82">
        <v>0</v>
      </c>
      <c r="J1636" s="38">
        <v>0</v>
      </c>
      <c r="K1636" s="38"/>
      <c r="L1636" s="38">
        <v>0</v>
      </c>
      <c r="M1636" s="38">
        <f t="shared" si="132"/>
        <v>0</v>
      </c>
      <c r="N1636" s="39">
        <v>12</v>
      </c>
      <c r="O1636" s="41" t="str">
        <f>IFERROR(VLOOKUP(N1636,bbb!B637:Ordenmes,2,0),"")</f>
        <v>Diciembre</v>
      </c>
      <c r="P1636" s="142">
        <v>2</v>
      </c>
      <c r="Q1636" s="111" t="s">
        <v>126</v>
      </c>
      <c r="R1636" s="95"/>
      <c r="S1636" s="93"/>
      <c r="T1636" s="93"/>
    </row>
    <row r="1637" spans="1:20" x14ac:dyDescent="0.25">
      <c r="A1637" s="34" t="s">
        <v>2118</v>
      </c>
      <c r="B1637" s="34" t="str">
        <f t="shared" si="134"/>
        <v>UDR Junín</v>
      </c>
      <c r="C1637" s="35" t="s">
        <v>279</v>
      </c>
      <c r="D1637" s="36" t="str">
        <f t="shared" si="133"/>
        <v>Ejecución de Control Técnico a las Prestaciones.</v>
      </c>
      <c r="E1637" s="36" t="s">
        <v>288</v>
      </c>
      <c r="F1637" s="36" t="str">
        <f t="shared" si="131"/>
        <v>Ejecutar acciones correspondientes al Proceso de Control Presencial Posterior</v>
      </c>
      <c r="G1637" s="36" t="s">
        <v>1100</v>
      </c>
      <c r="H1637" s="83" t="s">
        <v>1076</v>
      </c>
      <c r="I1637" s="82">
        <v>0</v>
      </c>
      <c r="J1637" s="38">
        <v>0</v>
      </c>
      <c r="K1637" s="38"/>
      <c r="L1637" s="38">
        <v>0</v>
      </c>
      <c r="M1637" s="38">
        <f t="shared" si="132"/>
        <v>0</v>
      </c>
      <c r="N1637" s="39">
        <v>12</v>
      </c>
      <c r="O1637" s="41" t="str">
        <f>IFERROR(VLOOKUP(N1637,bbb!B638:Ordenmes,2,0),"")</f>
        <v>Diciembre</v>
      </c>
      <c r="P1637" s="142">
        <v>2</v>
      </c>
      <c r="Q1637" s="111" t="s">
        <v>126</v>
      </c>
      <c r="R1637" s="95"/>
      <c r="S1637" s="93"/>
      <c r="T1637" s="93"/>
    </row>
    <row r="1638" spans="1:20" x14ac:dyDescent="0.25">
      <c r="A1638" s="34" t="s">
        <v>2118</v>
      </c>
      <c r="B1638" s="34" t="str">
        <f t="shared" si="134"/>
        <v>UDR Junín</v>
      </c>
      <c r="C1638" s="35" t="s">
        <v>252</v>
      </c>
      <c r="D1638" s="36" t="str">
        <f t="shared" si="133"/>
        <v>Acciones de Soporte a la Gestión a nivel de UDR</v>
      </c>
      <c r="E1638" s="36" t="s">
        <v>253</v>
      </c>
      <c r="F1638" s="36" t="str">
        <f t="shared" si="131"/>
        <v>Supervisión y asistencia técnica en acciones de soporte a IPRESS</v>
      </c>
      <c r="G1638" s="36" t="s">
        <v>1145</v>
      </c>
      <c r="H1638" s="83" t="s">
        <v>1132</v>
      </c>
      <c r="I1638" s="82">
        <v>3</v>
      </c>
      <c r="J1638" s="38">
        <f>120+76</f>
        <v>196</v>
      </c>
      <c r="K1638" s="38"/>
      <c r="L1638" s="38">
        <v>960</v>
      </c>
      <c r="M1638" s="38">
        <f t="shared" si="132"/>
        <v>1156</v>
      </c>
      <c r="N1638" s="39">
        <v>12</v>
      </c>
      <c r="O1638" s="41" t="str">
        <f>IFERROR(VLOOKUP(N1638,bbb!B639:Ordenmes,2,0),"")</f>
        <v>Diciembre</v>
      </c>
      <c r="P1638" s="142">
        <v>2</v>
      </c>
      <c r="Q1638" s="111" t="s">
        <v>126</v>
      </c>
      <c r="R1638" s="95"/>
      <c r="S1638" s="93"/>
      <c r="T1638" s="93"/>
    </row>
    <row r="1639" spans="1:20" x14ac:dyDescent="0.25">
      <c r="A1639" s="34" t="s">
        <v>2120</v>
      </c>
      <c r="B1639" s="34" t="str">
        <f t="shared" si="134"/>
        <v>UDR Huancavelica</v>
      </c>
      <c r="C1639" s="35" t="s">
        <v>314</v>
      </c>
      <c r="D1639" s="36" t="str">
        <f t="shared" si="133"/>
        <v>Acciones de Afiliación.</v>
      </c>
      <c r="E1639" s="36" t="s">
        <v>315</v>
      </c>
      <c r="F1639" s="36" t="str">
        <f t="shared" si="131"/>
        <v>Supervisión y asistencia técnica en materia de afiliaciones</v>
      </c>
      <c r="G1639" s="36" t="s">
        <v>1149</v>
      </c>
      <c r="H1639" s="83" t="s">
        <v>1150</v>
      </c>
      <c r="I1639" s="82">
        <v>0</v>
      </c>
      <c r="J1639" s="38">
        <v>0</v>
      </c>
      <c r="K1639" s="38"/>
      <c r="L1639" s="38">
        <v>0</v>
      </c>
      <c r="M1639" s="38">
        <f t="shared" si="132"/>
        <v>0</v>
      </c>
      <c r="N1639" s="39">
        <v>1</v>
      </c>
      <c r="O1639" s="41" t="str">
        <f>IFERROR(VLOOKUP(N1639,bbb!B3733:Ordenmes,2,0),"")</f>
        <v>Enero</v>
      </c>
      <c r="P1639" s="142">
        <v>2</v>
      </c>
      <c r="Q1639" s="111" t="s">
        <v>126</v>
      </c>
      <c r="R1639" s="95"/>
      <c r="S1639" s="93"/>
      <c r="T1639" s="93"/>
    </row>
    <row r="1640" spans="1:20" x14ac:dyDescent="0.25">
      <c r="A1640" s="34" t="s">
        <v>2120</v>
      </c>
      <c r="B1640" s="34" t="str">
        <f t="shared" si="134"/>
        <v>UDR Huancavelica</v>
      </c>
      <c r="C1640" s="35" t="s">
        <v>279</v>
      </c>
      <c r="D1640" s="36" t="str">
        <f t="shared" si="133"/>
        <v>Ejecución de Control Técnico a las Prestaciones.</v>
      </c>
      <c r="E1640" s="36" t="s">
        <v>288</v>
      </c>
      <c r="F1640" s="36" t="str">
        <f t="shared" si="131"/>
        <v>Ejecutar acciones correspondientes al Proceso de Control Presencial Posterior</v>
      </c>
      <c r="G1640" s="36" t="s">
        <v>1151</v>
      </c>
      <c r="H1640" s="83" t="s">
        <v>1152</v>
      </c>
      <c r="I1640" s="82">
        <v>0</v>
      </c>
      <c r="J1640" s="38">
        <v>0</v>
      </c>
      <c r="K1640" s="38"/>
      <c r="L1640" s="38">
        <v>0</v>
      </c>
      <c r="M1640" s="38">
        <f t="shared" si="132"/>
        <v>0</v>
      </c>
      <c r="N1640" s="39">
        <v>1</v>
      </c>
      <c r="O1640" s="41" t="str">
        <f>IFERROR(VLOOKUP(N1640,bbb!B3734:Ordenmes,2,0),"")</f>
        <v>Enero</v>
      </c>
      <c r="P1640" s="142"/>
      <c r="Q1640" s="111"/>
      <c r="R1640" s="95" t="s">
        <v>437</v>
      </c>
      <c r="S1640" s="93"/>
      <c r="T1640" s="93"/>
    </row>
    <row r="1641" spans="1:20" x14ac:dyDescent="0.25">
      <c r="A1641" s="34" t="s">
        <v>2120</v>
      </c>
      <c r="B1641" s="34" t="str">
        <f t="shared" si="134"/>
        <v>UDR Huancavelica</v>
      </c>
      <c r="C1641" s="35" t="s">
        <v>279</v>
      </c>
      <c r="D1641" s="36" t="str">
        <f t="shared" si="133"/>
        <v>Ejecución de Control Técnico a las Prestaciones.</v>
      </c>
      <c r="E1641" s="36" t="s">
        <v>288</v>
      </c>
      <c r="F1641" s="36" t="str">
        <f t="shared" si="131"/>
        <v>Ejecutar acciones correspondientes al Proceso de Control Presencial Posterior</v>
      </c>
      <c r="G1641" s="36" t="s">
        <v>1153</v>
      </c>
      <c r="H1641" s="83" t="s">
        <v>1152</v>
      </c>
      <c r="I1641" s="82">
        <v>0</v>
      </c>
      <c r="J1641" s="38">
        <v>0</v>
      </c>
      <c r="K1641" s="38"/>
      <c r="L1641" s="38">
        <v>0</v>
      </c>
      <c r="M1641" s="38">
        <f t="shared" si="132"/>
        <v>0</v>
      </c>
      <c r="N1641" s="39">
        <v>1</v>
      </c>
      <c r="O1641" s="41" t="str">
        <f>IFERROR(VLOOKUP(N1641,bbb!B3735:Ordenmes,2,0),"")</f>
        <v>Enero</v>
      </c>
      <c r="P1641" s="142">
        <v>3</v>
      </c>
      <c r="Q1641" s="111" t="s">
        <v>131</v>
      </c>
      <c r="R1641" s="95"/>
      <c r="S1641" s="93"/>
      <c r="T1641" s="93"/>
    </row>
    <row r="1642" spans="1:20" x14ac:dyDescent="0.25">
      <c r="A1642" s="34" t="s">
        <v>2120</v>
      </c>
      <c r="B1642" s="34" t="str">
        <f t="shared" si="134"/>
        <v>UDR Huancavelica</v>
      </c>
      <c r="C1642" s="35" t="s">
        <v>279</v>
      </c>
      <c r="D1642" s="36" t="str">
        <f t="shared" si="133"/>
        <v>Ejecución de Control Técnico a las Prestaciones.</v>
      </c>
      <c r="E1642" s="36" t="s">
        <v>288</v>
      </c>
      <c r="F1642" s="36" t="str">
        <f t="shared" si="131"/>
        <v>Ejecutar acciones correspondientes al Proceso de Control Presencial Posterior</v>
      </c>
      <c r="G1642" s="36" t="s">
        <v>1154</v>
      </c>
      <c r="H1642" s="83" t="s">
        <v>1152</v>
      </c>
      <c r="I1642" s="82">
        <v>0</v>
      </c>
      <c r="J1642" s="38">
        <v>0</v>
      </c>
      <c r="K1642" s="38"/>
      <c r="L1642" s="38">
        <v>0</v>
      </c>
      <c r="M1642" s="38">
        <f t="shared" si="132"/>
        <v>0</v>
      </c>
      <c r="N1642" s="39">
        <v>1</v>
      </c>
      <c r="O1642" s="41" t="str">
        <f>IFERROR(VLOOKUP(N1642,bbb!B3736:Ordenmes,2,0),"")</f>
        <v>Enero</v>
      </c>
      <c r="P1642" s="142"/>
      <c r="Q1642" s="111"/>
      <c r="R1642" s="95" t="s">
        <v>437</v>
      </c>
      <c r="S1642" s="93"/>
      <c r="T1642" s="93"/>
    </row>
    <row r="1643" spans="1:20" x14ac:dyDescent="0.25">
      <c r="A1643" s="34" t="s">
        <v>2120</v>
      </c>
      <c r="B1643" s="34" t="str">
        <f t="shared" si="134"/>
        <v>UDR Huancavelica</v>
      </c>
      <c r="C1643" s="35" t="s">
        <v>279</v>
      </c>
      <c r="D1643" s="36" t="str">
        <f t="shared" si="133"/>
        <v>Ejecución de Control Técnico a las Prestaciones.</v>
      </c>
      <c r="E1643" s="36" t="s">
        <v>288</v>
      </c>
      <c r="F1643" s="36" t="str">
        <f t="shared" si="131"/>
        <v>Ejecutar acciones correspondientes al Proceso de Control Presencial Posterior</v>
      </c>
      <c r="G1643" s="36" t="s">
        <v>1155</v>
      </c>
      <c r="H1643" s="83" t="s">
        <v>1152</v>
      </c>
      <c r="I1643" s="82">
        <v>0</v>
      </c>
      <c r="J1643" s="38">
        <v>0</v>
      </c>
      <c r="K1643" s="38"/>
      <c r="L1643" s="38">
        <v>0</v>
      </c>
      <c r="M1643" s="38">
        <f t="shared" si="132"/>
        <v>0</v>
      </c>
      <c r="N1643" s="39">
        <v>1</v>
      </c>
      <c r="O1643" s="41" t="str">
        <f>IFERROR(VLOOKUP(N1643,bbb!B3737:Ordenmes,2,0),"")</f>
        <v>Enero</v>
      </c>
      <c r="P1643" s="142"/>
      <c r="Q1643" s="111"/>
      <c r="R1643" s="95" t="s">
        <v>437</v>
      </c>
      <c r="S1643" s="93"/>
      <c r="T1643" s="93"/>
    </row>
    <row r="1644" spans="1:20" x14ac:dyDescent="0.25">
      <c r="A1644" s="34" t="s">
        <v>2120</v>
      </c>
      <c r="B1644" s="34" t="str">
        <f t="shared" si="134"/>
        <v>UDR Huancavelica</v>
      </c>
      <c r="C1644" s="35" t="s">
        <v>279</v>
      </c>
      <c r="D1644" s="36" t="str">
        <f t="shared" si="133"/>
        <v>Ejecución de Control Técnico a las Prestaciones.</v>
      </c>
      <c r="E1644" s="36" t="s">
        <v>288</v>
      </c>
      <c r="F1644" s="36" t="str">
        <f t="shared" si="131"/>
        <v>Ejecutar acciones correspondientes al Proceso de Control Presencial Posterior</v>
      </c>
      <c r="G1644" s="36" t="s">
        <v>1156</v>
      </c>
      <c r="H1644" s="83" t="s">
        <v>1152</v>
      </c>
      <c r="I1644" s="82">
        <v>0</v>
      </c>
      <c r="J1644" s="38">
        <v>0</v>
      </c>
      <c r="K1644" s="38"/>
      <c r="L1644" s="38">
        <v>0</v>
      </c>
      <c r="M1644" s="38">
        <f t="shared" si="132"/>
        <v>0</v>
      </c>
      <c r="N1644" s="39">
        <v>1</v>
      </c>
      <c r="O1644" s="41" t="str">
        <f>IFERROR(VLOOKUP(N1644,bbb!B3738:Ordenmes,2,0),"")</f>
        <v>Enero</v>
      </c>
      <c r="P1644" s="142"/>
      <c r="Q1644" s="111"/>
      <c r="R1644" s="95" t="s">
        <v>437</v>
      </c>
      <c r="S1644" s="93"/>
      <c r="T1644" s="93"/>
    </row>
    <row r="1645" spans="1:20" x14ac:dyDescent="0.25">
      <c r="A1645" s="34" t="s">
        <v>2120</v>
      </c>
      <c r="B1645" s="34" t="str">
        <f t="shared" si="134"/>
        <v>UDR Huancavelica</v>
      </c>
      <c r="C1645" s="35" t="s">
        <v>279</v>
      </c>
      <c r="D1645" s="36" t="str">
        <f t="shared" si="133"/>
        <v>Ejecución de Control Técnico a las Prestaciones.</v>
      </c>
      <c r="E1645" s="36" t="s">
        <v>331</v>
      </c>
      <c r="F1645" s="36" t="str">
        <f t="shared" si="131"/>
        <v>Supervisar y monitorear respecto al acceso a servicios de salud</v>
      </c>
      <c r="G1645" s="36" t="s">
        <v>1157</v>
      </c>
      <c r="H1645" s="83" t="s">
        <v>1152</v>
      </c>
      <c r="I1645" s="82">
        <v>2</v>
      </c>
      <c r="J1645" s="38">
        <v>120</v>
      </c>
      <c r="K1645" s="38"/>
      <c r="L1645" s="38">
        <v>640</v>
      </c>
      <c r="M1645" s="38">
        <f t="shared" si="132"/>
        <v>760</v>
      </c>
      <c r="N1645" s="39">
        <v>1</v>
      </c>
      <c r="O1645" s="41" t="str">
        <f>IFERROR(VLOOKUP(N1645,bbb!B3739:Ordenmes,2,0),"")</f>
        <v>Enero</v>
      </c>
      <c r="P1645" s="142">
        <v>3</v>
      </c>
      <c r="Q1645" s="111" t="s">
        <v>131</v>
      </c>
      <c r="R1645" s="95"/>
      <c r="S1645" s="93" t="s">
        <v>2821</v>
      </c>
      <c r="T1645" s="93">
        <v>0</v>
      </c>
    </row>
    <row r="1646" spans="1:20" x14ac:dyDescent="0.25">
      <c r="A1646" s="34" t="s">
        <v>2120</v>
      </c>
      <c r="B1646" s="34" t="str">
        <f t="shared" si="134"/>
        <v>UDR Huancavelica</v>
      </c>
      <c r="C1646" s="35" t="s">
        <v>252</v>
      </c>
      <c r="D1646" s="36" t="str">
        <f t="shared" si="133"/>
        <v>Acciones de Soporte a la Gestión a nivel de UDR</v>
      </c>
      <c r="E1646" s="36" t="s">
        <v>253</v>
      </c>
      <c r="F1646" s="36" t="str">
        <f t="shared" si="131"/>
        <v>Supervisión y asistencia técnica en acciones de soporte a IPRESS</v>
      </c>
      <c r="G1646" s="36" t="s">
        <v>1153</v>
      </c>
      <c r="H1646" s="83" t="s">
        <v>1158</v>
      </c>
      <c r="I1646" s="82">
        <v>0</v>
      </c>
      <c r="J1646" s="38">
        <v>0</v>
      </c>
      <c r="K1646" s="38"/>
      <c r="L1646" s="38">
        <v>0</v>
      </c>
      <c r="M1646" s="38">
        <f t="shared" si="132"/>
        <v>0</v>
      </c>
      <c r="N1646" s="39">
        <v>1</v>
      </c>
      <c r="O1646" s="41" t="str">
        <f>IFERROR(VLOOKUP(N1646,bbb!B3740:Ordenmes,2,0),"")</f>
        <v>Enero</v>
      </c>
      <c r="P1646" s="142">
        <v>4</v>
      </c>
      <c r="Q1646" s="111" t="s">
        <v>137</v>
      </c>
      <c r="R1646" s="95"/>
      <c r="S1646" s="93"/>
      <c r="T1646" s="93"/>
    </row>
    <row r="1647" spans="1:20" x14ac:dyDescent="0.25">
      <c r="A1647" s="34" t="s">
        <v>2120</v>
      </c>
      <c r="B1647" s="34" t="str">
        <f t="shared" si="134"/>
        <v>UDR Huancavelica</v>
      </c>
      <c r="C1647" s="35" t="s">
        <v>314</v>
      </c>
      <c r="D1647" s="36" t="str">
        <f t="shared" si="133"/>
        <v>Acciones de Afiliación.</v>
      </c>
      <c r="E1647" s="36" t="s">
        <v>315</v>
      </c>
      <c r="F1647" s="36" t="str">
        <f t="shared" si="131"/>
        <v>Supervisión y asistencia técnica en materia de afiliaciones</v>
      </c>
      <c r="G1647" s="36" t="s">
        <v>1159</v>
      </c>
      <c r="H1647" s="83" t="s">
        <v>1160</v>
      </c>
      <c r="I1647" s="82">
        <v>2</v>
      </c>
      <c r="J1647" s="38">
        <v>180</v>
      </c>
      <c r="K1647" s="38"/>
      <c r="L1647" s="38">
        <v>640</v>
      </c>
      <c r="M1647" s="80">
        <f t="shared" si="132"/>
        <v>820</v>
      </c>
      <c r="N1647" s="39">
        <v>2</v>
      </c>
      <c r="O1647" s="41" t="str">
        <f>IFERROR(VLOOKUP(N1647,bbb!B573:Ordenmes,2,0),"")</f>
        <v>Febrero</v>
      </c>
      <c r="P1647" s="142">
        <v>4</v>
      </c>
      <c r="Q1647" s="111" t="s">
        <v>137</v>
      </c>
      <c r="R1647" s="95"/>
      <c r="S1647" s="93" t="s">
        <v>2970</v>
      </c>
      <c r="T1647" s="93"/>
    </row>
    <row r="1648" spans="1:20" x14ac:dyDescent="0.25">
      <c r="A1648" s="34" t="s">
        <v>2120</v>
      </c>
      <c r="B1648" s="34" t="str">
        <f t="shared" si="134"/>
        <v>UDR Huancavelica</v>
      </c>
      <c r="C1648" s="35" t="s">
        <v>314</v>
      </c>
      <c r="D1648" s="36" t="str">
        <f t="shared" si="133"/>
        <v>Acciones de Afiliación.</v>
      </c>
      <c r="E1648" s="36" t="s">
        <v>315</v>
      </c>
      <c r="F1648" s="36" t="str">
        <f t="shared" si="131"/>
        <v>Supervisión y asistencia técnica en materia de afiliaciones</v>
      </c>
      <c r="G1648" s="36" t="s">
        <v>1161</v>
      </c>
      <c r="H1648" s="83" t="s">
        <v>1162</v>
      </c>
      <c r="I1648" s="82">
        <v>0</v>
      </c>
      <c r="J1648" s="38">
        <v>0</v>
      </c>
      <c r="K1648" s="38"/>
      <c r="L1648" s="38">
        <v>0</v>
      </c>
      <c r="M1648" s="38">
        <f t="shared" si="132"/>
        <v>0</v>
      </c>
      <c r="N1648" s="39">
        <v>2</v>
      </c>
      <c r="O1648" s="41" t="str">
        <f>IFERROR(VLOOKUP(N1648,bbb!B574:Ordenmes,2,0),"")</f>
        <v>Febrero</v>
      </c>
      <c r="P1648" s="142">
        <v>4</v>
      </c>
      <c r="Q1648" s="111" t="s">
        <v>137</v>
      </c>
      <c r="R1648" s="95"/>
      <c r="S1648" s="93"/>
      <c r="T1648" s="93"/>
    </row>
    <row r="1649" spans="1:20" x14ac:dyDescent="0.25">
      <c r="A1649" s="34" t="s">
        <v>2120</v>
      </c>
      <c r="B1649" s="34" t="str">
        <f t="shared" si="134"/>
        <v>UDR Huancavelica</v>
      </c>
      <c r="C1649" s="35" t="s">
        <v>279</v>
      </c>
      <c r="D1649" s="36" t="str">
        <f t="shared" si="133"/>
        <v>Ejecución de Control Técnico a las Prestaciones.</v>
      </c>
      <c r="E1649" s="36" t="s">
        <v>288</v>
      </c>
      <c r="F1649" s="36" t="str">
        <f t="shared" si="131"/>
        <v>Ejecutar acciones correspondientes al Proceso de Control Presencial Posterior</v>
      </c>
      <c r="G1649" s="36" t="s">
        <v>1163</v>
      </c>
      <c r="H1649" s="83" t="s">
        <v>1152</v>
      </c>
      <c r="I1649" s="82">
        <v>3</v>
      </c>
      <c r="J1649" s="38">
        <v>120</v>
      </c>
      <c r="K1649" s="38"/>
      <c r="L1649" s="38">
        <v>960</v>
      </c>
      <c r="M1649" s="80">
        <f t="shared" si="132"/>
        <v>1080</v>
      </c>
      <c r="N1649" s="39">
        <v>2</v>
      </c>
      <c r="O1649" s="41" t="str">
        <f>IFERROR(VLOOKUP(N1649,bbb!B575:Ordenmes,2,0),"")</f>
        <v>Febrero</v>
      </c>
      <c r="P1649" s="142"/>
      <c r="Q1649" s="111"/>
      <c r="R1649" s="95" t="s">
        <v>437</v>
      </c>
      <c r="S1649" s="93" t="s">
        <v>2970</v>
      </c>
      <c r="T1649" s="93"/>
    </row>
    <row r="1650" spans="1:20" x14ac:dyDescent="0.25">
      <c r="A1650" s="34" t="s">
        <v>2120</v>
      </c>
      <c r="B1650" s="34" t="str">
        <f t="shared" si="134"/>
        <v>UDR Huancavelica</v>
      </c>
      <c r="C1650" s="35" t="s">
        <v>279</v>
      </c>
      <c r="D1650" s="36" t="str">
        <f t="shared" si="133"/>
        <v>Ejecución de Control Técnico a las Prestaciones.</v>
      </c>
      <c r="E1650" s="36" t="s">
        <v>288</v>
      </c>
      <c r="F1650" s="36" t="str">
        <f t="shared" si="131"/>
        <v>Ejecutar acciones correspondientes al Proceso de Control Presencial Posterior</v>
      </c>
      <c r="G1650" s="36" t="s">
        <v>1151</v>
      </c>
      <c r="H1650" s="83" t="s">
        <v>1152</v>
      </c>
      <c r="I1650" s="82">
        <v>0</v>
      </c>
      <c r="J1650" s="38">
        <v>0</v>
      </c>
      <c r="K1650" s="38"/>
      <c r="L1650" s="38">
        <v>0</v>
      </c>
      <c r="M1650" s="38">
        <f t="shared" si="132"/>
        <v>0</v>
      </c>
      <c r="N1650" s="39">
        <v>2</v>
      </c>
      <c r="O1650" s="41" t="str">
        <f>IFERROR(VLOOKUP(N1650,bbb!B576:Ordenmes,2,0),"")</f>
        <v>Febrero</v>
      </c>
      <c r="P1650" s="142"/>
      <c r="Q1650" s="111"/>
      <c r="R1650" s="95" t="s">
        <v>437</v>
      </c>
      <c r="S1650" s="93"/>
      <c r="T1650" s="93"/>
    </row>
    <row r="1651" spans="1:20" x14ac:dyDescent="0.25">
      <c r="A1651" s="34" t="s">
        <v>2120</v>
      </c>
      <c r="B1651" s="34" t="str">
        <f t="shared" si="134"/>
        <v>UDR Huancavelica</v>
      </c>
      <c r="C1651" s="35" t="s">
        <v>279</v>
      </c>
      <c r="D1651" s="36" t="str">
        <f t="shared" si="133"/>
        <v>Ejecución de Control Técnico a las Prestaciones.</v>
      </c>
      <c r="E1651" s="36" t="s">
        <v>288</v>
      </c>
      <c r="F1651" s="36" t="str">
        <f t="shared" si="131"/>
        <v>Ejecutar acciones correspondientes al Proceso de Control Presencial Posterior</v>
      </c>
      <c r="G1651" s="36" t="s">
        <v>1164</v>
      </c>
      <c r="H1651" s="83" t="s">
        <v>1152</v>
      </c>
      <c r="I1651" s="82">
        <v>0</v>
      </c>
      <c r="J1651" s="38">
        <v>0</v>
      </c>
      <c r="K1651" s="38"/>
      <c r="L1651" s="38">
        <v>0</v>
      </c>
      <c r="M1651" s="38">
        <f t="shared" si="132"/>
        <v>0</v>
      </c>
      <c r="N1651" s="39">
        <v>2</v>
      </c>
      <c r="O1651" s="41" t="str">
        <f>IFERROR(VLOOKUP(N1651,bbb!B577:Ordenmes,2,0),"")</f>
        <v>Febrero</v>
      </c>
      <c r="P1651" s="142">
        <v>4</v>
      </c>
      <c r="Q1651" s="111" t="s">
        <v>137</v>
      </c>
      <c r="R1651" s="95"/>
      <c r="S1651" s="93"/>
      <c r="T1651" s="93"/>
    </row>
    <row r="1652" spans="1:20" x14ac:dyDescent="0.25">
      <c r="A1652" s="34" t="s">
        <v>2120</v>
      </c>
      <c r="B1652" s="34" t="str">
        <f t="shared" si="134"/>
        <v>UDR Huancavelica</v>
      </c>
      <c r="C1652" s="35" t="s">
        <v>279</v>
      </c>
      <c r="D1652" s="36" t="str">
        <f t="shared" si="133"/>
        <v>Ejecución de Control Técnico a las Prestaciones.</v>
      </c>
      <c r="E1652" s="36" t="s">
        <v>288</v>
      </c>
      <c r="F1652" s="36" t="str">
        <f t="shared" si="131"/>
        <v>Ejecutar acciones correspondientes al Proceso de Control Presencial Posterior</v>
      </c>
      <c r="G1652" s="36" t="s">
        <v>1153</v>
      </c>
      <c r="H1652" s="83" t="s">
        <v>1152</v>
      </c>
      <c r="I1652" s="82">
        <v>0</v>
      </c>
      <c r="J1652" s="38">
        <v>0</v>
      </c>
      <c r="K1652" s="38"/>
      <c r="L1652" s="38">
        <v>0</v>
      </c>
      <c r="M1652" s="38">
        <f t="shared" si="132"/>
        <v>0</v>
      </c>
      <c r="N1652" s="39">
        <v>2</v>
      </c>
      <c r="O1652" s="41" t="str">
        <f>IFERROR(VLOOKUP(N1652,bbb!B578:Ordenmes,2,0),"")</f>
        <v>Febrero</v>
      </c>
      <c r="P1652" s="142">
        <v>5</v>
      </c>
      <c r="Q1652" s="111" t="s">
        <v>158</v>
      </c>
      <c r="R1652" s="95"/>
      <c r="S1652" s="93"/>
      <c r="T1652" s="93"/>
    </row>
    <row r="1653" spans="1:20" x14ac:dyDescent="0.25">
      <c r="A1653" s="34" t="s">
        <v>2120</v>
      </c>
      <c r="B1653" s="34" t="str">
        <f t="shared" si="134"/>
        <v>UDR Huancavelica</v>
      </c>
      <c r="C1653" s="35" t="s">
        <v>279</v>
      </c>
      <c r="D1653" s="36" t="str">
        <f t="shared" si="133"/>
        <v>Ejecución de Control Técnico a las Prestaciones.</v>
      </c>
      <c r="E1653" s="36" t="s">
        <v>331</v>
      </c>
      <c r="F1653" s="36" t="str">
        <f t="shared" si="131"/>
        <v>Supervisar y monitorear respecto al acceso a servicios de salud</v>
      </c>
      <c r="G1653" s="36" t="s">
        <v>1165</v>
      </c>
      <c r="H1653" s="83" t="s">
        <v>1152</v>
      </c>
      <c r="I1653" s="82">
        <v>2</v>
      </c>
      <c r="J1653" s="38">
        <v>120</v>
      </c>
      <c r="K1653" s="38"/>
      <c r="L1653" s="38">
        <v>640</v>
      </c>
      <c r="M1653" s="80">
        <f t="shared" si="132"/>
        <v>760</v>
      </c>
      <c r="N1653" s="39">
        <v>2</v>
      </c>
      <c r="O1653" s="41" t="str">
        <f>IFERROR(VLOOKUP(N1653,bbb!B579:Ordenmes,2,0),"")</f>
        <v>Febrero</v>
      </c>
      <c r="P1653" s="142">
        <v>5</v>
      </c>
      <c r="Q1653" s="111" t="s">
        <v>158</v>
      </c>
      <c r="R1653" s="95"/>
      <c r="S1653" s="93" t="s">
        <v>2970</v>
      </c>
      <c r="T1653" s="93"/>
    </row>
    <row r="1654" spans="1:20" x14ac:dyDescent="0.25">
      <c r="A1654" s="34" t="s">
        <v>2120</v>
      </c>
      <c r="B1654" s="34" t="str">
        <f t="shared" si="134"/>
        <v>UDR Huancavelica</v>
      </c>
      <c r="C1654" s="35" t="s">
        <v>279</v>
      </c>
      <c r="D1654" s="36" t="str">
        <f t="shared" si="133"/>
        <v>Ejecución de Control Técnico a las Prestaciones.</v>
      </c>
      <c r="E1654" s="36" t="s">
        <v>280</v>
      </c>
      <c r="F1654" s="36" t="str">
        <f t="shared" si="131"/>
        <v>Gestión con actores locales para fortalecer la contención preventiva</v>
      </c>
      <c r="G1654" s="36" t="s">
        <v>1166</v>
      </c>
      <c r="H1654" s="83" t="s">
        <v>1167</v>
      </c>
      <c r="I1654" s="82">
        <v>0</v>
      </c>
      <c r="J1654" s="38">
        <v>0</v>
      </c>
      <c r="K1654" s="38"/>
      <c r="L1654" s="38">
        <v>0</v>
      </c>
      <c r="M1654" s="38">
        <f t="shared" si="132"/>
        <v>0</v>
      </c>
      <c r="N1654" s="39">
        <v>2</v>
      </c>
      <c r="O1654" s="41" t="str">
        <f>IFERROR(VLOOKUP(N1654,bbb!B580:Ordenmes,2,0),"")</f>
        <v>Febrero</v>
      </c>
      <c r="P1654" s="142">
        <v>5</v>
      </c>
      <c r="Q1654" s="111" t="s">
        <v>158</v>
      </c>
      <c r="R1654" s="95"/>
      <c r="S1654" s="93"/>
      <c r="T1654" s="93"/>
    </row>
    <row r="1655" spans="1:20" x14ac:dyDescent="0.25">
      <c r="A1655" s="34" t="s">
        <v>2120</v>
      </c>
      <c r="B1655" s="34" t="str">
        <f t="shared" si="134"/>
        <v>UDR Huancavelica</v>
      </c>
      <c r="C1655" s="35" t="s">
        <v>314</v>
      </c>
      <c r="D1655" s="36" t="str">
        <f t="shared" si="133"/>
        <v>Acciones de Afiliación.</v>
      </c>
      <c r="E1655" s="36" t="s">
        <v>315</v>
      </c>
      <c r="F1655" s="36" t="str">
        <f t="shared" si="131"/>
        <v>Supervisión y asistencia técnica en materia de afiliaciones</v>
      </c>
      <c r="G1655" s="36" t="s">
        <v>1168</v>
      </c>
      <c r="H1655" s="83" t="s">
        <v>1162</v>
      </c>
      <c r="I1655" s="82">
        <v>3</v>
      </c>
      <c r="J1655" s="38">
        <v>150</v>
      </c>
      <c r="K1655" s="38"/>
      <c r="L1655" s="38">
        <v>960</v>
      </c>
      <c r="M1655" s="38">
        <f t="shared" si="132"/>
        <v>1110</v>
      </c>
      <c r="N1655" s="39">
        <v>3</v>
      </c>
      <c r="O1655" s="41" t="str">
        <f>IFERROR(VLOOKUP(N1655,bbb!B560:Ordenmes,2,0),"")</f>
        <v>Marzo</v>
      </c>
      <c r="P1655" s="142"/>
      <c r="Q1655" s="111"/>
      <c r="R1655" s="95" t="s">
        <v>437</v>
      </c>
      <c r="S1655" s="93" t="s">
        <v>2821</v>
      </c>
      <c r="T1655" s="93"/>
    </row>
    <row r="1656" spans="1:20" x14ac:dyDescent="0.25">
      <c r="A1656" s="34" t="s">
        <v>2120</v>
      </c>
      <c r="B1656" s="34" t="str">
        <f t="shared" si="134"/>
        <v>UDR Huancavelica</v>
      </c>
      <c r="C1656" s="35" t="s">
        <v>314</v>
      </c>
      <c r="D1656" s="36" t="str">
        <f t="shared" si="133"/>
        <v>Acciones de Afiliación.</v>
      </c>
      <c r="E1656" s="36" t="s">
        <v>315</v>
      </c>
      <c r="F1656" s="36" t="str">
        <f t="shared" si="131"/>
        <v>Supervisión y asistencia técnica en materia de afiliaciones</v>
      </c>
      <c r="G1656" s="36" t="s">
        <v>1169</v>
      </c>
      <c r="H1656" s="83" t="s">
        <v>1150</v>
      </c>
      <c r="I1656" s="82">
        <v>0</v>
      </c>
      <c r="J1656" s="38">
        <v>0</v>
      </c>
      <c r="K1656" s="38"/>
      <c r="L1656" s="38">
        <v>0</v>
      </c>
      <c r="M1656" s="38">
        <f t="shared" si="132"/>
        <v>0</v>
      </c>
      <c r="N1656" s="39">
        <v>3</v>
      </c>
      <c r="O1656" s="41" t="str">
        <f>IFERROR(VLOOKUP(N1656,bbb!B561:Ordenmes,2,0),"")</f>
        <v>Marzo</v>
      </c>
      <c r="P1656" s="142">
        <v>6</v>
      </c>
      <c r="Q1656" s="111" t="s">
        <v>142</v>
      </c>
      <c r="R1656" s="95"/>
      <c r="S1656" s="93"/>
      <c r="T1656" s="93"/>
    </row>
    <row r="1657" spans="1:20" x14ac:dyDescent="0.25">
      <c r="A1657" s="34" t="s">
        <v>2120</v>
      </c>
      <c r="B1657" s="34" t="str">
        <f t="shared" si="134"/>
        <v>UDR Huancavelica</v>
      </c>
      <c r="C1657" s="35" t="s">
        <v>279</v>
      </c>
      <c r="D1657" s="36" t="str">
        <f t="shared" si="133"/>
        <v>Ejecución de Control Técnico a las Prestaciones.</v>
      </c>
      <c r="E1657" s="36" t="s">
        <v>288</v>
      </c>
      <c r="F1657" s="36" t="str">
        <f t="shared" si="131"/>
        <v>Ejecutar acciones correspondientes al Proceso de Control Presencial Posterior</v>
      </c>
      <c r="G1657" s="36" t="s">
        <v>1151</v>
      </c>
      <c r="H1657" s="83" t="s">
        <v>1152</v>
      </c>
      <c r="I1657" s="82">
        <v>0</v>
      </c>
      <c r="J1657" s="38">
        <v>0</v>
      </c>
      <c r="K1657" s="38"/>
      <c r="L1657" s="38">
        <v>0</v>
      </c>
      <c r="M1657" s="38">
        <f t="shared" si="132"/>
        <v>0</v>
      </c>
      <c r="N1657" s="39">
        <v>3</v>
      </c>
      <c r="O1657" s="41" t="str">
        <f>IFERROR(VLOOKUP(N1657,bbb!B562:Ordenmes,2,0),"")</f>
        <v>Marzo</v>
      </c>
      <c r="P1657" s="142"/>
      <c r="Q1657" s="111"/>
      <c r="R1657" s="95" t="s">
        <v>437</v>
      </c>
      <c r="S1657" s="93"/>
      <c r="T1657" s="93"/>
    </row>
    <row r="1658" spans="1:20" x14ac:dyDescent="0.25">
      <c r="A1658" s="34" t="s">
        <v>2120</v>
      </c>
      <c r="B1658" s="34" t="str">
        <f t="shared" si="134"/>
        <v>UDR Huancavelica</v>
      </c>
      <c r="C1658" s="35" t="s">
        <v>279</v>
      </c>
      <c r="D1658" s="36" t="str">
        <f t="shared" si="133"/>
        <v>Ejecución de Control Técnico a las Prestaciones.</v>
      </c>
      <c r="E1658" s="36" t="s">
        <v>288</v>
      </c>
      <c r="F1658" s="36" t="str">
        <f t="shared" si="131"/>
        <v>Ejecutar acciones correspondientes al Proceso de Control Presencial Posterior</v>
      </c>
      <c r="G1658" s="36" t="s">
        <v>1151</v>
      </c>
      <c r="H1658" s="83" t="s">
        <v>1152</v>
      </c>
      <c r="I1658" s="82">
        <v>0</v>
      </c>
      <c r="J1658" s="38">
        <v>0</v>
      </c>
      <c r="K1658" s="38"/>
      <c r="L1658" s="38">
        <v>0</v>
      </c>
      <c r="M1658" s="38">
        <f t="shared" si="132"/>
        <v>0</v>
      </c>
      <c r="N1658" s="39">
        <v>3</v>
      </c>
      <c r="O1658" s="41" t="str">
        <f>IFERROR(VLOOKUP(N1658,bbb!B563:Ordenmes,2,0),"")</f>
        <v>Marzo</v>
      </c>
      <c r="P1658" s="142"/>
      <c r="Q1658" s="111"/>
      <c r="R1658" s="95" t="s">
        <v>437</v>
      </c>
      <c r="S1658" s="93"/>
      <c r="T1658" s="93"/>
    </row>
    <row r="1659" spans="1:20" x14ac:dyDescent="0.25">
      <c r="A1659" s="34" t="s">
        <v>2120</v>
      </c>
      <c r="B1659" s="34" t="str">
        <f t="shared" si="134"/>
        <v>UDR Huancavelica</v>
      </c>
      <c r="C1659" s="35" t="s">
        <v>279</v>
      </c>
      <c r="D1659" s="36" t="str">
        <f t="shared" si="133"/>
        <v>Ejecución de Control Técnico a las Prestaciones.</v>
      </c>
      <c r="E1659" s="36" t="s">
        <v>288</v>
      </c>
      <c r="F1659" s="36" t="str">
        <f t="shared" si="131"/>
        <v>Ejecutar acciones correspondientes al Proceso de Control Presencial Posterior</v>
      </c>
      <c r="G1659" s="36" t="s">
        <v>1170</v>
      </c>
      <c r="H1659" s="83" t="s">
        <v>1152</v>
      </c>
      <c r="I1659" s="82">
        <v>3</v>
      </c>
      <c r="J1659" s="38">
        <v>180</v>
      </c>
      <c r="K1659" s="38"/>
      <c r="L1659" s="38">
        <v>960</v>
      </c>
      <c r="M1659" s="38">
        <f t="shared" si="132"/>
        <v>1140</v>
      </c>
      <c r="N1659" s="39">
        <v>3</v>
      </c>
      <c r="O1659" s="41" t="str">
        <f>IFERROR(VLOOKUP(N1659,bbb!B564:Ordenmes,2,0),"")</f>
        <v>Marzo</v>
      </c>
      <c r="P1659" s="142"/>
      <c r="Q1659" s="111"/>
      <c r="R1659" s="95" t="s">
        <v>437</v>
      </c>
      <c r="S1659" s="93" t="s">
        <v>2821</v>
      </c>
      <c r="T1659" s="93"/>
    </row>
    <row r="1660" spans="1:20" x14ac:dyDescent="0.25">
      <c r="A1660" s="34" t="s">
        <v>2120</v>
      </c>
      <c r="B1660" s="34" t="str">
        <f t="shared" si="134"/>
        <v>UDR Huancavelica</v>
      </c>
      <c r="C1660" s="35" t="s">
        <v>279</v>
      </c>
      <c r="D1660" s="36" t="str">
        <f t="shared" si="133"/>
        <v>Ejecución de Control Técnico a las Prestaciones.</v>
      </c>
      <c r="E1660" s="36" t="s">
        <v>288</v>
      </c>
      <c r="F1660" s="36" t="str">
        <f t="shared" si="131"/>
        <v>Ejecutar acciones correspondientes al Proceso de Control Presencial Posterior</v>
      </c>
      <c r="G1660" s="36" t="s">
        <v>1171</v>
      </c>
      <c r="H1660" s="83" t="s">
        <v>1152</v>
      </c>
      <c r="I1660" s="82">
        <v>0</v>
      </c>
      <c r="J1660" s="38">
        <v>0</v>
      </c>
      <c r="K1660" s="38"/>
      <c r="L1660" s="38">
        <v>0</v>
      </c>
      <c r="M1660" s="38">
        <f t="shared" si="132"/>
        <v>0</v>
      </c>
      <c r="N1660" s="39">
        <v>3</v>
      </c>
      <c r="O1660" s="41" t="str">
        <f>IFERROR(VLOOKUP(N1660,bbb!B565:Ordenmes,2,0),"")</f>
        <v>Marzo</v>
      </c>
      <c r="P1660" s="142">
        <v>6</v>
      </c>
      <c r="Q1660" s="111" t="s">
        <v>142</v>
      </c>
      <c r="R1660" s="95"/>
      <c r="S1660" s="93"/>
      <c r="T1660" s="93"/>
    </row>
    <row r="1661" spans="1:20" x14ac:dyDescent="0.25">
      <c r="A1661" s="34" t="s">
        <v>2120</v>
      </c>
      <c r="B1661" s="34" t="str">
        <f t="shared" si="134"/>
        <v>UDR Huancavelica</v>
      </c>
      <c r="C1661" s="35" t="s">
        <v>279</v>
      </c>
      <c r="D1661" s="36" t="str">
        <f t="shared" si="133"/>
        <v>Ejecución de Control Técnico a las Prestaciones.</v>
      </c>
      <c r="E1661" s="36" t="s">
        <v>331</v>
      </c>
      <c r="F1661" s="36" t="str">
        <f t="shared" si="131"/>
        <v>Supervisar y monitorear respecto al acceso a servicios de salud</v>
      </c>
      <c r="G1661" s="36" t="s">
        <v>1172</v>
      </c>
      <c r="H1661" s="83" t="s">
        <v>1152</v>
      </c>
      <c r="I1661" s="82">
        <v>2</v>
      </c>
      <c r="J1661" s="38">
        <v>160</v>
      </c>
      <c r="K1661" s="38"/>
      <c r="L1661" s="38">
        <v>640</v>
      </c>
      <c r="M1661" s="38">
        <f t="shared" si="132"/>
        <v>800</v>
      </c>
      <c r="N1661" s="39">
        <v>3</v>
      </c>
      <c r="O1661" s="41" t="str">
        <f>IFERROR(VLOOKUP(N1661,bbb!B566:Ordenmes,2,0),"")</f>
        <v>Marzo</v>
      </c>
      <c r="P1661" s="142">
        <v>7</v>
      </c>
      <c r="Q1661" s="111" t="s">
        <v>156</v>
      </c>
      <c r="R1661" s="95"/>
      <c r="S1661" s="93" t="s">
        <v>2821</v>
      </c>
      <c r="T1661" s="93"/>
    </row>
    <row r="1662" spans="1:20" x14ac:dyDescent="0.25">
      <c r="A1662" s="34" t="s">
        <v>2120</v>
      </c>
      <c r="B1662" s="34" t="str">
        <f t="shared" si="134"/>
        <v>UDR Huancavelica</v>
      </c>
      <c r="C1662" s="35" t="s">
        <v>307</v>
      </c>
      <c r="D1662" s="36" t="str">
        <f t="shared" si="133"/>
        <v>Supervisión Financiera a Unidades Ejecutoras-UE.</v>
      </c>
      <c r="E1662" s="36" t="s">
        <v>308</v>
      </c>
      <c r="F1662" s="36" t="str">
        <f t="shared" si="131"/>
        <v>Supervisión Financiera Presencial a las Unidades Ejecutoras-UE</v>
      </c>
      <c r="G1662" s="36" t="s">
        <v>1173</v>
      </c>
      <c r="H1662" s="83" t="s">
        <v>1174</v>
      </c>
      <c r="I1662" s="82">
        <v>0</v>
      </c>
      <c r="J1662" s="38">
        <v>0</v>
      </c>
      <c r="K1662" s="38"/>
      <c r="L1662" s="38">
        <v>0</v>
      </c>
      <c r="M1662" s="38">
        <f t="shared" si="132"/>
        <v>0</v>
      </c>
      <c r="N1662" s="39">
        <v>3</v>
      </c>
      <c r="O1662" s="41" t="str">
        <f>IFERROR(VLOOKUP(N1662,bbb!B567:Ordenmes,2,0),"")</f>
        <v>Marzo</v>
      </c>
      <c r="P1662" s="142"/>
      <c r="Q1662" s="111"/>
      <c r="R1662" s="95" t="s">
        <v>437</v>
      </c>
      <c r="S1662" s="93"/>
      <c r="T1662" s="93"/>
    </row>
    <row r="1663" spans="1:20" x14ac:dyDescent="0.25">
      <c r="A1663" s="34" t="s">
        <v>2120</v>
      </c>
      <c r="B1663" s="34" t="str">
        <f t="shared" si="134"/>
        <v>UDR Huancavelica</v>
      </c>
      <c r="C1663" s="35" t="s">
        <v>307</v>
      </c>
      <c r="D1663" s="36" t="str">
        <f t="shared" si="133"/>
        <v>Supervisión Financiera a Unidades Ejecutoras-UE.</v>
      </c>
      <c r="E1663" s="36" t="s">
        <v>308</v>
      </c>
      <c r="F1663" s="36" t="str">
        <f t="shared" si="131"/>
        <v>Supervisión Financiera Presencial a las Unidades Ejecutoras-UE</v>
      </c>
      <c r="G1663" s="36" t="s">
        <v>1151</v>
      </c>
      <c r="H1663" s="83" t="s">
        <v>1175</v>
      </c>
      <c r="I1663" s="82">
        <v>0</v>
      </c>
      <c r="J1663" s="38">
        <v>0</v>
      </c>
      <c r="K1663" s="38"/>
      <c r="L1663" s="38">
        <v>0</v>
      </c>
      <c r="M1663" s="38">
        <f t="shared" si="132"/>
        <v>0</v>
      </c>
      <c r="N1663" s="39">
        <v>3</v>
      </c>
      <c r="O1663" s="41" t="str">
        <f>IFERROR(VLOOKUP(N1663,bbb!B568:Ordenmes,2,0),"")</f>
        <v>Marzo</v>
      </c>
      <c r="P1663" s="142">
        <v>7</v>
      </c>
      <c r="Q1663" s="111" t="s">
        <v>156</v>
      </c>
      <c r="R1663" s="95"/>
      <c r="S1663" s="93"/>
      <c r="T1663" s="93"/>
    </row>
    <row r="1664" spans="1:20" x14ac:dyDescent="0.25">
      <c r="A1664" s="34" t="s">
        <v>2120</v>
      </c>
      <c r="B1664" s="34" t="str">
        <f t="shared" si="134"/>
        <v>UDR Huancavelica</v>
      </c>
      <c r="C1664" s="35" t="s">
        <v>252</v>
      </c>
      <c r="D1664" s="36" t="str">
        <f t="shared" si="133"/>
        <v>Acciones de Soporte a la Gestión a nivel de UDR</v>
      </c>
      <c r="E1664" s="36" t="s">
        <v>253</v>
      </c>
      <c r="F1664" s="36" t="str">
        <f t="shared" si="131"/>
        <v>Supervisión y asistencia técnica en acciones de soporte a IPRESS</v>
      </c>
      <c r="G1664" s="36" t="s">
        <v>1154</v>
      </c>
      <c r="H1664" s="83" t="s">
        <v>1158</v>
      </c>
      <c r="I1664" s="82">
        <v>0</v>
      </c>
      <c r="J1664" s="38">
        <v>0</v>
      </c>
      <c r="K1664" s="38"/>
      <c r="L1664" s="38">
        <v>0</v>
      </c>
      <c r="M1664" s="38">
        <f t="shared" si="132"/>
        <v>0</v>
      </c>
      <c r="N1664" s="39">
        <v>3</v>
      </c>
      <c r="O1664" s="41" t="str">
        <f>IFERROR(VLOOKUP(N1664,bbb!B569:Ordenmes,2,0),"")</f>
        <v>Marzo</v>
      </c>
      <c r="P1664" s="142">
        <v>7</v>
      </c>
      <c r="Q1664" s="111" t="s">
        <v>156</v>
      </c>
      <c r="R1664" s="95"/>
      <c r="S1664" s="93"/>
      <c r="T1664" s="93"/>
    </row>
    <row r="1665" spans="1:20" x14ac:dyDescent="0.25">
      <c r="A1665" s="34" t="s">
        <v>2120</v>
      </c>
      <c r="B1665" s="34" t="str">
        <f t="shared" si="134"/>
        <v>UDR Huancavelica</v>
      </c>
      <c r="C1665" s="35" t="s">
        <v>252</v>
      </c>
      <c r="D1665" s="36" t="str">
        <f t="shared" si="133"/>
        <v>Acciones de Soporte a la Gestión a nivel de UDR</v>
      </c>
      <c r="E1665" s="36" t="s">
        <v>253</v>
      </c>
      <c r="F1665" s="36" t="str">
        <f t="shared" ref="F1665:F1728" si="135">IFERROR(VLOOKUP(E1665,IdTarea,2,0),"")</f>
        <v>Supervisión y asistencia técnica en acciones de soporte a IPRESS</v>
      </c>
      <c r="G1665" s="36" t="s">
        <v>1177</v>
      </c>
      <c r="H1665" s="83" t="s">
        <v>1158</v>
      </c>
      <c r="I1665" s="82">
        <v>0</v>
      </c>
      <c r="J1665" s="38">
        <v>0</v>
      </c>
      <c r="K1665" s="38"/>
      <c r="L1665" s="38">
        <v>0</v>
      </c>
      <c r="M1665" s="38">
        <f t="shared" si="132"/>
        <v>0</v>
      </c>
      <c r="N1665" s="39">
        <v>3</v>
      </c>
      <c r="O1665" s="41" t="str">
        <f>IFERROR(VLOOKUP(N1665,bbb!B570:Ordenmes,2,0),"")</f>
        <v>Marzo</v>
      </c>
      <c r="P1665" s="142">
        <v>7</v>
      </c>
      <c r="Q1665" s="111" t="s">
        <v>156</v>
      </c>
      <c r="R1665" s="95"/>
      <c r="S1665" s="93"/>
      <c r="T1665" s="93"/>
    </row>
    <row r="1666" spans="1:20" x14ac:dyDescent="0.25">
      <c r="A1666" s="34" t="s">
        <v>2120</v>
      </c>
      <c r="B1666" s="34" t="str">
        <f t="shared" si="134"/>
        <v>UDR Huancavelica</v>
      </c>
      <c r="C1666" s="35" t="s">
        <v>252</v>
      </c>
      <c r="D1666" s="36" t="str">
        <f t="shared" si="133"/>
        <v>Acciones de Soporte a la Gestión a nivel de UDR</v>
      </c>
      <c r="E1666" s="36" t="s">
        <v>253</v>
      </c>
      <c r="F1666" s="36" t="str">
        <f t="shared" si="135"/>
        <v>Supervisión y asistencia técnica en acciones de soporte a IPRESS</v>
      </c>
      <c r="G1666" s="36" t="s">
        <v>1176</v>
      </c>
      <c r="H1666" s="83" t="s">
        <v>1158</v>
      </c>
      <c r="I1666" s="82">
        <v>3</v>
      </c>
      <c r="J1666" s="38">
        <v>300</v>
      </c>
      <c r="K1666" s="38"/>
      <c r="L1666" s="38">
        <v>960</v>
      </c>
      <c r="M1666" s="38">
        <f t="shared" si="132"/>
        <v>1260</v>
      </c>
      <c r="N1666" s="107">
        <v>4</v>
      </c>
      <c r="O1666" s="41" t="str">
        <f>IFERROR(VLOOKUP(N1666,bbb!B622:Ordenmes,2,0),"")</f>
        <v>Abril</v>
      </c>
      <c r="P1666" s="142">
        <v>7</v>
      </c>
      <c r="Q1666" s="111" t="s">
        <v>156</v>
      </c>
      <c r="R1666" s="95"/>
      <c r="S1666" s="93"/>
      <c r="T1666" s="93"/>
    </row>
    <row r="1667" spans="1:20" x14ac:dyDescent="0.25">
      <c r="A1667" s="34" t="s">
        <v>2120</v>
      </c>
      <c r="B1667" s="34" t="str">
        <f t="shared" si="134"/>
        <v>UDR Huancavelica</v>
      </c>
      <c r="C1667" s="35" t="s">
        <v>314</v>
      </c>
      <c r="D1667" s="36" t="str">
        <f t="shared" si="133"/>
        <v>Acciones de Afiliación.</v>
      </c>
      <c r="E1667" s="36" t="s">
        <v>315</v>
      </c>
      <c r="F1667" s="36" t="str">
        <f t="shared" si="135"/>
        <v>Supervisión y asistencia técnica en materia de afiliaciones</v>
      </c>
      <c r="G1667" s="36" t="s">
        <v>1178</v>
      </c>
      <c r="H1667" s="83" t="s">
        <v>1150</v>
      </c>
      <c r="I1667" s="82">
        <v>3</v>
      </c>
      <c r="J1667" s="38">
        <v>200</v>
      </c>
      <c r="K1667" s="38"/>
      <c r="L1667" s="38">
        <v>960</v>
      </c>
      <c r="M1667" s="38">
        <f t="shared" si="132"/>
        <v>1160</v>
      </c>
      <c r="N1667" s="107">
        <v>4</v>
      </c>
      <c r="O1667" s="41" t="str">
        <f>IFERROR(VLOOKUP(N1667,bbb!B623:Ordenmes,2,0),"")</f>
        <v>Abril</v>
      </c>
      <c r="P1667" s="142">
        <v>8</v>
      </c>
      <c r="Q1667" s="111" t="s">
        <v>145</v>
      </c>
      <c r="R1667" s="95"/>
      <c r="S1667" s="93"/>
      <c r="T1667" s="93"/>
    </row>
    <row r="1668" spans="1:20" x14ac:dyDescent="0.25">
      <c r="A1668" s="34" t="s">
        <v>2120</v>
      </c>
      <c r="B1668" s="34" t="str">
        <f t="shared" si="134"/>
        <v>UDR Huancavelica</v>
      </c>
      <c r="C1668" s="35" t="s">
        <v>314</v>
      </c>
      <c r="D1668" s="36" t="str">
        <f t="shared" si="133"/>
        <v>Acciones de Afiliación.</v>
      </c>
      <c r="E1668" s="36" t="s">
        <v>315</v>
      </c>
      <c r="F1668" s="36" t="str">
        <f t="shared" si="135"/>
        <v>Supervisión y asistencia técnica en materia de afiliaciones</v>
      </c>
      <c r="G1668" s="36" t="s">
        <v>1179</v>
      </c>
      <c r="H1668" s="83" t="s">
        <v>1160</v>
      </c>
      <c r="I1668" s="82">
        <v>0</v>
      </c>
      <c r="J1668" s="38">
        <v>0</v>
      </c>
      <c r="K1668" s="38"/>
      <c r="L1668" s="38">
        <v>0</v>
      </c>
      <c r="M1668" s="38">
        <f t="shared" si="132"/>
        <v>0</v>
      </c>
      <c r="N1668" s="107">
        <v>4</v>
      </c>
      <c r="O1668" s="41" t="str">
        <f>IFERROR(VLOOKUP(N1668,bbb!B624:Ordenmes,2,0),"")</f>
        <v>Abril</v>
      </c>
      <c r="P1668" s="142">
        <v>8</v>
      </c>
      <c r="Q1668" s="111" t="s">
        <v>145</v>
      </c>
      <c r="R1668" s="95"/>
      <c r="S1668" s="93"/>
      <c r="T1668" s="93"/>
    </row>
    <row r="1669" spans="1:20" x14ac:dyDescent="0.25">
      <c r="A1669" s="34" t="s">
        <v>2120</v>
      </c>
      <c r="B1669" s="34" t="str">
        <f t="shared" si="134"/>
        <v>UDR Huancavelica</v>
      </c>
      <c r="C1669" s="35" t="s">
        <v>279</v>
      </c>
      <c r="D1669" s="36" t="str">
        <f t="shared" si="133"/>
        <v>Ejecución de Control Técnico a las Prestaciones.</v>
      </c>
      <c r="E1669" s="36" t="s">
        <v>288</v>
      </c>
      <c r="F1669" s="36" t="str">
        <f t="shared" si="135"/>
        <v>Ejecutar acciones correspondientes al Proceso de Control Presencial Posterior</v>
      </c>
      <c r="G1669" s="36" t="s">
        <v>1180</v>
      </c>
      <c r="H1669" s="83" t="s">
        <v>1152</v>
      </c>
      <c r="I1669" s="82">
        <v>3</v>
      </c>
      <c r="J1669" s="38">
        <v>120</v>
      </c>
      <c r="K1669" s="38"/>
      <c r="L1669" s="38">
        <v>960</v>
      </c>
      <c r="M1669" s="38">
        <f t="shared" si="132"/>
        <v>1080</v>
      </c>
      <c r="N1669" s="107">
        <v>4</v>
      </c>
      <c r="O1669" s="41" t="str">
        <f>IFERROR(VLOOKUP(N1669,bbb!B625:Ordenmes,2,0),"")</f>
        <v>Abril</v>
      </c>
      <c r="P1669" s="142">
        <v>8</v>
      </c>
      <c r="Q1669" s="111" t="s">
        <v>145</v>
      </c>
      <c r="R1669" s="95"/>
      <c r="S1669" s="93"/>
      <c r="T1669" s="93"/>
    </row>
    <row r="1670" spans="1:20" x14ac:dyDescent="0.25">
      <c r="A1670" s="34" t="s">
        <v>2120</v>
      </c>
      <c r="B1670" s="34" t="str">
        <f t="shared" si="134"/>
        <v>UDR Huancavelica</v>
      </c>
      <c r="C1670" s="35" t="s">
        <v>279</v>
      </c>
      <c r="D1670" s="36" t="str">
        <f t="shared" si="133"/>
        <v>Ejecución de Control Técnico a las Prestaciones.</v>
      </c>
      <c r="E1670" s="36" t="s">
        <v>288</v>
      </c>
      <c r="F1670" s="36" t="str">
        <f t="shared" si="135"/>
        <v>Ejecutar acciones correspondientes al Proceso de Control Presencial Posterior</v>
      </c>
      <c r="G1670" s="36" t="s">
        <v>1163</v>
      </c>
      <c r="H1670" s="83" t="s">
        <v>1152</v>
      </c>
      <c r="I1670" s="82">
        <v>3</v>
      </c>
      <c r="J1670" s="38">
        <v>120</v>
      </c>
      <c r="K1670" s="38"/>
      <c r="L1670" s="38">
        <v>960</v>
      </c>
      <c r="M1670" s="38">
        <f t="shared" si="132"/>
        <v>1080</v>
      </c>
      <c r="N1670" s="107">
        <v>4</v>
      </c>
      <c r="O1670" s="41" t="str">
        <f>IFERROR(VLOOKUP(N1670,bbb!B626:Ordenmes,2,0),"")</f>
        <v>Abril</v>
      </c>
      <c r="P1670" s="142">
        <v>8</v>
      </c>
      <c r="Q1670" s="111" t="s">
        <v>145</v>
      </c>
      <c r="R1670" s="95"/>
      <c r="S1670" s="93"/>
      <c r="T1670" s="93"/>
    </row>
    <row r="1671" spans="1:20" x14ac:dyDescent="0.25">
      <c r="A1671" s="34" t="s">
        <v>2120</v>
      </c>
      <c r="B1671" s="34" t="str">
        <f t="shared" si="134"/>
        <v>UDR Huancavelica</v>
      </c>
      <c r="C1671" s="35" t="s">
        <v>279</v>
      </c>
      <c r="D1671" s="36" t="str">
        <f t="shared" si="133"/>
        <v>Ejecución de Control Técnico a las Prestaciones.</v>
      </c>
      <c r="E1671" s="36" t="s">
        <v>288</v>
      </c>
      <c r="F1671" s="36" t="str">
        <f t="shared" si="135"/>
        <v>Ejecutar acciones correspondientes al Proceso de Control Presencial Posterior</v>
      </c>
      <c r="G1671" s="36" t="s">
        <v>1151</v>
      </c>
      <c r="H1671" s="83" t="s">
        <v>1152</v>
      </c>
      <c r="I1671" s="82">
        <v>0</v>
      </c>
      <c r="J1671" s="38">
        <v>0</v>
      </c>
      <c r="K1671" s="38"/>
      <c r="L1671" s="38">
        <v>0</v>
      </c>
      <c r="M1671" s="38">
        <f t="shared" ref="M1671:M1734" si="136">SUM(J1671:L1671)</f>
        <v>0</v>
      </c>
      <c r="N1671" s="107">
        <v>4</v>
      </c>
      <c r="O1671" s="41" t="str">
        <f>IFERROR(VLOOKUP(N1671,bbb!B627:Ordenmes,2,0),"")</f>
        <v>Abril</v>
      </c>
      <c r="P1671" s="142">
        <v>8</v>
      </c>
      <c r="Q1671" s="111" t="s">
        <v>145</v>
      </c>
      <c r="R1671" s="95"/>
      <c r="S1671" s="93"/>
      <c r="T1671" s="93"/>
    </row>
    <row r="1672" spans="1:20" x14ac:dyDescent="0.25">
      <c r="A1672" s="34" t="s">
        <v>2120</v>
      </c>
      <c r="B1672" s="34" t="str">
        <f t="shared" si="134"/>
        <v>UDR Huancavelica</v>
      </c>
      <c r="C1672" s="35" t="s">
        <v>279</v>
      </c>
      <c r="D1672" s="36" t="str">
        <f t="shared" si="133"/>
        <v>Ejecución de Control Técnico a las Prestaciones.</v>
      </c>
      <c r="E1672" s="36" t="s">
        <v>331</v>
      </c>
      <c r="F1672" s="36" t="str">
        <f t="shared" si="135"/>
        <v>Supervisar y monitorear respecto al acceso a servicios de salud</v>
      </c>
      <c r="G1672" s="36" t="s">
        <v>1181</v>
      </c>
      <c r="H1672" s="83" t="s">
        <v>1152</v>
      </c>
      <c r="I1672" s="82">
        <v>3</v>
      </c>
      <c r="J1672" s="38">
        <v>180</v>
      </c>
      <c r="K1672" s="38"/>
      <c r="L1672" s="38">
        <v>960</v>
      </c>
      <c r="M1672" s="38">
        <f t="shared" si="136"/>
        <v>1140</v>
      </c>
      <c r="N1672" s="107">
        <v>4</v>
      </c>
      <c r="O1672" s="41" t="str">
        <f>IFERROR(VLOOKUP(N1672,bbb!B628:Ordenmes,2,0),"")</f>
        <v>Abril</v>
      </c>
      <c r="P1672" s="142"/>
      <c r="Q1672" s="111"/>
      <c r="R1672" s="95" t="s">
        <v>437</v>
      </c>
      <c r="S1672" s="93"/>
      <c r="T1672" s="93"/>
    </row>
    <row r="1673" spans="1:20" x14ac:dyDescent="0.25">
      <c r="A1673" s="34" t="s">
        <v>2120</v>
      </c>
      <c r="B1673" s="34" t="str">
        <f t="shared" si="134"/>
        <v>UDR Huancavelica</v>
      </c>
      <c r="C1673" s="35" t="s">
        <v>307</v>
      </c>
      <c r="D1673" s="36" t="str">
        <f t="shared" si="133"/>
        <v>Supervisión Financiera a Unidades Ejecutoras-UE.</v>
      </c>
      <c r="E1673" s="36" t="s">
        <v>308</v>
      </c>
      <c r="F1673" s="36" t="str">
        <f t="shared" si="135"/>
        <v>Supervisión Financiera Presencial a las Unidades Ejecutoras-UE</v>
      </c>
      <c r="G1673" s="36" t="s">
        <v>1182</v>
      </c>
      <c r="H1673" s="83" t="s">
        <v>1174</v>
      </c>
      <c r="I1673" s="82">
        <v>0</v>
      </c>
      <c r="J1673" s="38">
        <v>0</v>
      </c>
      <c r="K1673" s="38"/>
      <c r="L1673" s="38">
        <v>0</v>
      </c>
      <c r="M1673" s="38">
        <f t="shared" si="136"/>
        <v>0</v>
      </c>
      <c r="N1673" s="107">
        <v>4</v>
      </c>
      <c r="O1673" s="41" t="str">
        <f>IFERROR(VLOOKUP(N1673,bbb!B629:Ordenmes,2,0),"")</f>
        <v>Abril</v>
      </c>
      <c r="P1673" s="142">
        <v>9</v>
      </c>
      <c r="Q1673" s="111" t="s">
        <v>161</v>
      </c>
      <c r="R1673" s="95"/>
      <c r="S1673" s="93"/>
      <c r="T1673" s="93"/>
    </row>
    <row r="1674" spans="1:20" x14ac:dyDescent="0.25">
      <c r="A1674" s="34" t="s">
        <v>2120</v>
      </c>
      <c r="B1674" s="34" t="str">
        <f t="shared" si="134"/>
        <v>UDR Huancavelica</v>
      </c>
      <c r="C1674" s="35" t="s">
        <v>307</v>
      </c>
      <c r="D1674" s="36" t="str">
        <f t="shared" si="133"/>
        <v>Supervisión Financiera a Unidades Ejecutoras-UE.</v>
      </c>
      <c r="E1674" s="36" t="s">
        <v>308</v>
      </c>
      <c r="F1674" s="36" t="str">
        <f t="shared" si="135"/>
        <v>Supervisión Financiera Presencial a las Unidades Ejecutoras-UE</v>
      </c>
      <c r="G1674" s="36" t="s">
        <v>1183</v>
      </c>
      <c r="H1674" s="83" t="s">
        <v>1175</v>
      </c>
      <c r="I1674" s="82">
        <v>4</v>
      </c>
      <c r="J1674" s="38">
        <v>200</v>
      </c>
      <c r="K1674" s="38"/>
      <c r="L1674" s="38">
        <v>1280</v>
      </c>
      <c r="M1674" s="38">
        <f t="shared" si="136"/>
        <v>1480</v>
      </c>
      <c r="N1674" s="107">
        <v>4</v>
      </c>
      <c r="O1674" s="41" t="str">
        <f>IFERROR(VLOOKUP(N1674,bbb!B630:Ordenmes,2,0),"")</f>
        <v>Abril</v>
      </c>
      <c r="P1674" s="142">
        <v>9</v>
      </c>
      <c r="Q1674" s="111" t="s">
        <v>161</v>
      </c>
      <c r="R1674" s="95"/>
      <c r="S1674" s="93"/>
      <c r="T1674" s="93"/>
    </row>
    <row r="1675" spans="1:20" x14ac:dyDescent="0.25">
      <c r="A1675" s="34" t="s">
        <v>2120</v>
      </c>
      <c r="B1675" s="34" t="str">
        <f t="shared" si="134"/>
        <v>UDR Huancavelica</v>
      </c>
      <c r="C1675" s="35" t="s">
        <v>279</v>
      </c>
      <c r="D1675" s="36" t="str">
        <f t="shared" si="133"/>
        <v>Ejecución de Control Técnico a las Prestaciones.</v>
      </c>
      <c r="E1675" s="36" t="s">
        <v>280</v>
      </c>
      <c r="F1675" s="36" t="str">
        <f t="shared" si="135"/>
        <v>Gestión con actores locales para fortalecer la contención preventiva</v>
      </c>
      <c r="G1675" s="36" t="s">
        <v>1185</v>
      </c>
      <c r="H1675" s="83" t="s">
        <v>1167</v>
      </c>
      <c r="I1675" s="82">
        <v>3</v>
      </c>
      <c r="J1675" s="38">
        <v>120</v>
      </c>
      <c r="K1675" s="38"/>
      <c r="L1675" s="38">
        <v>960</v>
      </c>
      <c r="M1675" s="38">
        <f t="shared" si="136"/>
        <v>1080</v>
      </c>
      <c r="N1675" s="107">
        <v>4</v>
      </c>
      <c r="O1675" s="41" t="str">
        <f>IFERROR(VLOOKUP(N1675,bbb!B632:Ordenmes,2,0),"")</f>
        <v>Abril</v>
      </c>
      <c r="P1675" s="142">
        <v>10</v>
      </c>
      <c r="Q1675" s="111" t="s">
        <v>150</v>
      </c>
      <c r="R1675" s="95"/>
      <c r="S1675" s="93"/>
      <c r="T1675" s="93"/>
    </row>
    <row r="1676" spans="1:20" x14ac:dyDescent="0.25">
      <c r="A1676" s="34" t="s">
        <v>2120</v>
      </c>
      <c r="B1676" s="34" t="str">
        <f t="shared" si="134"/>
        <v>UDR Huancavelica</v>
      </c>
      <c r="C1676" s="35" t="s">
        <v>252</v>
      </c>
      <c r="D1676" s="36" t="str">
        <f t="shared" si="133"/>
        <v>Acciones de Soporte a la Gestión a nivel de UDR</v>
      </c>
      <c r="E1676" s="36" t="s">
        <v>253</v>
      </c>
      <c r="F1676" s="36" t="str">
        <f t="shared" si="135"/>
        <v>Supervisión y asistencia técnica en acciones de soporte a IPRESS</v>
      </c>
      <c r="G1676" s="36" t="s">
        <v>1186</v>
      </c>
      <c r="H1676" s="83" t="s">
        <v>1158</v>
      </c>
      <c r="I1676" s="82">
        <v>0</v>
      </c>
      <c r="J1676" s="38">
        <v>0</v>
      </c>
      <c r="K1676" s="38"/>
      <c r="L1676" s="38">
        <v>0</v>
      </c>
      <c r="M1676" s="38">
        <f t="shared" si="136"/>
        <v>0</v>
      </c>
      <c r="N1676" s="107">
        <v>4</v>
      </c>
      <c r="O1676" s="41" t="str">
        <f>IFERROR(VLOOKUP(N1676,bbb!B633:Ordenmes,2,0),"")</f>
        <v>Abril</v>
      </c>
      <c r="P1676" s="142">
        <v>10</v>
      </c>
      <c r="Q1676" s="111" t="s">
        <v>150</v>
      </c>
      <c r="R1676" s="95"/>
      <c r="S1676" s="93"/>
      <c r="T1676" s="93"/>
    </row>
    <row r="1677" spans="1:20" x14ac:dyDescent="0.25">
      <c r="A1677" s="34" t="s">
        <v>2120</v>
      </c>
      <c r="B1677" s="34" t="str">
        <f t="shared" si="134"/>
        <v>UDR Huancavelica</v>
      </c>
      <c r="C1677" s="35" t="s">
        <v>252</v>
      </c>
      <c r="D1677" s="36" t="str">
        <f t="shared" si="133"/>
        <v>Acciones de Soporte a la Gestión a nivel de UDR</v>
      </c>
      <c r="E1677" s="36" t="s">
        <v>253</v>
      </c>
      <c r="F1677" s="36" t="str">
        <f t="shared" si="135"/>
        <v>Supervisión y asistencia técnica en acciones de soporte a IPRESS</v>
      </c>
      <c r="G1677" s="36" t="s">
        <v>1187</v>
      </c>
      <c r="H1677" s="83" t="s">
        <v>1158</v>
      </c>
      <c r="I1677" s="82">
        <v>4</v>
      </c>
      <c r="J1677" s="38">
        <v>300</v>
      </c>
      <c r="K1677" s="38"/>
      <c r="L1677" s="38">
        <v>1280</v>
      </c>
      <c r="M1677" s="38">
        <f t="shared" si="136"/>
        <v>1580</v>
      </c>
      <c r="N1677" s="107">
        <v>4</v>
      </c>
      <c r="O1677" s="41" t="str">
        <f>IFERROR(VLOOKUP(N1677,bbb!B634:Ordenmes,2,0),"")</f>
        <v>Abril</v>
      </c>
      <c r="P1677" s="142">
        <v>10</v>
      </c>
      <c r="Q1677" s="111" t="s">
        <v>150</v>
      </c>
      <c r="R1677" s="95"/>
      <c r="S1677" s="93"/>
      <c r="T1677" s="93"/>
    </row>
    <row r="1678" spans="1:20" x14ac:dyDescent="0.25">
      <c r="A1678" s="34" t="s">
        <v>2120</v>
      </c>
      <c r="B1678" s="34" t="str">
        <f t="shared" si="134"/>
        <v>UDR Huancavelica</v>
      </c>
      <c r="C1678" s="35" t="s">
        <v>252</v>
      </c>
      <c r="D1678" s="36" t="str">
        <f t="shared" si="133"/>
        <v>Acciones de Soporte a la Gestión a nivel de UDR</v>
      </c>
      <c r="E1678" s="36" t="s">
        <v>260</v>
      </c>
      <c r="F1678" s="36" t="str">
        <f t="shared" si="135"/>
        <v>Otras Acciones de Soporte</v>
      </c>
      <c r="G1678" s="189" t="s">
        <v>1184</v>
      </c>
      <c r="H1678" s="83" t="s">
        <v>1167</v>
      </c>
      <c r="I1678" s="82">
        <v>3</v>
      </c>
      <c r="J1678" s="38">
        <v>120</v>
      </c>
      <c r="K1678" s="38"/>
      <c r="L1678" s="38">
        <v>960</v>
      </c>
      <c r="M1678" s="38">
        <f t="shared" si="136"/>
        <v>1080</v>
      </c>
      <c r="N1678" s="107">
        <v>5</v>
      </c>
      <c r="O1678" s="41" t="str">
        <f>IFERROR(VLOOKUP(N1678,bbb!B631:Ordenmes,2,0),"")</f>
        <v>Mayo</v>
      </c>
      <c r="P1678" s="142">
        <v>9</v>
      </c>
      <c r="Q1678" s="111" t="s">
        <v>161</v>
      </c>
      <c r="R1678" s="95"/>
      <c r="S1678" s="93"/>
      <c r="T1678" s="93"/>
    </row>
    <row r="1679" spans="1:20" x14ac:dyDescent="0.25">
      <c r="A1679" s="34" t="s">
        <v>2120</v>
      </c>
      <c r="B1679" s="34" t="str">
        <f t="shared" si="134"/>
        <v>UDR Huancavelica</v>
      </c>
      <c r="C1679" s="35" t="s">
        <v>314</v>
      </c>
      <c r="D1679" s="36" t="str">
        <f t="shared" si="133"/>
        <v>Acciones de Afiliación.</v>
      </c>
      <c r="E1679" s="36" t="s">
        <v>315</v>
      </c>
      <c r="F1679" s="36" t="str">
        <f t="shared" si="135"/>
        <v>Supervisión y asistencia técnica en materia de afiliaciones</v>
      </c>
      <c r="G1679" s="36" t="s">
        <v>1188</v>
      </c>
      <c r="H1679" s="83" t="s">
        <v>1150</v>
      </c>
      <c r="I1679" s="82">
        <v>3</v>
      </c>
      <c r="J1679" s="38">
        <v>300</v>
      </c>
      <c r="K1679" s="38"/>
      <c r="L1679" s="38">
        <v>960</v>
      </c>
      <c r="M1679" s="38">
        <f t="shared" si="136"/>
        <v>1260</v>
      </c>
      <c r="N1679" s="39">
        <v>5</v>
      </c>
      <c r="O1679" s="41" t="str">
        <f>IFERROR(VLOOKUP(N1679,bbb!B596:Ordenmes,2,0),"")</f>
        <v>Mayo</v>
      </c>
      <c r="P1679" s="142"/>
      <c r="Q1679" s="111"/>
      <c r="R1679" s="95" t="s">
        <v>437</v>
      </c>
      <c r="S1679" s="93"/>
      <c r="T1679" s="93"/>
    </row>
    <row r="1680" spans="1:20" x14ac:dyDescent="0.25">
      <c r="A1680" s="34" t="s">
        <v>2120</v>
      </c>
      <c r="B1680" s="34" t="str">
        <f t="shared" si="134"/>
        <v>UDR Huancavelica</v>
      </c>
      <c r="C1680" s="35" t="s">
        <v>314</v>
      </c>
      <c r="D1680" s="36" t="str">
        <f t="shared" si="133"/>
        <v>Acciones de Afiliación.</v>
      </c>
      <c r="E1680" s="36" t="s">
        <v>315</v>
      </c>
      <c r="F1680" s="36" t="str">
        <f t="shared" si="135"/>
        <v>Supervisión y asistencia técnica en materia de afiliaciones</v>
      </c>
      <c r="G1680" s="36" t="s">
        <v>1189</v>
      </c>
      <c r="H1680" s="83" t="s">
        <v>1160</v>
      </c>
      <c r="I1680" s="82">
        <v>0</v>
      </c>
      <c r="J1680" s="38">
        <v>0</v>
      </c>
      <c r="K1680" s="38"/>
      <c r="L1680" s="38">
        <v>0</v>
      </c>
      <c r="M1680" s="38">
        <f t="shared" si="136"/>
        <v>0</v>
      </c>
      <c r="N1680" s="39">
        <v>5</v>
      </c>
      <c r="O1680" s="41" t="str">
        <f>IFERROR(VLOOKUP(N1680,bbb!B597:Ordenmes,2,0),"")</f>
        <v>Mayo</v>
      </c>
      <c r="P1680" s="142"/>
      <c r="Q1680" s="111"/>
      <c r="R1680" s="95" t="s">
        <v>437</v>
      </c>
      <c r="S1680" s="93"/>
      <c r="T1680" s="93"/>
    </row>
    <row r="1681" spans="1:20" x14ac:dyDescent="0.25">
      <c r="A1681" s="34" t="s">
        <v>2120</v>
      </c>
      <c r="B1681" s="34" t="str">
        <f t="shared" si="134"/>
        <v>UDR Huancavelica</v>
      </c>
      <c r="C1681" s="35" t="s">
        <v>279</v>
      </c>
      <c r="D1681" s="36" t="str">
        <f t="shared" si="133"/>
        <v>Ejecución de Control Técnico a las Prestaciones.</v>
      </c>
      <c r="E1681" s="36" t="s">
        <v>288</v>
      </c>
      <c r="F1681" s="36" t="str">
        <f t="shared" si="135"/>
        <v>Ejecutar acciones correspondientes al Proceso de Control Presencial Posterior</v>
      </c>
      <c r="G1681" s="36" t="s">
        <v>1170</v>
      </c>
      <c r="H1681" s="83" t="s">
        <v>1152</v>
      </c>
      <c r="I1681" s="82">
        <v>3</v>
      </c>
      <c r="J1681" s="38">
        <v>180</v>
      </c>
      <c r="K1681" s="38"/>
      <c r="L1681" s="38">
        <v>960</v>
      </c>
      <c r="M1681" s="38">
        <f t="shared" si="136"/>
        <v>1140</v>
      </c>
      <c r="N1681" s="39">
        <v>5</v>
      </c>
      <c r="O1681" s="41" t="str">
        <f>IFERROR(VLOOKUP(N1681,bbb!B598:Ordenmes,2,0),"")</f>
        <v>Mayo</v>
      </c>
      <c r="P1681" s="142"/>
      <c r="Q1681" s="111"/>
      <c r="R1681" s="95" t="s">
        <v>437</v>
      </c>
      <c r="S1681" s="93"/>
      <c r="T1681" s="93"/>
    </row>
    <row r="1682" spans="1:20" x14ac:dyDescent="0.25">
      <c r="A1682" s="34" t="s">
        <v>2120</v>
      </c>
      <c r="B1682" s="34" t="str">
        <f t="shared" si="134"/>
        <v>UDR Huancavelica</v>
      </c>
      <c r="C1682" s="35" t="s">
        <v>279</v>
      </c>
      <c r="D1682" s="36" t="str">
        <f t="shared" si="133"/>
        <v>Ejecución de Control Técnico a las Prestaciones.</v>
      </c>
      <c r="E1682" s="36" t="s">
        <v>288</v>
      </c>
      <c r="F1682" s="36" t="str">
        <f t="shared" si="135"/>
        <v>Ejecutar acciones correspondientes al Proceso de Control Presencial Posterior</v>
      </c>
      <c r="G1682" s="36" t="s">
        <v>1180</v>
      </c>
      <c r="H1682" s="83" t="s">
        <v>1152</v>
      </c>
      <c r="I1682" s="82">
        <v>3</v>
      </c>
      <c r="J1682" s="38">
        <v>120</v>
      </c>
      <c r="K1682" s="38"/>
      <c r="L1682" s="38">
        <v>960</v>
      </c>
      <c r="M1682" s="38">
        <f t="shared" si="136"/>
        <v>1080</v>
      </c>
      <c r="N1682" s="39">
        <v>5</v>
      </c>
      <c r="O1682" s="41" t="str">
        <f>IFERROR(VLOOKUP(N1682,bbb!B599:Ordenmes,2,0),"")</f>
        <v>Mayo</v>
      </c>
      <c r="P1682" s="142">
        <v>11</v>
      </c>
      <c r="Q1682" s="111" t="s">
        <v>169</v>
      </c>
      <c r="R1682" s="95"/>
      <c r="S1682" s="93"/>
      <c r="T1682" s="93"/>
    </row>
    <row r="1683" spans="1:20" x14ac:dyDescent="0.25">
      <c r="A1683" s="34" t="s">
        <v>2120</v>
      </c>
      <c r="B1683" s="34" t="str">
        <f t="shared" si="134"/>
        <v>UDR Huancavelica</v>
      </c>
      <c r="C1683" s="35" t="s">
        <v>279</v>
      </c>
      <c r="D1683" s="36" t="str">
        <f t="shared" si="133"/>
        <v>Ejecución de Control Técnico a las Prestaciones.</v>
      </c>
      <c r="E1683" s="36" t="s">
        <v>288</v>
      </c>
      <c r="F1683" s="36" t="str">
        <f t="shared" si="135"/>
        <v>Ejecutar acciones correspondientes al Proceso de Control Presencial Posterior</v>
      </c>
      <c r="G1683" s="36" t="s">
        <v>1151</v>
      </c>
      <c r="H1683" s="83" t="s">
        <v>1152</v>
      </c>
      <c r="I1683" s="82">
        <v>0</v>
      </c>
      <c r="J1683" s="38">
        <v>0</v>
      </c>
      <c r="K1683" s="38"/>
      <c r="L1683" s="38">
        <v>0</v>
      </c>
      <c r="M1683" s="38">
        <f t="shared" si="136"/>
        <v>0</v>
      </c>
      <c r="N1683" s="39">
        <v>5</v>
      </c>
      <c r="O1683" s="41" t="str">
        <f>IFERROR(VLOOKUP(N1683,bbb!B600:Ordenmes,2,0),"")</f>
        <v>Mayo</v>
      </c>
      <c r="P1683" s="142">
        <v>11</v>
      </c>
      <c r="Q1683" s="111" t="s">
        <v>169</v>
      </c>
      <c r="R1683" s="95"/>
      <c r="S1683" s="93"/>
      <c r="T1683" s="93"/>
    </row>
    <row r="1684" spans="1:20" x14ac:dyDescent="0.25">
      <c r="A1684" s="34" t="s">
        <v>2120</v>
      </c>
      <c r="B1684" s="34" t="str">
        <f t="shared" si="134"/>
        <v>UDR Huancavelica</v>
      </c>
      <c r="C1684" s="35" t="s">
        <v>279</v>
      </c>
      <c r="D1684" s="36" t="str">
        <f t="shared" si="133"/>
        <v>Ejecución de Control Técnico a las Prestaciones.</v>
      </c>
      <c r="E1684" s="36" t="s">
        <v>331</v>
      </c>
      <c r="F1684" s="36" t="str">
        <f t="shared" si="135"/>
        <v>Supervisar y monitorear respecto al acceso a servicios de salud</v>
      </c>
      <c r="G1684" s="36" t="s">
        <v>1190</v>
      </c>
      <c r="H1684" s="83" t="s">
        <v>1152</v>
      </c>
      <c r="I1684" s="82">
        <v>3</v>
      </c>
      <c r="J1684" s="38">
        <v>200</v>
      </c>
      <c r="K1684" s="38"/>
      <c r="L1684" s="38">
        <v>960</v>
      </c>
      <c r="M1684" s="38">
        <f t="shared" si="136"/>
        <v>1160</v>
      </c>
      <c r="N1684" s="39">
        <v>8</v>
      </c>
      <c r="O1684" s="41" t="str">
        <f>IFERROR(VLOOKUP(N1684,bbb!B601:Ordenmes,2,0),"")</f>
        <v>Agosto</v>
      </c>
      <c r="P1684" s="142">
        <v>11</v>
      </c>
      <c r="Q1684" s="111" t="s">
        <v>169</v>
      </c>
      <c r="R1684" s="95"/>
      <c r="S1684" s="93"/>
      <c r="T1684" s="93"/>
    </row>
    <row r="1685" spans="1:20" x14ac:dyDescent="0.25">
      <c r="A1685" s="34" t="s">
        <v>2120</v>
      </c>
      <c r="B1685" s="34" t="str">
        <f t="shared" si="134"/>
        <v>UDR Huancavelica</v>
      </c>
      <c r="C1685" s="35" t="s">
        <v>307</v>
      </c>
      <c r="D1685" s="36" t="str">
        <f t="shared" si="133"/>
        <v>Supervisión Financiera a Unidades Ejecutoras-UE.</v>
      </c>
      <c r="E1685" s="36" t="s">
        <v>308</v>
      </c>
      <c r="F1685" s="36" t="str">
        <f t="shared" si="135"/>
        <v>Supervisión Financiera Presencial a las Unidades Ejecutoras-UE</v>
      </c>
      <c r="G1685" s="36" t="s">
        <v>1170</v>
      </c>
      <c r="H1685" s="83" t="s">
        <v>1175</v>
      </c>
      <c r="I1685" s="82">
        <v>4</v>
      </c>
      <c r="J1685" s="38">
        <v>180</v>
      </c>
      <c r="K1685" s="38"/>
      <c r="L1685" s="38">
        <v>1280</v>
      </c>
      <c r="M1685" s="38">
        <f t="shared" si="136"/>
        <v>1460</v>
      </c>
      <c r="N1685" s="39">
        <v>5</v>
      </c>
      <c r="O1685" s="41" t="str">
        <f>IFERROR(VLOOKUP(N1685,bbb!B602:Ordenmes,2,0),"")</f>
        <v>Mayo</v>
      </c>
      <c r="P1685" s="142">
        <v>11</v>
      </c>
      <c r="Q1685" s="111" t="s">
        <v>169</v>
      </c>
      <c r="R1685" s="95"/>
      <c r="S1685" s="93"/>
      <c r="T1685" s="93"/>
    </row>
    <row r="1686" spans="1:20" x14ac:dyDescent="0.25">
      <c r="A1686" s="34" t="s">
        <v>2120</v>
      </c>
      <c r="B1686" s="34" t="str">
        <f t="shared" si="134"/>
        <v>UDR Huancavelica</v>
      </c>
      <c r="C1686" s="35" t="s">
        <v>307</v>
      </c>
      <c r="D1686" s="36" t="str">
        <f t="shared" si="133"/>
        <v>Supervisión Financiera a Unidades Ejecutoras-UE.</v>
      </c>
      <c r="E1686" s="36" t="s">
        <v>1191</v>
      </c>
      <c r="F1686" s="36" t="str">
        <f t="shared" si="135"/>
        <v xml:space="preserve">Aprobación de expedientes de prestaciones administrativas: procedimientos especiales </v>
      </c>
      <c r="G1686" s="36" t="s">
        <v>1166</v>
      </c>
      <c r="H1686" s="83" t="s">
        <v>1174</v>
      </c>
      <c r="I1686" s="82">
        <v>0</v>
      </c>
      <c r="J1686" s="38">
        <v>0</v>
      </c>
      <c r="K1686" s="38"/>
      <c r="L1686" s="38">
        <v>0</v>
      </c>
      <c r="M1686" s="38">
        <f t="shared" si="136"/>
        <v>0</v>
      </c>
      <c r="N1686" s="39">
        <v>5</v>
      </c>
      <c r="O1686" s="41" t="str">
        <f>IFERROR(VLOOKUP(N1686,bbb!B603:Ordenmes,2,0),"")</f>
        <v>Mayo</v>
      </c>
      <c r="P1686" s="142"/>
      <c r="Q1686" s="111"/>
      <c r="R1686" s="95" t="s">
        <v>437</v>
      </c>
      <c r="S1686" s="93"/>
      <c r="T1686" s="93"/>
    </row>
    <row r="1687" spans="1:20" x14ac:dyDescent="0.25">
      <c r="A1687" s="34" t="s">
        <v>2120</v>
      </c>
      <c r="B1687" s="34" t="str">
        <f t="shared" si="134"/>
        <v>UDR Huancavelica</v>
      </c>
      <c r="C1687" s="35" t="s">
        <v>279</v>
      </c>
      <c r="D1687" s="36" t="str">
        <f t="shared" si="133"/>
        <v>Ejecución de Control Técnico a las Prestaciones.</v>
      </c>
      <c r="E1687" s="36" t="s">
        <v>280</v>
      </c>
      <c r="F1687" s="36" t="str">
        <f t="shared" si="135"/>
        <v>Gestión con actores locales para fortalecer la contención preventiva</v>
      </c>
      <c r="G1687" s="36" t="s">
        <v>1193</v>
      </c>
      <c r="H1687" s="83" t="s">
        <v>1167</v>
      </c>
      <c r="I1687" s="82">
        <v>3</v>
      </c>
      <c r="J1687" s="38">
        <v>180</v>
      </c>
      <c r="K1687" s="38"/>
      <c r="L1687" s="38">
        <v>960</v>
      </c>
      <c r="M1687" s="38">
        <f t="shared" si="136"/>
        <v>1140</v>
      </c>
      <c r="N1687" s="39">
        <v>5</v>
      </c>
      <c r="O1687" s="41" t="str">
        <f>IFERROR(VLOOKUP(N1687,bbb!B604:Ordenmes,2,0),"")</f>
        <v>Mayo</v>
      </c>
      <c r="P1687" s="142">
        <v>12</v>
      </c>
      <c r="Q1687" s="111" t="s">
        <v>166</v>
      </c>
      <c r="R1687" s="95"/>
      <c r="S1687" s="93"/>
      <c r="T1687" s="93"/>
    </row>
    <row r="1688" spans="1:20" x14ac:dyDescent="0.25">
      <c r="A1688" s="34" t="s">
        <v>2120</v>
      </c>
      <c r="B1688" s="34" t="str">
        <f t="shared" si="134"/>
        <v>UDR Huancavelica</v>
      </c>
      <c r="C1688" s="35" t="s">
        <v>279</v>
      </c>
      <c r="D1688" s="36" t="str">
        <f t="shared" si="133"/>
        <v>Ejecución de Control Técnico a las Prestaciones.</v>
      </c>
      <c r="E1688" s="36" t="s">
        <v>280</v>
      </c>
      <c r="F1688" s="36" t="str">
        <f t="shared" si="135"/>
        <v>Gestión con actores locales para fortalecer la contención preventiva</v>
      </c>
      <c r="G1688" s="36" t="s">
        <v>1194</v>
      </c>
      <c r="H1688" s="83" t="s">
        <v>1167</v>
      </c>
      <c r="I1688" s="82">
        <v>3</v>
      </c>
      <c r="J1688" s="38">
        <v>240</v>
      </c>
      <c r="K1688" s="38"/>
      <c r="L1688" s="38">
        <v>960</v>
      </c>
      <c r="M1688" s="38">
        <f t="shared" si="136"/>
        <v>1200</v>
      </c>
      <c r="N1688" s="39">
        <v>5</v>
      </c>
      <c r="O1688" s="41" t="str">
        <f>IFERROR(VLOOKUP(N1688,bbb!B605:Ordenmes,2,0),"")</f>
        <v>Mayo</v>
      </c>
      <c r="P1688" s="142">
        <v>12</v>
      </c>
      <c r="Q1688" s="111" t="s">
        <v>166</v>
      </c>
      <c r="R1688" s="95"/>
      <c r="S1688" s="93"/>
      <c r="T1688" s="93"/>
    </row>
    <row r="1689" spans="1:20" x14ac:dyDescent="0.25">
      <c r="A1689" s="34" t="s">
        <v>2120</v>
      </c>
      <c r="B1689" s="34" t="str">
        <f t="shared" si="134"/>
        <v>UDR Huancavelica</v>
      </c>
      <c r="C1689" s="35" t="s">
        <v>252</v>
      </c>
      <c r="D1689" s="36" t="str">
        <f t="shared" ref="D1689:D1752" si="137">IFERROR(VLOOKUP(C1689,IdAOE,2,0),"")</f>
        <v>Acciones de Soporte a la Gestión a nivel de UDR</v>
      </c>
      <c r="E1689" s="36" t="s">
        <v>253</v>
      </c>
      <c r="F1689" s="36" t="str">
        <f t="shared" si="135"/>
        <v>Supervisión y asistencia técnica en acciones de soporte a IPRESS</v>
      </c>
      <c r="G1689" s="36" t="s">
        <v>1195</v>
      </c>
      <c r="H1689" s="83" t="s">
        <v>1158</v>
      </c>
      <c r="I1689" s="82">
        <v>0</v>
      </c>
      <c r="J1689" s="38">
        <v>0</v>
      </c>
      <c r="K1689" s="38"/>
      <c r="L1689" s="38">
        <v>0</v>
      </c>
      <c r="M1689" s="38">
        <f t="shared" si="136"/>
        <v>0</v>
      </c>
      <c r="N1689" s="39">
        <v>5</v>
      </c>
      <c r="O1689" s="41" t="str">
        <f>IFERROR(VLOOKUP(N1689,bbb!B606:Ordenmes,2,0),"")</f>
        <v>Mayo</v>
      </c>
      <c r="P1689" s="142">
        <v>12</v>
      </c>
      <c r="Q1689" s="111" t="s">
        <v>166</v>
      </c>
      <c r="R1689" s="95"/>
      <c r="S1689" s="93"/>
      <c r="T1689" s="93"/>
    </row>
    <row r="1690" spans="1:20" x14ac:dyDescent="0.25">
      <c r="A1690" s="34" t="s">
        <v>2120</v>
      </c>
      <c r="B1690" s="34" t="str">
        <f t="shared" si="134"/>
        <v>UDR Huancavelica</v>
      </c>
      <c r="C1690" s="35" t="s">
        <v>252</v>
      </c>
      <c r="D1690" s="36" t="str">
        <f t="shared" si="137"/>
        <v>Acciones de Soporte a la Gestión a nivel de UDR</v>
      </c>
      <c r="E1690" s="36" t="s">
        <v>253</v>
      </c>
      <c r="F1690" s="36" t="str">
        <f t="shared" si="135"/>
        <v>Supervisión y asistencia técnica en acciones de soporte a IPRESS</v>
      </c>
      <c r="G1690" s="36" t="s">
        <v>1196</v>
      </c>
      <c r="H1690" s="83" t="s">
        <v>1158</v>
      </c>
      <c r="I1690" s="82">
        <v>2</v>
      </c>
      <c r="J1690" s="38">
        <v>190</v>
      </c>
      <c r="K1690" s="38"/>
      <c r="L1690" s="38">
        <v>640</v>
      </c>
      <c r="M1690" s="38">
        <f t="shared" si="136"/>
        <v>830</v>
      </c>
      <c r="N1690" s="39">
        <v>5</v>
      </c>
      <c r="O1690" s="41" t="str">
        <f>IFERROR(VLOOKUP(N1690,bbb!B607:Ordenmes,2,0),"")</f>
        <v>Mayo</v>
      </c>
      <c r="P1690" s="142">
        <v>12</v>
      </c>
      <c r="Q1690" s="111" t="s">
        <v>166</v>
      </c>
      <c r="R1690" s="95"/>
      <c r="S1690" s="93"/>
      <c r="T1690" s="93"/>
    </row>
    <row r="1691" spans="1:20" x14ac:dyDescent="0.25">
      <c r="A1691" s="34" t="s">
        <v>2120</v>
      </c>
      <c r="B1691" s="34" t="str">
        <f t="shared" si="134"/>
        <v>UDR Huancavelica</v>
      </c>
      <c r="C1691" s="35" t="s">
        <v>314</v>
      </c>
      <c r="D1691" s="36" t="str">
        <f t="shared" si="137"/>
        <v>Acciones de Afiliación.</v>
      </c>
      <c r="E1691" s="36" t="s">
        <v>315</v>
      </c>
      <c r="F1691" s="36" t="str">
        <f t="shared" si="135"/>
        <v>Supervisión y asistencia técnica en materia de afiliaciones</v>
      </c>
      <c r="G1691" s="36" t="s">
        <v>1197</v>
      </c>
      <c r="H1691" s="83" t="s">
        <v>1160</v>
      </c>
      <c r="I1691" s="82">
        <v>3</v>
      </c>
      <c r="J1691" s="38">
        <v>200</v>
      </c>
      <c r="K1691" s="38"/>
      <c r="L1691" s="38">
        <v>960</v>
      </c>
      <c r="M1691" s="38">
        <f t="shared" si="136"/>
        <v>1160</v>
      </c>
      <c r="N1691" s="39">
        <v>6</v>
      </c>
      <c r="O1691" s="41" t="str">
        <f>IFERROR(VLOOKUP(N1691,bbb!B597:Ordenmes,2,0),"")</f>
        <v>Junio</v>
      </c>
      <c r="P1691" s="142">
        <v>5</v>
      </c>
      <c r="Q1691" s="111" t="s">
        <v>158</v>
      </c>
      <c r="R1691" s="95"/>
      <c r="S1691" s="93"/>
      <c r="T1691" s="93"/>
    </row>
    <row r="1692" spans="1:20" x14ac:dyDescent="0.25">
      <c r="A1692" s="34" t="s">
        <v>2120</v>
      </c>
      <c r="B1692" s="34" t="str">
        <f t="shared" si="134"/>
        <v>UDR Huancavelica</v>
      </c>
      <c r="C1692" s="35" t="s">
        <v>314</v>
      </c>
      <c r="D1692" s="36" t="str">
        <f t="shared" si="137"/>
        <v>Acciones de Afiliación.</v>
      </c>
      <c r="E1692" s="36" t="s">
        <v>315</v>
      </c>
      <c r="F1692" s="36" t="str">
        <f t="shared" si="135"/>
        <v>Supervisión y asistencia técnica en materia de afiliaciones</v>
      </c>
      <c r="G1692" s="36" t="s">
        <v>1198</v>
      </c>
      <c r="H1692" s="83" t="s">
        <v>1162</v>
      </c>
      <c r="I1692" s="82">
        <v>0</v>
      </c>
      <c r="J1692" s="38">
        <v>0</v>
      </c>
      <c r="K1692" s="38"/>
      <c r="L1692" s="38">
        <v>0</v>
      </c>
      <c r="M1692" s="38">
        <f t="shared" si="136"/>
        <v>0</v>
      </c>
      <c r="N1692" s="39">
        <v>6</v>
      </c>
      <c r="O1692" s="41" t="str">
        <f>IFERROR(VLOOKUP(N1692,bbb!B598:Ordenmes,2,0),"")</f>
        <v>Junio</v>
      </c>
      <c r="P1692" s="142">
        <v>1</v>
      </c>
      <c r="Q1692" s="111" t="s">
        <v>257</v>
      </c>
      <c r="R1692" s="95"/>
      <c r="S1692" s="93"/>
      <c r="T1692" s="93"/>
    </row>
    <row r="1693" spans="1:20" x14ac:dyDescent="0.25">
      <c r="A1693" s="34" t="s">
        <v>2120</v>
      </c>
      <c r="B1693" s="34" t="str">
        <f t="shared" si="134"/>
        <v>UDR Huancavelica</v>
      </c>
      <c r="C1693" s="35" t="s">
        <v>279</v>
      </c>
      <c r="D1693" s="36" t="str">
        <f t="shared" si="137"/>
        <v>Ejecución de Control Técnico a las Prestaciones.</v>
      </c>
      <c r="E1693" s="36" t="s">
        <v>288</v>
      </c>
      <c r="F1693" s="36" t="str">
        <f t="shared" si="135"/>
        <v>Ejecutar acciones correspondientes al Proceso de Control Presencial Posterior</v>
      </c>
      <c r="G1693" s="36" t="s">
        <v>1180</v>
      </c>
      <c r="H1693" s="83" t="s">
        <v>1152</v>
      </c>
      <c r="I1693" s="82">
        <v>3</v>
      </c>
      <c r="J1693" s="38">
        <v>120</v>
      </c>
      <c r="K1693" s="38"/>
      <c r="L1693" s="38">
        <v>960</v>
      </c>
      <c r="M1693" s="38">
        <f t="shared" si="136"/>
        <v>1080</v>
      </c>
      <c r="N1693" s="39">
        <v>6</v>
      </c>
      <c r="O1693" s="41" t="str">
        <f>IFERROR(VLOOKUP(N1693,bbb!B599:Ordenmes,2,0),"")</f>
        <v>Junio</v>
      </c>
      <c r="P1693" s="142">
        <v>2</v>
      </c>
      <c r="Q1693" s="111" t="s">
        <v>126</v>
      </c>
      <c r="R1693" s="95"/>
      <c r="S1693" s="93"/>
      <c r="T1693" s="93"/>
    </row>
    <row r="1694" spans="1:20" x14ac:dyDescent="0.25">
      <c r="A1694" s="34" t="s">
        <v>2120</v>
      </c>
      <c r="B1694" s="34" t="str">
        <f t="shared" ref="B1694:B1757" si="138">IFERROR(VLOOKUP(A1694,IdCC,2,0),"")</f>
        <v>UDR Huancavelica</v>
      </c>
      <c r="C1694" s="35" t="s">
        <v>279</v>
      </c>
      <c r="D1694" s="36" t="str">
        <f t="shared" si="137"/>
        <v>Ejecución de Control Técnico a las Prestaciones.</v>
      </c>
      <c r="E1694" s="36" t="s">
        <v>288</v>
      </c>
      <c r="F1694" s="36" t="str">
        <f t="shared" si="135"/>
        <v>Ejecutar acciones correspondientes al Proceso de Control Presencial Posterior</v>
      </c>
      <c r="G1694" s="36" t="s">
        <v>1170</v>
      </c>
      <c r="H1694" s="83" t="s">
        <v>1152</v>
      </c>
      <c r="I1694" s="82">
        <v>3</v>
      </c>
      <c r="J1694" s="38">
        <v>180</v>
      </c>
      <c r="K1694" s="38"/>
      <c r="L1694" s="38">
        <v>960</v>
      </c>
      <c r="M1694" s="38">
        <f t="shared" si="136"/>
        <v>1140</v>
      </c>
      <c r="N1694" s="39">
        <v>6</v>
      </c>
      <c r="O1694" s="41" t="str">
        <f>IFERROR(VLOOKUP(N1694,bbb!B600:Ordenmes,2,0),"")</f>
        <v>Junio</v>
      </c>
      <c r="P1694" s="142">
        <v>3</v>
      </c>
      <c r="Q1694" s="111" t="s">
        <v>131</v>
      </c>
      <c r="R1694" s="95"/>
      <c r="S1694" s="93"/>
      <c r="T1694" s="93"/>
    </row>
    <row r="1695" spans="1:20" x14ac:dyDescent="0.25">
      <c r="A1695" s="34" t="s">
        <v>2120</v>
      </c>
      <c r="B1695" s="34" t="str">
        <f t="shared" si="138"/>
        <v>UDR Huancavelica</v>
      </c>
      <c r="C1695" s="35" t="s">
        <v>279</v>
      </c>
      <c r="D1695" s="36" t="str">
        <f t="shared" si="137"/>
        <v>Ejecución de Control Técnico a las Prestaciones.</v>
      </c>
      <c r="E1695" s="36" t="s">
        <v>288</v>
      </c>
      <c r="F1695" s="36" t="str">
        <f t="shared" si="135"/>
        <v>Ejecutar acciones correspondientes al Proceso de Control Presencial Posterior</v>
      </c>
      <c r="G1695" s="36" t="s">
        <v>1151</v>
      </c>
      <c r="H1695" s="83" t="s">
        <v>1152</v>
      </c>
      <c r="I1695" s="82">
        <v>0</v>
      </c>
      <c r="J1695" s="38">
        <v>0</v>
      </c>
      <c r="K1695" s="38"/>
      <c r="L1695" s="38">
        <v>0</v>
      </c>
      <c r="M1695" s="38">
        <f t="shared" si="136"/>
        <v>0</v>
      </c>
      <c r="N1695" s="39">
        <v>6</v>
      </c>
      <c r="O1695" s="41" t="str">
        <f>IFERROR(VLOOKUP(N1695,bbb!B601:Ordenmes,2,0),"")</f>
        <v>Junio</v>
      </c>
      <c r="P1695" s="142">
        <v>4</v>
      </c>
      <c r="Q1695" s="111" t="s">
        <v>137</v>
      </c>
      <c r="R1695" s="95"/>
      <c r="S1695" s="93"/>
      <c r="T1695" s="93"/>
    </row>
    <row r="1696" spans="1:20" x14ac:dyDescent="0.25">
      <c r="A1696" s="34" t="s">
        <v>2120</v>
      </c>
      <c r="B1696" s="34" t="str">
        <f t="shared" si="138"/>
        <v>UDR Huancavelica</v>
      </c>
      <c r="C1696" s="35" t="s">
        <v>307</v>
      </c>
      <c r="D1696" s="36" t="str">
        <f t="shared" si="137"/>
        <v>Supervisión Financiera a Unidades Ejecutoras-UE.</v>
      </c>
      <c r="E1696" s="36" t="s">
        <v>308</v>
      </c>
      <c r="F1696" s="36" t="str">
        <f t="shared" si="135"/>
        <v>Supervisión Financiera Presencial a las Unidades Ejecutoras-UE</v>
      </c>
      <c r="G1696" s="36" t="s">
        <v>1165</v>
      </c>
      <c r="H1696" s="83" t="s">
        <v>1174</v>
      </c>
      <c r="I1696" s="82">
        <v>4</v>
      </c>
      <c r="J1696" s="38">
        <v>120</v>
      </c>
      <c r="K1696" s="38"/>
      <c r="L1696" s="38">
        <v>1280</v>
      </c>
      <c r="M1696" s="38">
        <f t="shared" si="136"/>
        <v>1400</v>
      </c>
      <c r="N1696" s="39">
        <v>6</v>
      </c>
      <c r="O1696" s="41" t="str">
        <f>IFERROR(VLOOKUP(N1696,bbb!B602:Ordenmes,2,0),"")</f>
        <v>Junio</v>
      </c>
      <c r="P1696" s="142">
        <v>5</v>
      </c>
      <c r="Q1696" s="111" t="s">
        <v>158</v>
      </c>
      <c r="R1696" s="95"/>
      <c r="S1696" s="93"/>
      <c r="T1696" s="93"/>
    </row>
    <row r="1697" spans="1:20" x14ac:dyDescent="0.25">
      <c r="A1697" s="34" t="s">
        <v>2120</v>
      </c>
      <c r="B1697" s="34" t="str">
        <f t="shared" si="138"/>
        <v>UDR Huancavelica</v>
      </c>
      <c r="C1697" s="35" t="s">
        <v>307</v>
      </c>
      <c r="D1697" s="36" t="str">
        <f t="shared" si="137"/>
        <v>Supervisión Financiera a Unidades Ejecutoras-UE.</v>
      </c>
      <c r="E1697" s="36" t="s">
        <v>1191</v>
      </c>
      <c r="F1697" s="36" t="str">
        <f t="shared" si="135"/>
        <v xml:space="preserve">Aprobación de expedientes de prestaciones administrativas: procedimientos especiales </v>
      </c>
      <c r="G1697" s="36" t="s">
        <v>1199</v>
      </c>
      <c r="H1697" s="83" t="s">
        <v>1175</v>
      </c>
      <c r="I1697" s="82">
        <v>0</v>
      </c>
      <c r="J1697" s="38">
        <v>0</v>
      </c>
      <c r="K1697" s="38"/>
      <c r="L1697" s="38">
        <v>0</v>
      </c>
      <c r="M1697" s="38">
        <f t="shared" si="136"/>
        <v>0</v>
      </c>
      <c r="N1697" s="39">
        <v>6</v>
      </c>
      <c r="O1697" s="41" t="str">
        <f>IFERROR(VLOOKUP(N1697,bbb!B603:Ordenmes,2,0),"")</f>
        <v>Junio</v>
      </c>
      <c r="P1697" s="142">
        <v>6</v>
      </c>
      <c r="Q1697" s="111" t="s">
        <v>142</v>
      </c>
      <c r="R1697" s="95"/>
      <c r="S1697" s="93"/>
      <c r="T1697" s="93"/>
    </row>
    <row r="1698" spans="1:20" x14ac:dyDescent="0.25">
      <c r="A1698" s="34" t="s">
        <v>2120</v>
      </c>
      <c r="B1698" s="34" t="str">
        <f t="shared" si="138"/>
        <v>UDR Huancavelica</v>
      </c>
      <c r="C1698" s="35" t="s">
        <v>279</v>
      </c>
      <c r="D1698" s="36" t="str">
        <f t="shared" si="137"/>
        <v>Ejecución de Control Técnico a las Prestaciones.</v>
      </c>
      <c r="E1698" s="36" t="s">
        <v>280</v>
      </c>
      <c r="F1698" s="36" t="str">
        <f t="shared" si="135"/>
        <v>Gestión con actores locales para fortalecer la contención preventiva</v>
      </c>
      <c r="G1698" s="36" t="s">
        <v>1200</v>
      </c>
      <c r="H1698" s="83" t="s">
        <v>1167</v>
      </c>
      <c r="I1698" s="82">
        <v>3</v>
      </c>
      <c r="J1698" s="38">
        <v>160</v>
      </c>
      <c r="K1698" s="38"/>
      <c r="L1698" s="38">
        <v>960</v>
      </c>
      <c r="M1698" s="38">
        <f t="shared" si="136"/>
        <v>1120</v>
      </c>
      <c r="N1698" s="39">
        <v>6</v>
      </c>
      <c r="O1698" s="41" t="str">
        <f>IFERROR(VLOOKUP(N1698,bbb!B604:Ordenmes,2,0),"")</f>
        <v>Junio</v>
      </c>
      <c r="P1698" s="142">
        <v>7</v>
      </c>
      <c r="Q1698" s="111" t="s">
        <v>156</v>
      </c>
      <c r="R1698" s="95"/>
      <c r="S1698" s="93"/>
      <c r="T1698" s="93"/>
    </row>
    <row r="1699" spans="1:20" x14ac:dyDescent="0.25">
      <c r="A1699" s="34" t="s">
        <v>2120</v>
      </c>
      <c r="B1699" s="34" t="str">
        <f t="shared" si="138"/>
        <v>UDR Huancavelica</v>
      </c>
      <c r="C1699" s="35" t="s">
        <v>252</v>
      </c>
      <c r="D1699" s="36" t="str">
        <f t="shared" si="137"/>
        <v>Acciones de Soporte a la Gestión a nivel de UDR</v>
      </c>
      <c r="E1699" s="36" t="s">
        <v>253</v>
      </c>
      <c r="F1699" s="36" t="str">
        <f t="shared" si="135"/>
        <v>Supervisión y asistencia técnica en acciones de soporte a IPRESS</v>
      </c>
      <c r="G1699" s="36" t="s">
        <v>1201</v>
      </c>
      <c r="H1699" s="83" t="s">
        <v>1158</v>
      </c>
      <c r="I1699" s="82">
        <v>0</v>
      </c>
      <c r="J1699" s="38">
        <v>0</v>
      </c>
      <c r="K1699" s="38"/>
      <c r="L1699" s="38">
        <v>0</v>
      </c>
      <c r="M1699" s="38">
        <f t="shared" si="136"/>
        <v>0</v>
      </c>
      <c r="N1699" s="39">
        <v>6</v>
      </c>
      <c r="O1699" s="41" t="str">
        <f>IFERROR(VLOOKUP(N1699,bbb!B605:Ordenmes,2,0),"")</f>
        <v>Junio</v>
      </c>
      <c r="P1699" s="142">
        <v>8</v>
      </c>
      <c r="Q1699" s="111" t="s">
        <v>145</v>
      </c>
      <c r="R1699" s="95"/>
      <c r="S1699" s="93"/>
      <c r="T1699" s="93"/>
    </row>
    <row r="1700" spans="1:20" x14ac:dyDescent="0.25">
      <c r="A1700" s="34" t="s">
        <v>2120</v>
      </c>
      <c r="B1700" s="34" t="str">
        <f t="shared" si="138"/>
        <v>UDR Huancavelica</v>
      </c>
      <c r="C1700" s="35" t="s">
        <v>314</v>
      </c>
      <c r="D1700" s="36" t="str">
        <f t="shared" si="137"/>
        <v>Acciones de Afiliación.</v>
      </c>
      <c r="E1700" s="36" t="s">
        <v>315</v>
      </c>
      <c r="F1700" s="36" t="str">
        <f t="shared" si="135"/>
        <v>Supervisión y asistencia técnica en materia de afiliaciones</v>
      </c>
      <c r="G1700" s="36" t="s">
        <v>1202</v>
      </c>
      <c r="H1700" s="83" t="s">
        <v>1160</v>
      </c>
      <c r="I1700" s="82">
        <v>4</v>
      </c>
      <c r="J1700" s="38">
        <v>300</v>
      </c>
      <c r="K1700" s="38"/>
      <c r="L1700" s="38">
        <v>1280</v>
      </c>
      <c r="M1700" s="38">
        <f t="shared" si="136"/>
        <v>1580</v>
      </c>
      <c r="N1700" s="39">
        <v>7</v>
      </c>
      <c r="O1700" s="41" t="str">
        <f>IFERROR(VLOOKUP(N1700,bbb!B607:Ordenmes,2,0),"")</f>
        <v>Julio</v>
      </c>
      <c r="P1700" s="142">
        <v>9</v>
      </c>
      <c r="Q1700" s="111" t="s">
        <v>161</v>
      </c>
      <c r="R1700" s="95"/>
      <c r="S1700" s="93"/>
      <c r="T1700" s="93"/>
    </row>
    <row r="1701" spans="1:20" x14ac:dyDescent="0.25">
      <c r="A1701" s="34" t="s">
        <v>2120</v>
      </c>
      <c r="B1701" s="34" t="str">
        <f t="shared" si="138"/>
        <v>UDR Huancavelica</v>
      </c>
      <c r="C1701" s="35" t="s">
        <v>314</v>
      </c>
      <c r="D1701" s="36" t="str">
        <f t="shared" si="137"/>
        <v>Acciones de Afiliación.</v>
      </c>
      <c r="E1701" s="36" t="s">
        <v>315</v>
      </c>
      <c r="F1701" s="36" t="str">
        <f t="shared" si="135"/>
        <v>Supervisión y asistencia técnica en materia de afiliaciones</v>
      </c>
      <c r="G1701" s="36" t="s">
        <v>1203</v>
      </c>
      <c r="H1701" s="83" t="s">
        <v>1150</v>
      </c>
      <c r="I1701" s="82">
        <v>0</v>
      </c>
      <c r="J1701" s="38">
        <v>0</v>
      </c>
      <c r="K1701" s="38"/>
      <c r="L1701" s="38">
        <v>0</v>
      </c>
      <c r="M1701" s="38">
        <f t="shared" si="136"/>
        <v>0</v>
      </c>
      <c r="N1701" s="39">
        <v>7</v>
      </c>
      <c r="O1701" s="41" t="str">
        <f>IFERROR(VLOOKUP(N1701,bbb!B608:Ordenmes,2,0),"")</f>
        <v>Julio</v>
      </c>
      <c r="P1701" s="142">
        <v>10</v>
      </c>
      <c r="Q1701" s="111" t="s">
        <v>150</v>
      </c>
      <c r="R1701" s="95"/>
      <c r="S1701" s="93"/>
      <c r="T1701" s="93"/>
    </row>
    <row r="1702" spans="1:20" x14ac:dyDescent="0.25">
      <c r="A1702" s="34" t="s">
        <v>2120</v>
      </c>
      <c r="B1702" s="34" t="str">
        <f t="shared" si="138"/>
        <v>UDR Huancavelica</v>
      </c>
      <c r="C1702" s="35" t="s">
        <v>279</v>
      </c>
      <c r="D1702" s="36" t="str">
        <f t="shared" si="137"/>
        <v>Ejecución de Control Técnico a las Prestaciones.</v>
      </c>
      <c r="E1702" s="36" t="s">
        <v>288</v>
      </c>
      <c r="F1702" s="36" t="str">
        <f t="shared" si="135"/>
        <v>Ejecutar acciones correspondientes al Proceso de Control Presencial Posterior</v>
      </c>
      <c r="G1702" s="36" t="s">
        <v>1163</v>
      </c>
      <c r="H1702" s="83" t="s">
        <v>1152</v>
      </c>
      <c r="I1702" s="82">
        <v>3</v>
      </c>
      <c r="J1702" s="38">
        <v>120</v>
      </c>
      <c r="K1702" s="38"/>
      <c r="L1702" s="38">
        <v>960</v>
      </c>
      <c r="M1702" s="38">
        <f t="shared" si="136"/>
        <v>1080</v>
      </c>
      <c r="N1702" s="39">
        <v>7</v>
      </c>
      <c r="O1702" s="41" t="str">
        <f>IFERROR(VLOOKUP(N1702,bbb!B609:Ordenmes,2,0),"")</f>
        <v>Julio</v>
      </c>
      <c r="P1702" s="142">
        <v>11</v>
      </c>
      <c r="Q1702" s="111" t="s">
        <v>169</v>
      </c>
      <c r="R1702" s="95"/>
      <c r="S1702" s="93"/>
      <c r="T1702" s="93"/>
    </row>
    <row r="1703" spans="1:20" x14ac:dyDescent="0.25">
      <c r="A1703" s="34" t="s">
        <v>2120</v>
      </c>
      <c r="B1703" s="34" t="str">
        <f t="shared" si="138"/>
        <v>UDR Huancavelica</v>
      </c>
      <c r="C1703" s="35" t="s">
        <v>279</v>
      </c>
      <c r="D1703" s="36" t="str">
        <f t="shared" si="137"/>
        <v>Ejecución de Control Técnico a las Prestaciones.</v>
      </c>
      <c r="E1703" s="36" t="s">
        <v>288</v>
      </c>
      <c r="F1703" s="36" t="str">
        <f t="shared" si="135"/>
        <v>Ejecutar acciones correspondientes al Proceso de Control Presencial Posterior</v>
      </c>
      <c r="G1703" s="36" t="s">
        <v>1180</v>
      </c>
      <c r="H1703" s="83" t="s">
        <v>1152</v>
      </c>
      <c r="I1703" s="82">
        <v>3</v>
      </c>
      <c r="J1703" s="38">
        <v>120</v>
      </c>
      <c r="K1703" s="38"/>
      <c r="L1703" s="38">
        <v>960</v>
      </c>
      <c r="M1703" s="38">
        <f t="shared" si="136"/>
        <v>1080</v>
      </c>
      <c r="N1703" s="39">
        <v>7</v>
      </c>
      <c r="O1703" s="41" t="str">
        <f>IFERROR(VLOOKUP(N1703,bbb!B610:Ordenmes,2,0),"")</f>
        <v>Julio</v>
      </c>
      <c r="P1703" s="142">
        <v>12</v>
      </c>
      <c r="Q1703" s="111" t="s">
        <v>166</v>
      </c>
      <c r="R1703" s="95"/>
      <c r="S1703" s="93"/>
      <c r="T1703" s="93"/>
    </row>
    <row r="1704" spans="1:20" x14ac:dyDescent="0.25">
      <c r="A1704" s="34" t="s">
        <v>2120</v>
      </c>
      <c r="B1704" s="34" t="str">
        <f t="shared" si="138"/>
        <v>UDR Huancavelica</v>
      </c>
      <c r="C1704" s="35" t="s">
        <v>279</v>
      </c>
      <c r="D1704" s="36" t="str">
        <f t="shared" si="137"/>
        <v>Ejecución de Control Técnico a las Prestaciones.</v>
      </c>
      <c r="E1704" s="36" t="s">
        <v>288</v>
      </c>
      <c r="F1704" s="36" t="str">
        <f t="shared" si="135"/>
        <v>Ejecutar acciones correspondientes al Proceso de Control Presencial Posterior</v>
      </c>
      <c r="G1704" s="36" t="s">
        <v>1151</v>
      </c>
      <c r="H1704" s="83" t="s">
        <v>1152</v>
      </c>
      <c r="I1704" s="82">
        <v>0</v>
      </c>
      <c r="J1704" s="38">
        <v>0</v>
      </c>
      <c r="K1704" s="38"/>
      <c r="L1704" s="38">
        <v>0</v>
      </c>
      <c r="M1704" s="38">
        <f t="shared" si="136"/>
        <v>0</v>
      </c>
      <c r="N1704" s="39">
        <v>7</v>
      </c>
      <c r="O1704" s="41" t="str">
        <f>IFERROR(VLOOKUP(N1704,bbb!B611:Ordenmes,2,0),"")</f>
        <v>Julio</v>
      </c>
      <c r="P1704" s="142">
        <v>6</v>
      </c>
      <c r="Q1704" s="111" t="s">
        <v>142</v>
      </c>
      <c r="R1704" s="95"/>
      <c r="S1704" s="93"/>
      <c r="T1704" s="93"/>
    </row>
    <row r="1705" spans="1:20" x14ac:dyDescent="0.25">
      <c r="A1705" s="34" t="s">
        <v>2120</v>
      </c>
      <c r="B1705" s="34" t="str">
        <f t="shared" si="138"/>
        <v>UDR Huancavelica</v>
      </c>
      <c r="C1705" s="35" t="s">
        <v>307</v>
      </c>
      <c r="D1705" s="36" t="str">
        <f t="shared" si="137"/>
        <v>Supervisión Financiera a Unidades Ejecutoras-UE.</v>
      </c>
      <c r="E1705" s="36" t="s">
        <v>308</v>
      </c>
      <c r="F1705" s="36" t="str">
        <f t="shared" si="135"/>
        <v>Supervisión Financiera Presencial a las Unidades Ejecutoras-UE</v>
      </c>
      <c r="G1705" s="36" t="s">
        <v>1157</v>
      </c>
      <c r="H1705" s="83" t="s">
        <v>1175</v>
      </c>
      <c r="I1705" s="82">
        <v>4</v>
      </c>
      <c r="J1705" s="38">
        <v>120</v>
      </c>
      <c r="K1705" s="38"/>
      <c r="L1705" s="38">
        <v>1280</v>
      </c>
      <c r="M1705" s="38">
        <f t="shared" si="136"/>
        <v>1400</v>
      </c>
      <c r="N1705" s="39">
        <v>7</v>
      </c>
      <c r="O1705" s="41" t="str">
        <f>IFERROR(VLOOKUP(N1705,bbb!B612:Ordenmes,2,0),"")</f>
        <v>Julio</v>
      </c>
      <c r="P1705" s="142">
        <v>8</v>
      </c>
      <c r="Q1705" s="111" t="s">
        <v>145</v>
      </c>
      <c r="R1705" s="95"/>
      <c r="S1705" s="93"/>
      <c r="T1705" s="93"/>
    </row>
    <row r="1706" spans="1:20" x14ac:dyDescent="0.25">
      <c r="A1706" s="34" t="s">
        <v>2120</v>
      </c>
      <c r="B1706" s="34" t="str">
        <f t="shared" si="138"/>
        <v>UDR Huancavelica</v>
      </c>
      <c r="C1706" s="35" t="s">
        <v>307</v>
      </c>
      <c r="D1706" s="36" t="str">
        <f t="shared" si="137"/>
        <v>Supervisión Financiera a Unidades Ejecutoras-UE.</v>
      </c>
      <c r="E1706" s="36" t="s">
        <v>1191</v>
      </c>
      <c r="F1706" s="36" t="str">
        <f t="shared" si="135"/>
        <v xml:space="preserve">Aprobación de expedientes de prestaciones administrativas: procedimientos especiales </v>
      </c>
      <c r="G1706" s="36" t="s">
        <v>1204</v>
      </c>
      <c r="H1706" s="83" t="s">
        <v>1175</v>
      </c>
      <c r="I1706" s="82">
        <v>3</v>
      </c>
      <c r="J1706" s="38">
        <v>120</v>
      </c>
      <c r="K1706" s="38"/>
      <c r="L1706" s="38">
        <v>960</v>
      </c>
      <c r="M1706" s="38">
        <f t="shared" si="136"/>
        <v>1080</v>
      </c>
      <c r="N1706" s="39">
        <v>7</v>
      </c>
      <c r="O1706" s="41" t="str">
        <f>IFERROR(VLOOKUP(N1706,bbb!B613:Ordenmes,2,0),"")</f>
        <v>Julio</v>
      </c>
      <c r="P1706" s="142">
        <v>9</v>
      </c>
      <c r="Q1706" s="111" t="s">
        <v>161</v>
      </c>
      <c r="R1706" s="95"/>
      <c r="S1706" s="93"/>
      <c r="T1706" s="93"/>
    </row>
    <row r="1707" spans="1:20" x14ac:dyDescent="0.25">
      <c r="A1707" s="34" t="s">
        <v>2120</v>
      </c>
      <c r="B1707" s="34" t="str">
        <f t="shared" si="138"/>
        <v>UDR Huancavelica</v>
      </c>
      <c r="C1707" s="35" t="s">
        <v>279</v>
      </c>
      <c r="D1707" s="36" t="str">
        <f t="shared" si="137"/>
        <v>Ejecución de Control Técnico a las Prestaciones.</v>
      </c>
      <c r="E1707" s="36" t="s">
        <v>280</v>
      </c>
      <c r="F1707" s="36" t="str">
        <f t="shared" si="135"/>
        <v>Gestión con actores locales para fortalecer la contención preventiva</v>
      </c>
      <c r="G1707" s="36" t="s">
        <v>1205</v>
      </c>
      <c r="H1707" s="83" t="s">
        <v>1167</v>
      </c>
      <c r="I1707" s="82">
        <v>3</v>
      </c>
      <c r="J1707" s="38">
        <v>200</v>
      </c>
      <c r="K1707" s="38"/>
      <c r="L1707" s="38">
        <v>960</v>
      </c>
      <c r="M1707" s="38">
        <f t="shared" si="136"/>
        <v>1160</v>
      </c>
      <c r="N1707" s="39">
        <v>7</v>
      </c>
      <c r="O1707" s="41" t="str">
        <f>IFERROR(VLOOKUP(N1707,bbb!B614:Ordenmes,2,0),"")</f>
        <v>Julio</v>
      </c>
      <c r="P1707" s="142">
        <v>1</v>
      </c>
      <c r="Q1707" s="111" t="s">
        <v>257</v>
      </c>
      <c r="R1707" s="95"/>
      <c r="S1707" s="93"/>
      <c r="T1707" s="93"/>
    </row>
    <row r="1708" spans="1:20" x14ac:dyDescent="0.25">
      <c r="A1708" s="34" t="s">
        <v>2120</v>
      </c>
      <c r="B1708" s="34" t="str">
        <f t="shared" si="138"/>
        <v>UDR Huancavelica</v>
      </c>
      <c r="C1708" s="35" t="s">
        <v>279</v>
      </c>
      <c r="D1708" s="36" t="str">
        <f t="shared" si="137"/>
        <v>Ejecución de Control Técnico a las Prestaciones.</v>
      </c>
      <c r="E1708" s="36" t="s">
        <v>280</v>
      </c>
      <c r="F1708" s="36" t="str">
        <f t="shared" si="135"/>
        <v>Gestión con actores locales para fortalecer la contención preventiva</v>
      </c>
      <c r="G1708" s="36" t="s">
        <v>1204</v>
      </c>
      <c r="H1708" s="83" t="s">
        <v>1167</v>
      </c>
      <c r="I1708" s="82">
        <v>3</v>
      </c>
      <c r="J1708" s="38">
        <v>120</v>
      </c>
      <c r="K1708" s="38"/>
      <c r="L1708" s="38">
        <v>960</v>
      </c>
      <c r="M1708" s="38">
        <f t="shared" si="136"/>
        <v>1080</v>
      </c>
      <c r="N1708" s="39">
        <v>7</v>
      </c>
      <c r="O1708" s="41" t="str">
        <f>IFERROR(VLOOKUP(N1708,bbb!B615:Ordenmes,2,0),"")</f>
        <v>Julio</v>
      </c>
      <c r="P1708" s="142">
        <v>2</v>
      </c>
      <c r="Q1708" s="111" t="s">
        <v>126</v>
      </c>
      <c r="R1708" s="95"/>
      <c r="S1708" s="93"/>
      <c r="T1708" s="93"/>
    </row>
    <row r="1709" spans="1:20" x14ac:dyDescent="0.25">
      <c r="A1709" s="34" t="s">
        <v>2120</v>
      </c>
      <c r="B1709" s="34" t="str">
        <f t="shared" si="138"/>
        <v>UDR Huancavelica</v>
      </c>
      <c r="C1709" s="35" t="s">
        <v>252</v>
      </c>
      <c r="D1709" s="36" t="str">
        <f t="shared" si="137"/>
        <v>Acciones de Soporte a la Gestión a nivel de UDR</v>
      </c>
      <c r="E1709" s="36" t="s">
        <v>253</v>
      </c>
      <c r="F1709" s="36" t="str">
        <f t="shared" si="135"/>
        <v>Supervisión y asistencia técnica en acciones de soporte a IPRESS</v>
      </c>
      <c r="G1709" s="36" t="s">
        <v>1206</v>
      </c>
      <c r="H1709" s="83" t="s">
        <v>1158</v>
      </c>
      <c r="I1709" s="82">
        <v>3</v>
      </c>
      <c r="J1709" s="38">
        <v>300</v>
      </c>
      <c r="K1709" s="38"/>
      <c r="L1709" s="38">
        <v>960</v>
      </c>
      <c r="M1709" s="38">
        <f t="shared" si="136"/>
        <v>1260</v>
      </c>
      <c r="N1709" s="39">
        <v>7</v>
      </c>
      <c r="O1709" s="41" t="str">
        <f>IFERROR(VLOOKUP(N1709,bbb!B616:Ordenmes,2,0),"")</f>
        <v>Julio</v>
      </c>
      <c r="P1709" s="142">
        <v>3</v>
      </c>
      <c r="Q1709" s="111" t="s">
        <v>131</v>
      </c>
      <c r="R1709" s="95"/>
      <c r="S1709" s="93"/>
      <c r="T1709" s="93"/>
    </row>
    <row r="1710" spans="1:20" x14ac:dyDescent="0.25">
      <c r="A1710" s="34" t="s">
        <v>2120</v>
      </c>
      <c r="B1710" s="34" t="str">
        <f t="shared" si="138"/>
        <v>UDR Huancavelica</v>
      </c>
      <c r="C1710" s="35" t="s">
        <v>314</v>
      </c>
      <c r="D1710" s="36" t="str">
        <f t="shared" si="137"/>
        <v>Acciones de Afiliación.</v>
      </c>
      <c r="E1710" s="36" t="s">
        <v>315</v>
      </c>
      <c r="F1710" s="36" t="str">
        <f t="shared" si="135"/>
        <v>Supervisión y asistencia técnica en materia de afiliaciones</v>
      </c>
      <c r="G1710" s="36" t="s">
        <v>1207</v>
      </c>
      <c r="H1710" s="83" t="s">
        <v>1162</v>
      </c>
      <c r="I1710" s="82">
        <v>4</v>
      </c>
      <c r="J1710" s="38">
        <v>300</v>
      </c>
      <c r="K1710" s="38"/>
      <c r="L1710" s="38">
        <v>1280</v>
      </c>
      <c r="M1710" s="38">
        <f t="shared" si="136"/>
        <v>1580</v>
      </c>
      <c r="N1710" s="39">
        <v>8</v>
      </c>
      <c r="O1710" s="41" t="str">
        <f>IFERROR(VLOOKUP(N1710,bbb!B596:Ordenmes,2,0),"")</f>
        <v>Agosto</v>
      </c>
      <c r="P1710" s="142">
        <v>4</v>
      </c>
      <c r="Q1710" s="111" t="s">
        <v>137</v>
      </c>
      <c r="R1710" s="95"/>
      <c r="S1710" s="93"/>
      <c r="T1710" s="93"/>
    </row>
    <row r="1711" spans="1:20" x14ac:dyDescent="0.25">
      <c r="A1711" s="34" t="s">
        <v>2120</v>
      </c>
      <c r="B1711" s="34" t="str">
        <f t="shared" si="138"/>
        <v>UDR Huancavelica</v>
      </c>
      <c r="C1711" s="35" t="s">
        <v>314</v>
      </c>
      <c r="D1711" s="36" t="str">
        <f t="shared" si="137"/>
        <v>Acciones de Afiliación.</v>
      </c>
      <c r="E1711" s="36" t="s">
        <v>315</v>
      </c>
      <c r="F1711" s="36" t="str">
        <f t="shared" si="135"/>
        <v>Supervisión y asistencia técnica en materia de afiliaciones</v>
      </c>
      <c r="G1711" s="36" t="s">
        <v>1208</v>
      </c>
      <c r="H1711" s="83" t="s">
        <v>1162</v>
      </c>
      <c r="I1711" s="82">
        <v>0</v>
      </c>
      <c r="J1711" s="38">
        <v>0</v>
      </c>
      <c r="K1711" s="38"/>
      <c r="L1711" s="38">
        <v>0</v>
      </c>
      <c r="M1711" s="38">
        <f t="shared" si="136"/>
        <v>0</v>
      </c>
      <c r="N1711" s="39">
        <v>8</v>
      </c>
      <c r="O1711" s="41" t="str">
        <f>IFERROR(VLOOKUP(N1711,bbb!B597:Ordenmes,2,0),"")</f>
        <v>Agosto</v>
      </c>
      <c r="P1711" s="142">
        <v>5</v>
      </c>
      <c r="Q1711" s="111" t="s">
        <v>158</v>
      </c>
      <c r="R1711" s="95"/>
      <c r="S1711" s="93"/>
      <c r="T1711" s="93"/>
    </row>
    <row r="1712" spans="1:20" x14ac:dyDescent="0.25">
      <c r="A1712" s="34" t="s">
        <v>2120</v>
      </c>
      <c r="B1712" s="34" t="str">
        <f t="shared" si="138"/>
        <v>UDR Huancavelica</v>
      </c>
      <c r="C1712" s="35" t="s">
        <v>314</v>
      </c>
      <c r="D1712" s="36" t="str">
        <f t="shared" si="137"/>
        <v>Acciones de Afiliación.</v>
      </c>
      <c r="E1712" s="36" t="s">
        <v>315</v>
      </c>
      <c r="F1712" s="36" t="str">
        <f t="shared" si="135"/>
        <v>Supervisión y asistencia técnica en materia de afiliaciones</v>
      </c>
      <c r="G1712" s="36" t="s">
        <v>1209</v>
      </c>
      <c r="H1712" s="83" t="s">
        <v>1160</v>
      </c>
      <c r="I1712" s="82">
        <v>0</v>
      </c>
      <c r="J1712" s="38">
        <v>0</v>
      </c>
      <c r="K1712" s="38"/>
      <c r="L1712" s="38">
        <v>0</v>
      </c>
      <c r="M1712" s="38">
        <f t="shared" si="136"/>
        <v>0</v>
      </c>
      <c r="N1712" s="39">
        <v>8</v>
      </c>
      <c r="O1712" s="41" t="str">
        <f>IFERROR(VLOOKUP(N1712,bbb!B598:Ordenmes,2,0),"")</f>
        <v>Agosto</v>
      </c>
      <c r="P1712" s="142">
        <v>6</v>
      </c>
      <c r="Q1712" s="111" t="s">
        <v>142</v>
      </c>
      <c r="R1712" s="95"/>
      <c r="S1712" s="93"/>
      <c r="T1712" s="93"/>
    </row>
    <row r="1713" spans="1:20" x14ac:dyDescent="0.25">
      <c r="A1713" s="34" t="s">
        <v>2120</v>
      </c>
      <c r="B1713" s="34" t="str">
        <f t="shared" si="138"/>
        <v>UDR Huancavelica</v>
      </c>
      <c r="C1713" s="35" t="s">
        <v>279</v>
      </c>
      <c r="D1713" s="36" t="str">
        <f t="shared" si="137"/>
        <v>Ejecución de Control Técnico a las Prestaciones.</v>
      </c>
      <c r="E1713" s="36" t="s">
        <v>288</v>
      </c>
      <c r="F1713" s="36" t="str">
        <f t="shared" si="135"/>
        <v>Ejecutar acciones correspondientes al Proceso de Control Presencial Posterior</v>
      </c>
      <c r="G1713" s="36" t="s">
        <v>1170</v>
      </c>
      <c r="H1713" s="83" t="s">
        <v>1152</v>
      </c>
      <c r="I1713" s="82">
        <v>3</v>
      </c>
      <c r="J1713" s="38">
        <v>180</v>
      </c>
      <c r="K1713" s="38"/>
      <c r="L1713" s="38">
        <v>960</v>
      </c>
      <c r="M1713" s="38">
        <f t="shared" si="136"/>
        <v>1140</v>
      </c>
      <c r="N1713" s="39">
        <v>8</v>
      </c>
      <c r="O1713" s="41" t="str">
        <f>IFERROR(VLOOKUP(N1713,bbb!B599:Ordenmes,2,0),"")</f>
        <v>Agosto</v>
      </c>
      <c r="P1713" s="142">
        <v>7</v>
      </c>
      <c r="Q1713" s="111" t="s">
        <v>156</v>
      </c>
      <c r="R1713" s="95"/>
      <c r="S1713" s="93"/>
      <c r="T1713" s="93"/>
    </row>
    <row r="1714" spans="1:20" x14ac:dyDescent="0.25">
      <c r="A1714" s="34" t="s">
        <v>2120</v>
      </c>
      <c r="B1714" s="34" t="str">
        <f t="shared" si="138"/>
        <v>UDR Huancavelica</v>
      </c>
      <c r="C1714" s="35" t="s">
        <v>279</v>
      </c>
      <c r="D1714" s="36" t="str">
        <f t="shared" si="137"/>
        <v>Ejecución de Control Técnico a las Prestaciones.</v>
      </c>
      <c r="E1714" s="36" t="s">
        <v>288</v>
      </c>
      <c r="F1714" s="36" t="str">
        <f t="shared" si="135"/>
        <v>Ejecutar acciones correspondientes al Proceso de Control Presencial Posterior</v>
      </c>
      <c r="G1714" s="36" t="s">
        <v>1180</v>
      </c>
      <c r="H1714" s="83" t="s">
        <v>1152</v>
      </c>
      <c r="I1714" s="82">
        <v>3</v>
      </c>
      <c r="J1714" s="38">
        <v>120</v>
      </c>
      <c r="K1714" s="38"/>
      <c r="L1714" s="38">
        <v>960</v>
      </c>
      <c r="M1714" s="38">
        <f t="shared" si="136"/>
        <v>1080</v>
      </c>
      <c r="N1714" s="39">
        <v>8</v>
      </c>
      <c r="O1714" s="41" t="str">
        <f>IFERROR(VLOOKUP(N1714,bbb!B600:Ordenmes,2,0),"")</f>
        <v>Agosto</v>
      </c>
      <c r="P1714" s="142">
        <v>8</v>
      </c>
      <c r="Q1714" s="111" t="s">
        <v>145</v>
      </c>
      <c r="R1714" s="95"/>
      <c r="S1714" s="93"/>
      <c r="T1714" s="93"/>
    </row>
    <row r="1715" spans="1:20" x14ac:dyDescent="0.25">
      <c r="A1715" s="34" t="s">
        <v>2120</v>
      </c>
      <c r="B1715" s="34" t="str">
        <f t="shared" si="138"/>
        <v>UDR Huancavelica</v>
      </c>
      <c r="C1715" s="35" t="s">
        <v>279</v>
      </c>
      <c r="D1715" s="36" t="str">
        <f t="shared" si="137"/>
        <v>Ejecución de Control Técnico a las Prestaciones.</v>
      </c>
      <c r="E1715" s="36" t="s">
        <v>288</v>
      </c>
      <c r="F1715" s="36" t="str">
        <f t="shared" si="135"/>
        <v>Ejecutar acciones correspondientes al Proceso de Control Presencial Posterior</v>
      </c>
      <c r="G1715" s="36" t="s">
        <v>1151</v>
      </c>
      <c r="H1715" s="83" t="s">
        <v>1152</v>
      </c>
      <c r="I1715" s="82">
        <v>0</v>
      </c>
      <c r="J1715" s="38">
        <v>0</v>
      </c>
      <c r="K1715" s="38"/>
      <c r="L1715" s="38">
        <v>0</v>
      </c>
      <c r="M1715" s="38">
        <f t="shared" si="136"/>
        <v>0</v>
      </c>
      <c r="N1715" s="39">
        <v>8</v>
      </c>
      <c r="O1715" s="41" t="str">
        <f>IFERROR(VLOOKUP(N1715,bbb!B601:Ordenmes,2,0),"")</f>
        <v>Agosto</v>
      </c>
      <c r="P1715" s="142">
        <v>9</v>
      </c>
      <c r="Q1715" s="111" t="s">
        <v>161</v>
      </c>
      <c r="R1715" s="95"/>
      <c r="S1715" s="93"/>
      <c r="T1715" s="93"/>
    </row>
    <row r="1716" spans="1:20" x14ac:dyDescent="0.25">
      <c r="A1716" s="34" t="s">
        <v>2120</v>
      </c>
      <c r="B1716" s="34" t="str">
        <f t="shared" si="138"/>
        <v>UDR Huancavelica</v>
      </c>
      <c r="C1716" s="35" t="s">
        <v>307</v>
      </c>
      <c r="D1716" s="36" t="str">
        <f t="shared" si="137"/>
        <v>Supervisión Financiera a Unidades Ejecutoras-UE.</v>
      </c>
      <c r="E1716" s="36" t="s">
        <v>308</v>
      </c>
      <c r="F1716" s="36" t="str">
        <f t="shared" si="135"/>
        <v>Supervisión Financiera Presencial a las Unidades Ejecutoras-UE</v>
      </c>
      <c r="G1716" s="36" t="s">
        <v>1181</v>
      </c>
      <c r="H1716" s="83" t="s">
        <v>1174</v>
      </c>
      <c r="I1716" s="82">
        <v>4</v>
      </c>
      <c r="J1716" s="38">
        <v>180</v>
      </c>
      <c r="K1716" s="38"/>
      <c r="L1716" s="38">
        <v>1280</v>
      </c>
      <c r="M1716" s="38">
        <f t="shared" si="136"/>
        <v>1460</v>
      </c>
      <c r="N1716" s="39">
        <v>8</v>
      </c>
      <c r="O1716" s="41" t="str">
        <f>IFERROR(VLOOKUP(N1716,bbb!B602:Ordenmes,2,0),"")</f>
        <v>Agosto</v>
      </c>
      <c r="P1716" s="142">
        <v>10</v>
      </c>
      <c r="Q1716" s="111" t="s">
        <v>150</v>
      </c>
      <c r="R1716" s="95"/>
      <c r="S1716" s="93"/>
      <c r="T1716" s="93"/>
    </row>
    <row r="1717" spans="1:20" x14ac:dyDescent="0.25">
      <c r="A1717" s="34" t="s">
        <v>2120</v>
      </c>
      <c r="B1717" s="34" t="str">
        <f t="shared" si="138"/>
        <v>UDR Huancavelica</v>
      </c>
      <c r="C1717" s="35" t="s">
        <v>307</v>
      </c>
      <c r="D1717" s="36" t="str">
        <f t="shared" si="137"/>
        <v>Supervisión Financiera a Unidades Ejecutoras-UE.</v>
      </c>
      <c r="E1717" s="36" t="s">
        <v>1191</v>
      </c>
      <c r="F1717" s="36" t="str">
        <f t="shared" si="135"/>
        <v xml:space="preserve">Aprobación de expedientes de prestaciones administrativas: procedimientos especiales </v>
      </c>
      <c r="G1717" s="36" t="s">
        <v>1185</v>
      </c>
      <c r="H1717" s="83" t="s">
        <v>1174</v>
      </c>
      <c r="I1717" s="82">
        <v>3</v>
      </c>
      <c r="J1717" s="38">
        <v>120</v>
      </c>
      <c r="K1717" s="38"/>
      <c r="L1717" s="38">
        <v>960</v>
      </c>
      <c r="M1717" s="38">
        <f t="shared" si="136"/>
        <v>1080</v>
      </c>
      <c r="N1717" s="39">
        <v>8</v>
      </c>
      <c r="O1717" s="41" t="str">
        <f>IFERROR(VLOOKUP(N1717,bbb!B603:Ordenmes,2,0),"")</f>
        <v>Agosto</v>
      </c>
      <c r="P1717" s="142">
        <v>11</v>
      </c>
      <c r="Q1717" s="111" t="s">
        <v>169</v>
      </c>
      <c r="R1717" s="95"/>
      <c r="S1717" s="93"/>
      <c r="T1717" s="93"/>
    </row>
    <row r="1718" spans="1:20" x14ac:dyDescent="0.25">
      <c r="A1718" s="34" t="s">
        <v>2120</v>
      </c>
      <c r="B1718" s="34" t="str">
        <f t="shared" si="138"/>
        <v>UDR Huancavelica</v>
      </c>
      <c r="C1718" s="35" t="s">
        <v>252</v>
      </c>
      <c r="D1718" s="36" t="str">
        <f t="shared" si="137"/>
        <v>Acciones de Soporte a la Gestión a nivel de UDR</v>
      </c>
      <c r="E1718" s="36" t="s">
        <v>253</v>
      </c>
      <c r="F1718" s="36" t="str">
        <f t="shared" si="135"/>
        <v>Supervisión y asistencia técnica en acciones de soporte a IPRESS</v>
      </c>
      <c r="G1718" s="36" t="s">
        <v>1210</v>
      </c>
      <c r="H1718" s="83" t="s">
        <v>1158</v>
      </c>
      <c r="I1718" s="82">
        <v>0</v>
      </c>
      <c r="J1718" s="38">
        <v>0</v>
      </c>
      <c r="K1718" s="38"/>
      <c r="L1718" s="38">
        <v>0</v>
      </c>
      <c r="M1718" s="38">
        <f t="shared" si="136"/>
        <v>0</v>
      </c>
      <c r="N1718" s="39">
        <v>8</v>
      </c>
      <c r="O1718" s="41" t="str">
        <f>IFERROR(VLOOKUP(N1718,bbb!B604:Ordenmes,2,0),"")</f>
        <v>Agosto</v>
      </c>
      <c r="P1718" s="142">
        <v>12</v>
      </c>
      <c r="Q1718" s="111" t="s">
        <v>166</v>
      </c>
      <c r="R1718" s="95"/>
      <c r="S1718" s="93"/>
      <c r="T1718" s="93"/>
    </row>
    <row r="1719" spans="1:20" x14ac:dyDescent="0.25">
      <c r="A1719" s="34" t="s">
        <v>2120</v>
      </c>
      <c r="B1719" s="34" t="str">
        <f t="shared" si="138"/>
        <v>UDR Huancavelica</v>
      </c>
      <c r="C1719" s="35" t="s">
        <v>314</v>
      </c>
      <c r="D1719" s="36" t="str">
        <f t="shared" si="137"/>
        <v>Acciones de Afiliación.</v>
      </c>
      <c r="E1719" s="36" t="s">
        <v>315</v>
      </c>
      <c r="F1719" s="36" t="str">
        <f t="shared" si="135"/>
        <v>Supervisión y asistencia técnica en materia de afiliaciones</v>
      </c>
      <c r="G1719" s="36" t="s">
        <v>1211</v>
      </c>
      <c r="H1719" s="83" t="s">
        <v>1160</v>
      </c>
      <c r="I1719" s="82">
        <v>0</v>
      </c>
      <c r="J1719" s="38">
        <v>0</v>
      </c>
      <c r="K1719" s="38"/>
      <c r="L1719" s="38">
        <v>0</v>
      </c>
      <c r="M1719" s="38">
        <f t="shared" si="136"/>
        <v>0</v>
      </c>
      <c r="N1719" s="39">
        <v>9</v>
      </c>
      <c r="O1719" s="41" t="str">
        <f>IFERROR(VLOOKUP(N1719,bbb!B571:Ordenmes,2,0),"")</f>
        <v>Setiembre</v>
      </c>
      <c r="P1719" s="142">
        <v>2</v>
      </c>
      <c r="Q1719" s="111" t="s">
        <v>111</v>
      </c>
      <c r="R1719" s="95"/>
      <c r="S1719" s="93"/>
      <c r="T1719" s="93"/>
    </row>
    <row r="1720" spans="1:20" x14ac:dyDescent="0.25">
      <c r="A1720" s="34" t="s">
        <v>2120</v>
      </c>
      <c r="B1720" s="34" t="str">
        <f t="shared" si="138"/>
        <v>UDR Huancavelica</v>
      </c>
      <c r="C1720" s="35" t="s">
        <v>314</v>
      </c>
      <c r="D1720" s="36" t="str">
        <f t="shared" si="137"/>
        <v>Acciones de Afiliación.</v>
      </c>
      <c r="E1720" s="36" t="s">
        <v>315</v>
      </c>
      <c r="F1720" s="36" t="str">
        <f t="shared" si="135"/>
        <v>Supervisión y asistencia técnica en materia de afiliaciones</v>
      </c>
      <c r="G1720" s="36" t="s">
        <v>1212</v>
      </c>
      <c r="H1720" s="83" t="s">
        <v>1150</v>
      </c>
      <c r="I1720" s="82">
        <v>0</v>
      </c>
      <c r="J1720" s="38">
        <v>0</v>
      </c>
      <c r="K1720" s="38"/>
      <c r="L1720" s="38">
        <v>0</v>
      </c>
      <c r="M1720" s="38">
        <f t="shared" si="136"/>
        <v>0</v>
      </c>
      <c r="N1720" s="39">
        <v>9</v>
      </c>
      <c r="O1720" s="41" t="str">
        <f>IFERROR(VLOOKUP(N1720,bbb!B572:Ordenmes,2,0),"")</f>
        <v>Setiembre</v>
      </c>
      <c r="P1720" s="142">
        <v>2</v>
      </c>
      <c r="Q1720" s="111" t="s">
        <v>111</v>
      </c>
      <c r="R1720" s="95"/>
      <c r="S1720" s="93"/>
      <c r="T1720" s="93"/>
    </row>
    <row r="1721" spans="1:20" x14ac:dyDescent="0.25">
      <c r="A1721" s="34" t="s">
        <v>2120</v>
      </c>
      <c r="B1721" s="34" t="str">
        <f t="shared" si="138"/>
        <v>UDR Huancavelica</v>
      </c>
      <c r="C1721" s="35" t="s">
        <v>279</v>
      </c>
      <c r="D1721" s="36" t="str">
        <f t="shared" si="137"/>
        <v>Ejecución de Control Técnico a las Prestaciones.</v>
      </c>
      <c r="E1721" s="36" t="s">
        <v>288</v>
      </c>
      <c r="F1721" s="36" t="str">
        <f t="shared" si="135"/>
        <v>Ejecutar acciones correspondientes al Proceso de Control Presencial Posterior</v>
      </c>
      <c r="G1721" s="36" t="s">
        <v>1163</v>
      </c>
      <c r="H1721" s="83" t="s">
        <v>1152</v>
      </c>
      <c r="I1721" s="82">
        <v>3</v>
      </c>
      <c r="J1721" s="38">
        <v>120</v>
      </c>
      <c r="K1721" s="38"/>
      <c r="L1721" s="38">
        <v>960</v>
      </c>
      <c r="M1721" s="38">
        <f t="shared" si="136"/>
        <v>1080</v>
      </c>
      <c r="N1721" s="39">
        <v>9</v>
      </c>
      <c r="O1721" s="41" t="str">
        <f>IFERROR(VLOOKUP(N1721,bbb!B573:Ordenmes,2,0),"")</f>
        <v>Setiembre</v>
      </c>
      <c r="P1721" s="142">
        <v>2</v>
      </c>
      <c r="Q1721" s="111" t="s">
        <v>111</v>
      </c>
      <c r="R1721" s="95"/>
      <c r="S1721" s="93"/>
      <c r="T1721" s="93"/>
    </row>
    <row r="1722" spans="1:20" x14ac:dyDescent="0.25">
      <c r="A1722" s="34" t="s">
        <v>2120</v>
      </c>
      <c r="B1722" s="34" t="str">
        <f t="shared" si="138"/>
        <v>UDR Huancavelica</v>
      </c>
      <c r="C1722" s="35" t="s">
        <v>279</v>
      </c>
      <c r="D1722" s="36" t="str">
        <f t="shared" si="137"/>
        <v>Ejecución de Control Técnico a las Prestaciones.</v>
      </c>
      <c r="E1722" s="36" t="s">
        <v>288</v>
      </c>
      <c r="F1722" s="36" t="str">
        <f t="shared" si="135"/>
        <v>Ejecutar acciones correspondientes al Proceso de Control Presencial Posterior</v>
      </c>
      <c r="G1722" s="36" t="s">
        <v>1170</v>
      </c>
      <c r="H1722" s="83" t="s">
        <v>1152</v>
      </c>
      <c r="I1722" s="82">
        <v>3</v>
      </c>
      <c r="J1722" s="38">
        <v>180</v>
      </c>
      <c r="K1722" s="38"/>
      <c r="L1722" s="38">
        <v>960</v>
      </c>
      <c r="M1722" s="38">
        <f t="shared" si="136"/>
        <v>1140</v>
      </c>
      <c r="N1722" s="39">
        <v>9</v>
      </c>
      <c r="O1722" s="41" t="str">
        <f>IFERROR(VLOOKUP(N1722,bbb!B574:Ordenmes,2,0),"")</f>
        <v>Setiembre</v>
      </c>
      <c r="P1722" s="142">
        <v>2</v>
      </c>
      <c r="Q1722" s="111" t="s">
        <v>111</v>
      </c>
      <c r="R1722" s="95"/>
      <c r="S1722" s="93"/>
      <c r="T1722" s="93"/>
    </row>
    <row r="1723" spans="1:20" x14ac:dyDescent="0.25">
      <c r="A1723" s="34" t="s">
        <v>2120</v>
      </c>
      <c r="B1723" s="34" t="str">
        <f t="shared" si="138"/>
        <v>UDR Huancavelica</v>
      </c>
      <c r="C1723" s="35" t="s">
        <v>279</v>
      </c>
      <c r="D1723" s="36" t="str">
        <f t="shared" si="137"/>
        <v>Ejecución de Control Técnico a las Prestaciones.</v>
      </c>
      <c r="E1723" s="36" t="s">
        <v>288</v>
      </c>
      <c r="F1723" s="36" t="str">
        <f t="shared" si="135"/>
        <v>Ejecutar acciones correspondientes al Proceso de Control Presencial Posterior</v>
      </c>
      <c r="G1723" s="36" t="s">
        <v>1151</v>
      </c>
      <c r="H1723" s="83" t="s">
        <v>1152</v>
      </c>
      <c r="I1723" s="82">
        <v>0</v>
      </c>
      <c r="J1723" s="38">
        <v>0</v>
      </c>
      <c r="K1723" s="38"/>
      <c r="L1723" s="38">
        <v>0</v>
      </c>
      <c r="M1723" s="38">
        <f t="shared" si="136"/>
        <v>0</v>
      </c>
      <c r="N1723" s="39">
        <v>9</v>
      </c>
      <c r="O1723" s="41" t="str">
        <f>IFERROR(VLOOKUP(N1723,bbb!B575:Ordenmes,2,0),"")</f>
        <v>Setiembre</v>
      </c>
      <c r="P1723" s="142">
        <v>2</v>
      </c>
      <c r="Q1723" s="111" t="s">
        <v>111</v>
      </c>
      <c r="R1723" s="95"/>
      <c r="S1723" s="93"/>
      <c r="T1723" s="93"/>
    </row>
    <row r="1724" spans="1:20" x14ac:dyDescent="0.25">
      <c r="A1724" s="34" t="s">
        <v>2120</v>
      </c>
      <c r="B1724" s="34" t="str">
        <f t="shared" si="138"/>
        <v>UDR Huancavelica</v>
      </c>
      <c r="C1724" s="35" t="s">
        <v>307</v>
      </c>
      <c r="D1724" s="36" t="str">
        <f t="shared" si="137"/>
        <v>Supervisión Financiera a Unidades Ejecutoras-UE.</v>
      </c>
      <c r="E1724" s="36" t="s">
        <v>308</v>
      </c>
      <c r="F1724" s="36" t="str">
        <f t="shared" si="135"/>
        <v>Supervisión Financiera Presencial a las Unidades Ejecutoras-UE</v>
      </c>
      <c r="G1724" s="36" t="s">
        <v>1213</v>
      </c>
      <c r="H1724" s="83" t="s">
        <v>1174</v>
      </c>
      <c r="I1724" s="82">
        <v>4</v>
      </c>
      <c r="J1724" s="38">
        <v>160</v>
      </c>
      <c r="K1724" s="38"/>
      <c r="L1724" s="38">
        <v>1280</v>
      </c>
      <c r="M1724" s="38">
        <f t="shared" si="136"/>
        <v>1440</v>
      </c>
      <c r="N1724" s="39">
        <v>9</v>
      </c>
      <c r="O1724" s="41" t="str">
        <f>IFERROR(VLOOKUP(N1724,bbb!B576:Ordenmes,2,0),"")</f>
        <v>Setiembre</v>
      </c>
      <c r="P1724" s="142">
        <v>2</v>
      </c>
      <c r="Q1724" s="111" t="s">
        <v>111</v>
      </c>
      <c r="R1724" s="95"/>
      <c r="S1724" s="93"/>
      <c r="T1724" s="93"/>
    </row>
    <row r="1725" spans="1:20" x14ac:dyDescent="0.25">
      <c r="A1725" s="34" t="s">
        <v>2120</v>
      </c>
      <c r="B1725" s="34" t="str">
        <f t="shared" si="138"/>
        <v>UDR Huancavelica</v>
      </c>
      <c r="C1725" s="35" t="s">
        <v>307</v>
      </c>
      <c r="D1725" s="36" t="str">
        <f t="shared" si="137"/>
        <v>Supervisión Financiera a Unidades Ejecutoras-UE.</v>
      </c>
      <c r="E1725" s="36" t="s">
        <v>1191</v>
      </c>
      <c r="F1725" s="36" t="str">
        <f t="shared" si="135"/>
        <v xml:space="preserve">Aprobación de expedientes de prestaciones administrativas: procedimientos especiales </v>
      </c>
      <c r="G1725" s="36" t="s">
        <v>1193</v>
      </c>
      <c r="H1725" s="83" t="s">
        <v>1174</v>
      </c>
      <c r="I1725" s="82">
        <v>3</v>
      </c>
      <c r="J1725" s="38">
        <v>180</v>
      </c>
      <c r="K1725" s="38"/>
      <c r="L1725" s="38">
        <v>960</v>
      </c>
      <c r="M1725" s="38">
        <f t="shared" si="136"/>
        <v>1140</v>
      </c>
      <c r="N1725" s="39">
        <v>9</v>
      </c>
      <c r="O1725" s="41" t="str">
        <f>IFERROR(VLOOKUP(N1725,bbb!B577:Ordenmes,2,0),"")</f>
        <v>Setiembre</v>
      </c>
      <c r="P1725" s="142">
        <v>2</v>
      </c>
      <c r="Q1725" s="111" t="s">
        <v>111</v>
      </c>
      <c r="R1725" s="95"/>
      <c r="S1725" s="93"/>
      <c r="T1725" s="93"/>
    </row>
    <row r="1726" spans="1:20" x14ac:dyDescent="0.25">
      <c r="A1726" s="34" t="s">
        <v>2120</v>
      </c>
      <c r="B1726" s="34" t="str">
        <f t="shared" si="138"/>
        <v>UDR Huancavelica</v>
      </c>
      <c r="C1726" s="35" t="s">
        <v>252</v>
      </c>
      <c r="D1726" s="36" t="str">
        <f t="shared" si="137"/>
        <v>Acciones de Soporte a la Gestión a nivel de UDR</v>
      </c>
      <c r="E1726" s="36" t="s">
        <v>253</v>
      </c>
      <c r="F1726" s="36" t="str">
        <f t="shared" si="135"/>
        <v>Supervisión y asistencia técnica en acciones de soporte a IPRESS</v>
      </c>
      <c r="G1726" s="36" t="s">
        <v>1214</v>
      </c>
      <c r="H1726" s="83" t="s">
        <v>1158</v>
      </c>
      <c r="I1726" s="82">
        <v>0</v>
      </c>
      <c r="J1726" s="38">
        <v>0</v>
      </c>
      <c r="K1726" s="38"/>
      <c r="L1726" s="38">
        <v>0</v>
      </c>
      <c r="M1726" s="38">
        <f t="shared" si="136"/>
        <v>0</v>
      </c>
      <c r="N1726" s="39">
        <v>9</v>
      </c>
      <c r="O1726" s="41" t="str">
        <f>IFERROR(VLOOKUP(N1726,bbb!B578:Ordenmes,2,0),"")</f>
        <v>Setiembre</v>
      </c>
      <c r="P1726" s="142">
        <v>3</v>
      </c>
      <c r="Q1726" s="111" t="s">
        <v>73</v>
      </c>
      <c r="R1726" s="95"/>
      <c r="S1726" s="93"/>
      <c r="T1726" s="93"/>
    </row>
    <row r="1727" spans="1:20" x14ac:dyDescent="0.25">
      <c r="A1727" s="34" t="s">
        <v>2120</v>
      </c>
      <c r="B1727" s="34" t="str">
        <f t="shared" si="138"/>
        <v>UDR Huancavelica</v>
      </c>
      <c r="C1727" s="35" t="s">
        <v>314</v>
      </c>
      <c r="D1727" s="36" t="str">
        <f t="shared" si="137"/>
        <v>Acciones de Afiliación.</v>
      </c>
      <c r="E1727" s="36" t="s">
        <v>315</v>
      </c>
      <c r="F1727" s="36" t="str">
        <f t="shared" si="135"/>
        <v>Supervisión y asistencia técnica en materia de afiliaciones</v>
      </c>
      <c r="G1727" s="36" t="s">
        <v>1215</v>
      </c>
      <c r="H1727" s="83" t="s">
        <v>1162</v>
      </c>
      <c r="I1727" s="82">
        <v>0</v>
      </c>
      <c r="J1727" s="38">
        <v>0</v>
      </c>
      <c r="K1727" s="38"/>
      <c r="L1727" s="38">
        <v>0</v>
      </c>
      <c r="M1727" s="38">
        <f t="shared" si="136"/>
        <v>0</v>
      </c>
      <c r="N1727" s="39">
        <v>10</v>
      </c>
      <c r="O1727" s="41" t="str">
        <f>IFERROR(VLOOKUP(N1727,bbb!B556:Ordenmes,2,0),"")</f>
        <v>Octubre</v>
      </c>
      <c r="P1727" s="142">
        <v>3</v>
      </c>
      <c r="Q1727" s="111" t="s">
        <v>73</v>
      </c>
      <c r="R1727" s="95"/>
      <c r="S1727" s="93"/>
      <c r="T1727" s="93"/>
    </row>
    <row r="1728" spans="1:20" x14ac:dyDescent="0.25">
      <c r="A1728" s="34" t="s">
        <v>2120</v>
      </c>
      <c r="B1728" s="34" t="str">
        <f t="shared" si="138"/>
        <v>UDR Huancavelica</v>
      </c>
      <c r="C1728" s="35" t="s">
        <v>314</v>
      </c>
      <c r="D1728" s="36" t="str">
        <f t="shared" si="137"/>
        <v>Acciones de Afiliación.</v>
      </c>
      <c r="E1728" s="36" t="s">
        <v>315</v>
      </c>
      <c r="F1728" s="36" t="str">
        <f t="shared" si="135"/>
        <v>Supervisión y asistencia técnica en materia de afiliaciones</v>
      </c>
      <c r="G1728" s="36" t="s">
        <v>1216</v>
      </c>
      <c r="H1728" s="83" t="s">
        <v>1160</v>
      </c>
      <c r="I1728" s="82">
        <v>0</v>
      </c>
      <c r="J1728" s="38">
        <v>0</v>
      </c>
      <c r="K1728" s="38"/>
      <c r="L1728" s="38">
        <v>0</v>
      </c>
      <c r="M1728" s="38">
        <f t="shared" si="136"/>
        <v>0</v>
      </c>
      <c r="N1728" s="39">
        <v>10</v>
      </c>
      <c r="O1728" s="41" t="str">
        <f>IFERROR(VLOOKUP(N1728,bbb!B557:Ordenmes,2,0),"")</f>
        <v>Octubre</v>
      </c>
      <c r="P1728" s="142">
        <v>3</v>
      </c>
      <c r="Q1728" s="111" t="s">
        <v>73</v>
      </c>
      <c r="R1728" s="95"/>
      <c r="S1728" s="93"/>
      <c r="T1728" s="93"/>
    </row>
    <row r="1729" spans="1:20" x14ac:dyDescent="0.25">
      <c r="A1729" s="34" t="s">
        <v>2120</v>
      </c>
      <c r="B1729" s="34" t="str">
        <f t="shared" si="138"/>
        <v>UDR Huancavelica</v>
      </c>
      <c r="C1729" s="35" t="s">
        <v>279</v>
      </c>
      <c r="D1729" s="36" t="str">
        <f t="shared" si="137"/>
        <v>Ejecución de Control Técnico a las Prestaciones.</v>
      </c>
      <c r="E1729" s="36" t="s">
        <v>288</v>
      </c>
      <c r="F1729" s="36" t="str">
        <f t="shared" ref="F1729:F1792" si="139">IFERROR(VLOOKUP(E1729,IdTarea,2,0),"")</f>
        <v>Ejecutar acciones correspondientes al Proceso de Control Presencial Posterior</v>
      </c>
      <c r="G1729" s="36" t="s">
        <v>1217</v>
      </c>
      <c r="H1729" s="83" t="s">
        <v>1152</v>
      </c>
      <c r="I1729" s="82">
        <v>3</v>
      </c>
      <c r="J1729" s="38">
        <v>120</v>
      </c>
      <c r="K1729" s="38"/>
      <c r="L1729" s="38">
        <v>960</v>
      </c>
      <c r="M1729" s="38">
        <f t="shared" si="136"/>
        <v>1080</v>
      </c>
      <c r="N1729" s="39">
        <v>10</v>
      </c>
      <c r="O1729" s="41" t="str">
        <f>IFERROR(VLOOKUP(N1729,bbb!B558:Ordenmes,2,0),"")</f>
        <v>Octubre</v>
      </c>
      <c r="P1729" s="142">
        <v>3</v>
      </c>
      <c r="Q1729" s="111" t="s">
        <v>73</v>
      </c>
      <c r="R1729" s="95"/>
      <c r="S1729" s="93"/>
      <c r="T1729" s="93"/>
    </row>
    <row r="1730" spans="1:20" x14ac:dyDescent="0.25">
      <c r="A1730" s="34" t="s">
        <v>2120</v>
      </c>
      <c r="B1730" s="34" t="str">
        <f t="shared" si="138"/>
        <v>UDR Huancavelica</v>
      </c>
      <c r="C1730" s="35" t="s">
        <v>279</v>
      </c>
      <c r="D1730" s="36" t="str">
        <f t="shared" si="137"/>
        <v>Ejecución de Control Técnico a las Prestaciones.</v>
      </c>
      <c r="E1730" s="36" t="s">
        <v>288</v>
      </c>
      <c r="F1730" s="36" t="str">
        <f t="shared" si="139"/>
        <v>Ejecutar acciones correspondientes al Proceso de Control Presencial Posterior</v>
      </c>
      <c r="G1730" s="36" t="s">
        <v>1151</v>
      </c>
      <c r="H1730" s="83" t="s">
        <v>1152</v>
      </c>
      <c r="I1730" s="82">
        <v>0</v>
      </c>
      <c r="J1730" s="38">
        <v>0</v>
      </c>
      <c r="K1730" s="38"/>
      <c r="L1730" s="38">
        <v>0</v>
      </c>
      <c r="M1730" s="38">
        <f t="shared" si="136"/>
        <v>0</v>
      </c>
      <c r="N1730" s="39">
        <v>10</v>
      </c>
      <c r="O1730" s="41" t="str">
        <f>IFERROR(VLOOKUP(N1730,bbb!B559:Ordenmes,2,0),"")</f>
        <v>Octubre</v>
      </c>
      <c r="P1730" s="142">
        <v>3</v>
      </c>
      <c r="Q1730" s="111" t="s">
        <v>73</v>
      </c>
      <c r="R1730" s="95"/>
      <c r="S1730" s="93"/>
      <c r="T1730" s="93"/>
    </row>
    <row r="1731" spans="1:20" x14ac:dyDescent="0.25">
      <c r="A1731" s="34" t="s">
        <v>2120</v>
      </c>
      <c r="B1731" s="34" t="str">
        <f t="shared" si="138"/>
        <v>UDR Huancavelica</v>
      </c>
      <c r="C1731" s="35" t="s">
        <v>279</v>
      </c>
      <c r="D1731" s="36" t="str">
        <f t="shared" si="137"/>
        <v>Ejecución de Control Técnico a las Prestaciones.</v>
      </c>
      <c r="E1731" s="36" t="s">
        <v>288</v>
      </c>
      <c r="F1731" s="36" t="str">
        <f t="shared" si="139"/>
        <v>Ejecutar acciones correspondientes al Proceso de Control Presencial Posterior</v>
      </c>
      <c r="G1731" s="36" t="s">
        <v>1151</v>
      </c>
      <c r="H1731" s="83" t="s">
        <v>1152</v>
      </c>
      <c r="I1731" s="82">
        <v>0</v>
      </c>
      <c r="J1731" s="38">
        <v>0</v>
      </c>
      <c r="K1731" s="38"/>
      <c r="L1731" s="38">
        <v>0</v>
      </c>
      <c r="M1731" s="38">
        <f t="shared" si="136"/>
        <v>0</v>
      </c>
      <c r="N1731" s="39">
        <v>10</v>
      </c>
      <c r="O1731" s="41" t="str">
        <f>IFERROR(VLOOKUP(N1731,bbb!B560:Ordenmes,2,0),"")</f>
        <v>Octubre</v>
      </c>
      <c r="P1731" s="142">
        <v>4</v>
      </c>
      <c r="Q1731" s="111" t="s">
        <v>77</v>
      </c>
      <c r="R1731" s="95"/>
      <c r="S1731" s="93"/>
      <c r="T1731" s="93"/>
    </row>
    <row r="1732" spans="1:20" x14ac:dyDescent="0.25">
      <c r="A1732" s="34" t="s">
        <v>2120</v>
      </c>
      <c r="B1732" s="34" t="str">
        <f t="shared" si="138"/>
        <v>UDR Huancavelica</v>
      </c>
      <c r="C1732" s="35" t="s">
        <v>279</v>
      </c>
      <c r="D1732" s="36" t="str">
        <f t="shared" si="137"/>
        <v>Ejecución de Control Técnico a las Prestaciones.</v>
      </c>
      <c r="E1732" s="36" t="s">
        <v>288</v>
      </c>
      <c r="F1732" s="36" t="str">
        <f t="shared" si="139"/>
        <v>Ejecutar acciones correspondientes al Proceso de Control Presencial Posterior</v>
      </c>
      <c r="G1732" s="36" t="s">
        <v>1218</v>
      </c>
      <c r="H1732" s="83" t="s">
        <v>1152</v>
      </c>
      <c r="I1732" s="82">
        <v>0</v>
      </c>
      <c r="J1732" s="38">
        <v>0</v>
      </c>
      <c r="K1732" s="38"/>
      <c r="L1732" s="38">
        <v>0</v>
      </c>
      <c r="M1732" s="38">
        <f t="shared" si="136"/>
        <v>0</v>
      </c>
      <c r="N1732" s="39">
        <v>10</v>
      </c>
      <c r="O1732" s="41" t="str">
        <f>IFERROR(VLOOKUP(N1732,bbb!B561:Ordenmes,2,0),"")</f>
        <v>Octubre</v>
      </c>
      <c r="P1732" s="142">
        <v>4</v>
      </c>
      <c r="Q1732" s="111" t="s">
        <v>77</v>
      </c>
      <c r="R1732" s="95"/>
      <c r="S1732" s="93"/>
      <c r="T1732" s="93"/>
    </row>
    <row r="1733" spans="1:20" x14ac:dyDescent="0.25">
      <c r="A1733" s="34" t="s">
        <v>2120</v>
      </c>
      <c r="B1733" s="34" t="str">
        <f t="shared" si="138"/>
        <v>UDR Huancavelica</v>
      </c>
      <c r="C1733" s="35" t="s">
        <v>307</v>
      </c>
      <c r="D1733" s="36" t="str">
        <f t="shared" si="137"/>
        <v>Supervisión Financiera a Unidades Ejecutoras-UE.</v>
      </c>
      <c r="E1733" s="36" t="s">
        <v>308</v>
      </c>
      <c r="F1733" s="36" t="str">
        <f t="shared" si="139"/>
        <v>Supervisión Financiera Presencial a las Unidades Ejecutoras-UE</v>
      </c>
      <c r="G1733" s="36" t="s">
        <v>1219</v>
      </c>
      <c r="H1733" s="83" t="s">
        <v>1175</v>
      </c>
      <c r="I1733" s="82">
        <v>4</v>
      </c>
      <c r="J1733" s="38">
        <v>240</v>
      </c>
      <c r="K1733" s="38"/>
      <c r="L1733" s="38">
        <v>1280</v>
      </c>
      <c r="M1733" s="38">
        <f t="shared" si="136"/>
        <v>1520</v>
      </c>
      <c r="N1733" s="39">
        <v>10</v>
      </c>
      <c r="O1733" s="41" t="str">
        <f>IFERROR(VLOOKUP(N1733,bbb!B562:Ordenmes,2,0),"")</f>
        <v>Octubre</v>
      </c>
      <c r="P1733" s="142">
        <v>4</v>
      </c>
      <c r="Q1733" s="111" t="s">
        <v>77</v>
      </c>
      <c r="R1733" s="95"/>
      <c r="S1733" s="93"/>
      <c r="T1733" s="93"/>
    </row>
    <row r="1734" spans="1:20" x14ac:dyDescent="0.25">
      <c r="A1734" s="34" t="s">
        <v>2120</v>
      </c>
      <c r="B1734" s="34" t="str">
        <f t="shared" si="138"/>
        <v>UDR Huancavelica</v>
      </c>
      <c r="C1734" s="35" t="s">
        <v>252</v>
      </c>
      <c r="D1734" s="36" t="str">
        <f t="shared" si="137"/>
        <v>Acciones de Soporte a la Gestión a nivel de UDR</v>
      </c>
      <c r="E1734" s="36" t="s">
        <v>253</v>
      </c>
      <c r="F1734" s="36" t="str">
        <f t="shared" si="139"/>
        <v>Supervisión y asistencia técnica en acciones de soporte a IPRESS</v>
      </c>
      <c r="G1734" s="36" t="s">
        <v>1220</v>
      </c>
      <c r="H1734" s="83" t="s">
        <v>1158</v>
      </c>
      <c r="I1734" s="82">
        <v>2</v>
      </c>
      <c r="J1734" s="38">
        <v>180</v>
      </c>
      <c r="K1734" s="38"/>
      <c r="L1734" s="38">
        <v>640</v>
      </c>
      <c r="M1734" s="38">
        <f t="shared" si="136"/>
        <v>820</v>
      </c>
      <c r="N1734" s="39">
        <v>10</v>
      </c>
      <c r="O1734" s="41" t="str">
        <f>IFERROR(VLOOKUP(N1734,bbb!B563:Ordenmes,2,0),"")</f>
        <v>Octubre</v>
      </c>
      <c r="P1734" s="142">
        <v>4</v>
      </c>
      <c r="Q1734" s="111" t="s">
        <v>77</v>
      </c>
      <c r="R1734" s="95"/>
      <c r="S1734" s="93"/>
      <c r="T1734" s="93"/>
    </row>
    <row r="1735" spans="1:20" x14ac:dyDescent="0.25">
      <c r="A1735" s="34" t="s">
        <v>2120</v>
      </c>
      <c r="B1735" s="34" t="str">
        <f t="shared" si="138"/>
        <v>UDR Huancavelica</v>
      </c>
      <c r="C1735" s="35" t="s">
        <v>307</v>
      </c>
      <c r="D1735" s="36" t="str">
        <f t="shared" si="137"/>
        <v>Supervisión Financiera a Unidades Ejecutoras-UE.</v>
      </c>
      <c r="E1735" s="36" t="s">
        <v>1191</v>
      </c>
      <c r="F1735" s="36" t="str">
        <f t="shared" si="139"/>
        <v xml:space="preserve">Aprobación de expedientes de prestaciones administrativas: procedimientos especiales </v>
      </c>
      <c r="G1735" s="36" t="s">
        <v>1221</v>
      </c>
      <c r="H1735" s="83" t="s">
        <v>1175</v>
      </c>
      <c r="I1735" s="82">
        <v>3</v>
      </c>
      <c r="J1735" s="38">
        <v>120</v>
      </c>
      <c r="K1735" s="38"/>
      <c r="L1735" s="38">
        <v>960</v>
      </c>
      <c r="M1735" s="38">
        <f t="shared" ref="M1735:M1798" si="140">SUM(J1735:L1735)</f>
        <v>1080</v>
      </c>
      <c r="N1735" s="39">
        <v>11</v>
      </c>
      <c r="O1735" s="41" t="str">
        <f>IFERROR(VLOOKUP(N1735,bbb!B543:Ordenmes,2,0),"")</f>
        <v>Noviembre</v>
      </c>
      <c r="P1735" s="142">
        <v>4</v>
      </c>
      <c r="Q1735" s="111" t="s">
        <v>77</v>
      </c>
      <c r="R1735" s="95"/>
      <c r="S1735" s="93"/>
      <c r="T1735" s="93"/>
    </row>
    <row r="1736" spans="1:20" x14ac:dyDescent="0.25">
      <c r="A1736" s="34" t="s">
        <v>2120</v>
      </c>
      <c r="B1736" s="34" t="str">
        <f t="shared" si="138"/>
        <v>UDR Huancavelica</v>
      </c>
      <c r="C1736" s="35" t="s">
        <v>314</v>
      </c>
      <c r="D1736" s="36" t="str">
        <f t="shared" si="137"/>
        <v>Acciones de Afiliación.</v>
      </c>
      <c r="E1736" s="36" t="s">
        <v>315</v>
      </c>
      <c r="F1736" s="36" t="str">
        <f t="shared" si="139"/>
        <v>Supervisión y asistencia técnica en materia de afiliaciones</v>
      </c>
      <c r="G1736" s="36" t="s">
        <v>1222</v>
      </c>
      <c r="H1736" s="83" t="s">
        <v>1160</v>
      </c>
      <c r="I1736" s="82">
        <v>0</v>
      </c>
      <c r="J1736" s="38">
        <v>0</v>
      </c>
      <c r="K1736" s="38"/>
      <c r="L1736" s="38">
        <v>0</v>
      </c>
      <c r="M1736" s="38">
        <f t="shared" si="140"/>
        <v>0</v>
      </c>
      <c r="N1736" s="39">
        <v>11</v>
      </c>
      <c r="O1736" s="41" t="str">
        <f>IFERROR(VLOOKUP(N1736,bbb!B544:Ordenmes,2,0),"")</f>
        <v>Noviembre</v>
      </c>
      <c r="P1736" s="142">
        <v>4</v>
      </c>
      <c r="Q1736" s="111" t="s">
        <v>77</v>
      </c>
      <c r="R1736" s="95"/>
      <c r="S1736" s="93"/>
      <c r="T1736" s="93"/>
    </row>
    <row r="1737" spans="1:20" x14ac:dyDescent="0.25">
      <c r="A1737" s="34" t="s">
        <v>2120</v>
      </c>
      <c r="B1737" s="34" t="str">
        <f t="shared" si="138"/>
        <v>UDR Huancavelica</v>
      </c>
      <c r="C1737" s="35" t="s">
        <v>279</v>
      </c>
      <c r="D1737" s="36" t="str">
        <f t="shared" si="137"/>
        <v>Ejecución de Control Técnico a las Prestaciones.</v>
      </c>
      <c r="E1737" s="36" t="s">
        <v>288</v>
      </c>
      <c r="F1737" s="36" t="str">
        <f t="shared" si="139"/>
        <v>Ejecutar acciones correspondientes al Proceso de Control Presencial Posterior</v>
      </c>
      <c r="G1737" s="36" t="s">
        <v>1223</v>
      </c>
      <c r="H1737" s="83" t="s">
        <v>1152</v>
      </c>
      <c r="I1737" s="82">
        <v>3</v>
      </c>
      <c r="J1737" s="38">
        <v>120</v>
      </c>
      <c r="K1737" s="38"/>
      <c r="L1737" s="38">
        <v>960</v>
      </c>
      <c r="M1737" s="38">
        <f t="shared" si="140"/>
        <v>1080</v>
      </c>
      <c r="N1737" s="39">
        <v>11</v>
      </c>
      <c r="O1737" s="41" t="str">
        <f>IFERROR(VLOOKUP(N1737,bbb!B545:Ordenmes,2,0),"")</f>
        <v>Noviembre</v>
      </c>
      <c r="P1737" s="142">
        <v>4</v>
      </c>
      <c r="Q1737" s="111" t="s">
        <v>77</v>
      </c>
      <c r="R1737" s="95"/>
      <c r="S1737" s="93"/>
      <c r="T1737" s="93"/>
    </row>
    <row r="1738" spans="1:20" x14ac:dyDescent="0.25">
      <c r="A1738" s="34" t="s">
        <v>2120</v>
      </c>
      <c r="B1738" s="34" t="str">
        <f t="shared" si="138"/>
        <v>UDR Huancavelica</v>
      </c>
      <c r="C1738" s="35" t="s">
        <v>279</v>
      </c>
      <c r="D1738" s="36" t="str">
        <f t="shared" si="137"/>
        <v>Ejecución de Control Técnico a las Prestaciones.</v>
      </c>
      <c r="E1738" s="36" t="s">
        <v>288</v>
      </c>
      <c r="F1738" s="36" t="str">
        <f t="shared" si="139"/>
        <v>Ejecutar acciones correspondientes al Proceso de Control Presencial Posterior</v>
      </c>
      <c r="G1738" s="36" t="s">
        <v>1151</v>
      </c>
      <c r="H1738" s="83" t="s">
        <v>1152</v>
      </c>
      <c r="I1738" s="82">
        <v>0</v>
      </c>
      <c r="J1738" s="38">
        <v>0</v>
      </c>
      <c r="K1738" s="38"/>
      <c r="L1738" s="38">
        <v>0</v>
      </c>
      <c r="M1738" s="38">
        <f t="shared" si="140"/>
        <v>0</v>
      </c>
      <c r="N1738" s="39">
        <v>11</v>
      </c>
      <c r="O1738" s="41" t="str">
        <f>IFERROR(VLOOKUP(N1738,bbb!B546:Ordenmes,2,0),"")</f>
        <v>Noviembre</v>
      </c>
      <c r="P1738" s="142">
        <v>4</v>
      </c>
      <c r="Q1738" s="111" t="s">
        <v>77</v>
      </c>
      <c r="R1738" s="95"/>
      <c r="S1738" s="93"/>
      <c r="T1738" s="93"/>
    </row>
    <row r="1739" spans="1:20" x14ac:dyDescent="0.25">
      <c r="A1739" s="34" t="s">
        <v>2120</v>
      </c>
      <c r="B1739" s="34" t="str">
        <f t="shared" si="138"/>
        <v>UDR Huancavelica</v>
      </c>
      <c r="C1739" s="35" t="s">
        <v>279</v>
      </c>
      <c r="D1739" s="36" t="str">
        <f t="shared" si="137"/>
        <v>Ejecución de Control Técnico a las Prestaciones.</v>
      </c>
      <c r="E1739" s="36" t="s">
        <v>288</v>
      </c>
      <c r="F1739" s="36" t="str">
        <f t="shared" si="139"/>
        <v>Ejecutar acciones correspondientes al Proceso de Control Presencial Posterior</v>
      </c>
      <c r="G1739" s="36" t="s">
        <v>1195</v>
      </c>
      <c r="H1739" s="83" t="s">
        <v>1152</v>
      </c>
      <c r="I1739" s="82">
        <v>0</v>
      </c>
      <c r="J1739" s="38">
        <v>0</v>
      </c>
      <c r="K1739" s="38"/>
      <c r="L1739" s="38">
        <v>0</v>
      </c>
      <c r="M1739" s="38">
        <f t="shared" si="140"/>
        <v>0</v>
      </c>
      <c r="N1739" s="39">
        <v>11</v>
      </c>
      <c r="O1739" s="41" t="str">
        <f>IFERROR(VLOOKUP(N1739,bbb!B547:Ordenmes,2,0),"")</f>
        <v>Noviembre</v>
      </c>
      <c r="P1739" s="142">
        <v>4</v>
      </c>
      <c r="Q1739" s="111" t="s">
        <v>77</v>
      </c>
      <c r="R1739" s="95"/>
      <c r="S1739" s="93"/>
      <c r="T1739" s="93"/>
    </row>
    <row r="1740" spans="1:20" x14ac:dyDescent="0.25">
      <c r="A1740" s="34" t="s">
        <v>2120</v>
      </c>
      <c r="B1740" s="34" t="str">
        <f t="shared" si="138"/>
        <v>UDR Huancavelica</v>
      </c>
      <c r="C1740" s="35" t="s">
        <v>279</v>
      </c>
      <c r="D1740" s="36" t="str">
        <f t="shared" si="137"/>
        <v>Ejecución de Control Técnico a las Prestaciones.</v>
      </c>
      <c r="E1740" s="36" t="s">
        <v>288</v>
      </c>
      <c r="F1740" s="36" t="str">
        <f t="shared" si="139"/>
        <v>Ejecutar acciones correspondientes al Proceso de Control Presencial Posterior</v>
      </c>
      <c r="G1740" s="36" t="s">
        <v>1164</v>
      </c>
      <c r="H1740" s="83" t="s">
        <v>1152</v>
      </c>
      <c r="I1740" s="82">
        <v>0</v>
      </c>
      <c r="J1740" s="38">
        <v>0</v>
      </c>
      <c r="K1740" s="38"/>
      <c r="L1740" s="38">
        <v>0</v>
      </c>
      <c r="M1740" s="38">
        <f t="shared" si="140"/>
        <v>0</v>
      </c>
      <c r="N1740" s="39">
        <v>11</v>
      </c>
      <c r="O1740" s="41" t="str">
        <f>IFERROR(VLOOKUP(N1740,bbb!B548:Ordenmes,2,0),"")</f>
        <v>Noviembre</v>
      </c>
      <c r="P1740" s="142">
        <v>5</v>
      </c>
      <c r="Q1740" s="111" t="s">
        <v>81</v>
      </c>
      <c r="R1740" s="95"/>
      <c r="S1740" s="93"/>
      <c r="T1740" s="93"/>
    </row>
    <row r="1741" spans="1:20" x14ac:dyDescent="0.25">
      <c r="A1741" s="34" t="s">
        <v>2120</v>
      </c>
      <c r="B1741" s="34" t="str">
        <f t="shared" si="138"/>
        <v>UDR Huancavelica</v>
      </c>
      <c r="C1741" s="35" t="s">
        <v>307</v>
      </c>
      <c r="D1741" s="36" t="str">
        <f t="shared" si="137"/>
        <v>Supervisión Financiera a Unidades Ejecutoras-UE.</v>
      </c>
      <c r="E1741" s="36" t="s">
        <v>308</v>
      </c>
      <c r="F1741" s="36" t="str">
        <f t="shared" si="139"/>
        <v>Supervisión Financiera Presencial a las Unidades Ejecutoras-UE</v>
      </c>
      <c r="G1741" s="36" t="s">
        <v>1183</v>
      </c>
      <c r="H1741" s="83" t="s">
        <v>1174</v>
      </c>
      <c r="I1741" s="82">
        <v>4</v>
      </c>
      <c r="J1741" s="38">
        <v>200</v>
      </c>
      <c r="K1741" s="38"/>
      <c r="L1741" s="38">
        <v>1280</v>
      </c>
      <c r="M1741" s="38">
        <f t="shared" si="140"/>
        <v>1480</v>
      </c>
      <c r="N1741" s="39">
        <v>11</v>
      </c>
      <c r="O1741" s="41" t="str">
        <f>IFERROR(VLOOKUP(N1741,bbb!B549:Ordenmes,2,0),"")</f>
        <v>Noviembre</v>
      </c>
      <c r="P1741" s="142">
        <v>5</v>
      </c>
      <c r="Q1741" s="111" t="s">
        <v>81</v>
      </c>
      <c r="R1741" s="95"/>
      <c r="S1741" s="93"/>
      <c r="T1741" s="93"/>
    </row>
    <row r="1742" spans="1:20" x14ac:dyDescent="0.25">
      <c r="A1742" s="34" t="s">
        <v>2120</v>
      </c>
      <c r="B1742" s="34" t="str">
        <f t="shared" si="138"/>
        <v>UDR Huancavelica</v>
      </c>
      <c r="C1742" s="35" t="s">
        <v>252</v>
      </c>
      <c r="D1742" s="36" t="str">
        <f t="shared" si="137"/>
        <v>Acciones de Soporte a la Gestión a nivel de UDR</v>
      </c>
      <c r="E1742" s="36" t="s">
        <v>260</v>
      </c>
      <c r="F1742" s="36" t="str">
        <f t="shared" si="139"/>
        <v>Otras Acciones de Soporte</v>
      </c>
      <c r="G1742" s="36" t="s">
        <v>1184</v>
      </c>
      <c r="H1742" s="83" t="s">
        <v>1167</v>
      </c>
      <c r="I1742" s="82">
        <v>3</v>
      </c>
      <c r="J1742" s="38">
        <v>120</v>
      </c>
      <c r="K1742" s="38"/>
      <c r="L1742" s="38">
        <v>960</v>
      </c>
      <c r="M1742" s="38">
        <f t="shared" si="140"/>
        <v>1080</v>
      </c>
      <c r="N1742" s="39">
        <v>11</v>
      </c>
      <c r="O1742" s="41" t="str">
        <f>IFERROR(VLOOKUP(N1742,bbb!B550:Ordenmes,2,0),"")</f>
        <v>Noviembre</v>
      </c>
      <c r="P1742" s="142">
        <v>5</v>
      </c>
      <c r="Q1742" s="111" t="s">
        <v>81</v>
      </c>
      <c r="R1742" s="95"/>
      <c r="S1742" s="93"/>
      <c r="T1742" s="93"/>
    </row>
    <row r="1743" spans="1:20" x14ac:dyDescent="0.25">
      <c r="A1743" s="34" t="s">
        <v>2120</v>
      </c>
      <c r="B1743" s="34" t="str">
        <f t="shared" si="138"/>
        <v>UDR Huancavelica</v>
      </c>
      <c r="C1743" s="35" t="s">
        <v>314</v>
      </c>
      <c r="D1743" s="36" t="str">
        <f t="shared" si="137"/>
        <v>Acciones de Afiliación.</v>
      </c>
      <c r="E1743" s="36" t="s">
        <v>315</v>
      </c>
      <c r="F1743" s="36" t="str">
        <f t="shared" si="139"/>
        <v>Supervisión y asistencia técnica en materia de afiliaciones</v>
      </c>
      <c r="G1743" s="36" t="s">
        <v>1224</v>
      </c>
      <c r="H1743" s="83" t="s">
        <v>1162</v>
      </c>
      <c r="I1743" s="82">
        <v>0</v>
      </c>
      <c r="J1743" s="38">
        <v>0</v>
      </c>
      <c r="K1743" s="38"/>
      <c r="L1743" s="38">
        <v>0</v>
      </c>
      <c r="M1743" s="38">
        <f t="shared" si="140"/>
        <v>0</v>
      </c>
      <c r="N1743" s="39">
        <v>12</v>
      </c>
      <c r="O1743" s="41" t="str">
        <f>IFERROR(VLOOKUP(N1743,bbb!B640:Ordenmes,2,0),"")</f>
        <v>Diciembre</v>
      </c>
      <c r="P1743" s="142">
        <v>5</v>
      </c>
      <c r="Q1743" s="111" t="s">
        <v>81</v>
      </c>
      <c r="R1743" s="95"/>
      <c r="S1743" s="93"/>
      <c r="T1743" s="93"/>
    </row>
    <row r="1744" spans="1:20" x14ac:dyDescent="0.25">
      <c r="A1744" s="34" t="s">
        <v>2120</v>
      </c>
      <c r="B1744" s="34" t="str">
        <f t="shared" si="138"/>
        <v>UDR Huancavelica</v>
      </c>
      <c r="C1744" s="35" t="s">
        <v>279</v>
      </c>
      <c r="D1744" s="36" t="str">
        <f t="shared" si="137"/>
        <v>Ejecución de Control Técnico a las Prestaciones.</v>
      </c>
      <c r="E1744" s="36" t="s">
        <v>288</v>
      </c>
      <c r="F1744" s="36" t="str">
        <f t="shared" si="139"/>
        <v>Ejecutar acciones correspondientes al Proceso de Control Presencial Posterior</v>
      </c>
      <c r="G1744" s="36" t="s">
        <v>1151</v>
      </c>
      <c r="H1744" s="83" t="s">
        <v>1152</v>
      </c>
      <c r="I1744" s="82">
        <v>0</v>
      </c>
      <c r="J1744" s="38">
        <v>0</v>
      </c>
      <c r="K1744" s="38"/>
      <c r="L1744" s="38">
        <v>0</v>
      </c>
      <c r="M1744" s="38">
        <f t="shared" si="140"/>
        <v>0</v>
      </c>
      <c r="N1744" s="39">
        <v>12</v>
      </c>
      <c r="O1744" s="41" t="str">
        <f>IFERROR(VLOOKUP(N1744,bbb!B641:Ordenmes,2,0),"")</f>
        <v>Diciembre</v>
      </c>
      <c r="P1744" s="142">
        <v>5</v>
      </c>
      <c r="Q1744" s="111" t="s">
        <v>81</v>
      </c>
      <c r="R1744" s="95"/>
      <c r="S1744" s="93"/>
      <c r="T1744" s="93"/>
    </row>
    <row r="1745" spans="1:20" x14ac:dyDescent="0.25">
      <c r="A1745" s="34" t="s">
        <v>2120</v>
      </c>
      <c r="B1745" s="34" t="str">
        <f t="shared" si="138"/>
        <v>UDR Huancavelica</v>
      </c>
      <c r="C1745" s="35" t="s">
        <v>279</v>
      </c>
      <c r="D1745" s="36" t="str">
        <f t="shared" si="137"/>
        <v>Ejecución de Control Técnico a las Prestaciones.</v>
      </c>
      <c r="E1745" s="36" t="s">
        <v>288</v>
      </c>
      <c r="F1745" s="36" t="str">
        <f t="shared" si="139"/>
        <v>Ejecutar acciones correspondientes al Proceso de Control Presencial Posterior</v>
      </c>
      <c r="G1745" s="36" t="s">
        <v>1153</v>
      </c>
      <c r="H1745" s="83" t="s">
        <v>1152</v>
      </c>
      <c r="I1745" s="82">
        <v>0</v>
      </c>
      <c r="J1745" s="38">
        <v>0</v>
      </c>
      <c r="K1745" s="38"/>
      <c r="L1745" s="38">
        <v>0</v>
      </c>
      <c r="M1745" s="38">
        <f t="shared" si="140"/>
        <v>0</v>
      </c>
      <c r="N1745" s="39">
        <v>12</v>
      </c>
      <c r="O1745" s="41" t="str">
        <f>IFERROR(VLOOKUP(N1745,bbb!B642:Ordenmes,2,0),"")</f>
        <v>Diciembre</v>
      </c>
      <c r="P1745" s="142">
        <v>6</v>
      </c>
      <c r="Q1745" s="111" t="s">
        <v>84</v>
      </c>
      <c r="R1745" s="95"/>
      <c r="S1745" s="93"/>
      <c r="T1745" s="93"/>
    </row>
    <row r="1746" spans="1:20" x14ac:dyDescent="0.25">
      <c r="A1746" s="34" t="s">
        <v>2120</v>
      </c>
      <c r="B1746" s="34" t="str">
        <f t="shared" si="138"/>
        <v>UDR Huancavelica</v>
      </c>
      <c r="C1746" s="35" t="s">
        <v>279</v>
      </c>
      <c r="D1746" s="36" t="str">
        <f t="shared" si="137"/>
        <v>Ejecución de Control Técnico a las Prestaciones.</v>
      </c>
      <c r="E1746" s="36" t="s">
        <v>288</v>
      </c>
      <c r="F1746" s="36" t="str">
        <f t="shared" si="139"/>
        <v>Ejecutar acciones correspondientes al Proceso de Control Presencial Posterior</v>
      </c>
      <c r="G1746" s="36" t="s">
        <v>1225</v>
      </c>
      <c r="H1746" s="83" t="s">
        <v>1152</v>
      </c>
      <c r="I1746" s="82">
        <v>0</v>
      </c>
      <c r="J1746" s="38">
        <v>0</v>
      </c>
      <c r="K1746" s="38"/>
      <c r="L1746" s="38">
        <v>0</v>
      </c>
      <c r="M1746" s="38">
        <f t="shared" si="140"/>
        <v>0</v>
      </c>
      <c r="N1746" s="39">
        <v>12</v>
      </c>
      <c r="O1746" s="41" t="str">
        <f>IFERROR(VLOOKUP(N1746,bbb!B643:Ordenmes,2,0),"")</f>
        <v>Diciembre</v>
      </c>
      <c r="P1746" s="142">
        <v>8</v>
      </c>
      <c r="Q1746" s="111" t="s">
        <v>92</v>
      </c>
      <c r="R1746" s="95"/>
      <c r="S1746" s="93"/>
      <c r="T1746" s="93"/>
    </row>
    <row r="1747" spans="1:20" x14ac:dyDescent="0.25">
      <c r="A1747" s="34" t="s">
        <v>2120</v>
      </c>
      <c r="B1747" s="34" t="str">
        <f t="shared" si="138"/>
        <v>UDR Huancavelica</v>
      </c>
      <c r="C1747" s="35" t="s">
        <v>279</v>
      </c>
      <c r="D1747" s="36" t="str">
        <f t="shared" si="137"/>
        <v>Ejecución de Control Técnico a las Prestaciones.</v>
      </c>
      <c r="E1747" s="36" t="s">
        <v>288</v>
      </c>
      <c r="F1747" s="36" t="str">
        <f t="shared" si="139"/>
        <v>Ejecutar acciones correspondientes al Proceso de Control Presencial Posterior</v>
      </c>
      <c r="G1747" s="36" t="s">
        <v>1156</v>
      </c>
      <c r="H1747" s="83" t="s">
        <v>1152</v>
      </c>
      <c r="I1747" s="82">
        <v>0</v>
      </c>
      <c r="J1747" s="38">
        <v>0</v>
      </c>
      <c r="K1747" s="38"/>
      <c r="L1747" s="38">
        <v>0</v>
      </c>
      <c r="M1747" s="38">
        <f t="shared" si="140"/>
        <v>0</v>
      </c>
      <c r="N1747" s="39">
        <v>12</v>
      </c>
      <c r="O1747" s="41" t="str">
        <f>IFERROR(VLOOKUP(N1747,bbb!B644:Ordenmes,2,0),"")</f>
        <v>Diciembre</v>
      </c>
      <c r="P1747" s="142">
        <v>10</v>
      </c>
      <c r="Q1747" s="111" t="s">
        <v>99</v>
      </c>
      <c r="R1747" s="95"/>
      <c r="S1747" s="93"/>
      <c r="T1747" s="93"/>
    </row>
    <row r="1748" spans="1:20" x14ac:dyDescent="0.25">
      <c r="A1748" s="34" t="s">
        <v>2120</v>
      </c>
      <c r="B1748" s="34" t="str">
        <f t="shared" si="138"/>
        <v>UDR Huancavelica</v>
      </c>
      <c r="C1748" s="35" t="s">
        <v>279</v>
      </c>
      <c r="D1748" s="36" t="str">
        <f t="shared" si="137"/>
        <v>Ejecución de Control Técnico a las Prestaciones.</v>
      </c>
      <c r="E1748" s="36" t="s">
        <v>288</v>
      </c>
      <c r="F1748" s="36" t="str">
        <f t="shared" si="139"/>
        <v>Ejecutar acciones correspondientes al Proceso de Control Presencial Posterior</v>
      </c>
      <c r="G1748" s="36" t="s">
        <v>1154</v>
      </c>
      <c r="H1748" s="83" t="s">
        <v>1152</v>
      </c>
      <c r="I1748" s="82">
        <v>0</v>
      </c>
      <c r="J1748" s="38">
        <v>6</v>
      </c>
      <c r="K1748" s="38"/>
      <c r="L1748" s="38">
        <v>0</v>
      </c>
      <c r="M1748" s="38">
        <f t="shared" si="140"/>
        <v>6</v>
      </c>
      <c r="N1748" s="39">
        <v>12</v>
      </c>
      <c r="O1748" s="41" t="str">
        <f>IFERROR(VLOOKUP(N1748,bbb!B645:Ordenmes,2,0),"")</f>
        <v>Diciembre</v>
      </c>
      <c r="P1748" s="142">
        <v>11</v>
      </c>
      <c r="Q1748" s="111" t="s">
        <v>103</v>
      </c>
      <c r="R1748" s="95"/>
      <c r="S1748" s="93"/>
      <c r="T1748" s="93"/>
    </row>
    <row r="1749" spans="1:20" x14ac:dyDescent="0.25">
      <c r="A1749" s="34" t="s">
        <v>1242</v>
      </c>
      <c r="B1749" s="34" t="str">
        <f t="shared" si="138"/>
        <v>Gerencia Macro Regional Oriente</v>
      </c>
      <c r="C1749" s="35" t="s">
        <v>235</v>
      </c>
      <c r="D1749" s="36" t="str">
        <f t="shared" si="137"/>
        <v>Asistencia Técnica, Monitoreo y Supervisión en Cobertura Financiera.</v>
      </c>
      <c r="E1749" s="36" t="s">
        <v>237</v>
      </c>
      <c r="F1749" s="36" t="str">
        <f t="shared" si="139"/>
        <v xml:space="preserve">Supervisión y asistencia técnica en cobertura financiera a UDR o Unidades Ejecutoras </v>
      </c>
      <c r="G1749" s="36" t="s">
        <v>1243</v>
      </c>
      <c r="H1749" s="83" t="s">
        <v>1244</v>
      </c>
      <c r="I1749" s="82">
        <v>6</v>
      </c>
      <c r="J1749" s="38">
        <v>200</v>
      </c>
      <c r="K1749" s="38"/>
      <c r="L1749" s="38">
        <v>1920</v>
      </c>
      <c r="M1749" s="38">
        <f t="shared" si="140"/>
        <v>2120</v>
      </c>
      <c r="N1749" s="39">
        <v>3</v>
      </c>
      <c r="O1749" s="41" t="str">
        <f>IFERROR(VLOOKUP(N1749,bbb!B571:Ordenmes,2,0),"")</f>
        <v>Marzo</v>
      </c>
      <c r="P1749" s="142">
        <v>1</v>
      </c>
      <c r="Q1749" s="111" t="s">
        <v>257</v>
      </c>
      <c r="R1749" s="95"/>
      <c r="S1749" s="93" t="s">
        <v>2970</v>
      </c>
      <c r="T1749" s="93"/>
    </row>
    <row r="1750" spans="1:20" x14ac:dyDescent="0.25">
      <c r="A1750" s="34" t="s">
        <v>1242</v>
      </c>
      <c r="B1750" s="34" t="str">
        <f t="shared" si="138"/>
        <v>Gerencia Macro Regional Oriente</v>
      </c>
      <c r="C1750" s="35" t="s">
        <v>241</v>
      </c>
      <c r="D1750" s="36" t="str">
        <f t="shared" si="137"/>
        <v>Acciones de Soporte a la Gestión a nivel de GMR</v>
      </c>
      <c r="E1750" s="36" t="s">
        <v>249</v>
      </c>
      <c r="F1750" s="36" t="str">
        <f t="shared" si="139"/>
        <v xml:space="preserve"> Otras Acciones de Soporte</v>
      </c>
      <c r="G1750" s="36" t="s">
        <v>1243</v>
      </c>
      <c r="H1750" s="83" t="s">
        <v>1245</v>
      </c>
      <c r="I1750" s="82">
        <v>6</v>
      </c>
      <c r="J1750" s="38">
        <v>200</v>
      </c>
      <c r="K1750" s="38"/>
      <c r="L1750" s="38">
        <v>1920</v>
      </c>
      <c r="M1750" s="38">
        <f t="shared" si="140"/>
        <v>2120</v>
      </c>
      <c r="N1750" s="39">
        <v>3</v>
      </c>
      <c r="O1750" s="41" t="str">
        <f>IFERROR(VLOOKUP(N1750,bbb!B572:Ordenmes,2,0),"")</f>
        <v>Marzo</v>
      </c>
      <c r="P1750" s="142">
        <v>1</v>
      </c>
      <c r="Q1750" s="111" t="s">
        <v>257</v>
      </c>
      <c r="R1750" s="95"/>
      <c r="S1750" s="93" t="s">
        <v>2970</v>
      </c>
      <c r="T1750" s="93"/>
    </row>
    <row r="1751" spans="1:20" x14ac:dyDescent="0.25">
      <c r="A1751" s="34" t="s">
        <v>1242</v>
      </c>
      <c r="B1751" s="34" t="str">
        <f t="shared" si="138"/>
        <v>Gerencia Macro Regional Oriente</v>
      </c>
      <c r="C1751" s="35" t="s">
        <v>241</v>
      </c>
      <c r="D1751" s="36" t="str">
        <f t="shared" si="137"/>
        <v>Acciones de Soporte a la Gestión a nivel de GMR</v>
      </c>
      <c r="E1751" s="36" t="s">
        <v>249</v>
      </c>
      <c r="F1751" s="36" t="str">
        <f t="shared" si="139"/>
        <v xml:space="preserve"> Otras Acciones de Soporte</v>
      </c>
      <c r="G1751" s="36" t="s">
        <v>1243</v>
      </c>
      <c r="H1751" s="83" t="s">
        <v>1246</v>
      </c>
      <c r="I1751" s="82">
        <v>6</v>
      </c>
      <c r="J1751" s="38">
        <v>200</v>
      </c>
      <c r="K1751" s="38"/>
      <c r="L1751" s="38">
        <v>1920</v>
      </c>
      <c r="M1751" s="38">
        <f t="shared" si="140"/>
        <v>2120</v>
      </c>
      <c r="N1751" s="39">
        <v>3</v>
      </c>
      <c r="O1751" s="41" t="str">
        <f>IFERROR(VLOOKUP(N1751,bbb!B573:Ordenmes,2,0),"")</f>
        <v>Marzo</v>
      </c>
      <c r="P1751" s="142">
        <v>2</v>
      </c>
      <c r="Q1751" s="111" t="s">
        <v>126</v>
      </c>
      <c r="R1751" s="95"/>
      <c r="S1751" s="93" t="s">
        <v>2970</v>
      </c>
      <c r="T1751" s="93"/>
    </row>
    <row r="1752" spans="1:20" x14ac:dyDescent="0.25">
      <c r="A1752" s="34" t="s">
        <v>1242</v>
      </c>
      <c r="B1752" s="34" t="str">
        <f t="shared" si="138"/>
        <v>Gerencia Macro Regional Oriente</v>
      </c>
      <c r="C1752" s="35" t="s">
        <v>212</v>
      </c>
      <c r="D1752" s="36" t="str">
        <f t="shared" si="137"/>
        <v>Seguimiento y evaluacion de los procesos de afiliación, promoción, proteccion y atencion a la ciudadanía</v>
      </c>
      <c r="E1752" s="36" t="s">
        <v>214</v>
      </c>
      <c r="F1752" s="36" t="str">
        <f t="shared" si="139"/>
        <v>Supervisión y asistencia técnica en materia de afiliaciones</v>
      </c>
      <c r="G1752" s="36" t="s">
        <v>129</v>
      </c>
      <c r="H1752" s="83" t="s">
        <v>1247</v>
      </c>
      <c r="I1752" s="82">
        <v>3</v>
      </c>
      <c r="J1752" s="38">
        <v>0</v>
      </c>
      <c r="K1752" s="38"/>
      <c r="L1752" s="38">
        <v>0</v>
      </c>
      <c r="M1752" s="38">
        <f t="shared" si="140"/>
        <v>0</v>
      </c>
      <c r="N1752" s="39">
        <v>3</v>
      </c>
      <c r="O1752" s="41" t="str">
        <f>IFERROR(VLOOKUP(N1752,bbb!B574:Ordenmes,2,0),"")</f>
        <v>Marzo</v>
      </c>
      <c r="P1752" s="142">
        <v>2</v>
      </c>
      <c r="Q1752" s="111" t="s">
        <v>126</v>
      </c>
      <c r="R1752" s="95"/>
      <c r="S1752" s="93"/>
      <c r="T1752" s="93"/>
    </row>
    <row r="1753" spans="1:20" x14ac:dyDescent="0.25">
      <c r="A1753" s="34" t="s">
        <v>1242</v>
      </c>
      <c r="B1753" s="34" t="str">
        <f t="shared" si="138"/>
        <v>Gerencia Macro Regional Oriente</v>
      </c>
      <c r="C1753" s="35" t="s">
        <v>212</v>
      </c>
      <c r="D1753" s="36" t="str">
        <f t="shared" ref="D1753:D1816" si="141">IFERROR(VLOOKUP(C1753,IdAOE,2,0),"")</f>
        <v>Seguimiento y evaluacion de los procesos de afiliación, promoción, proteccion y atencion a la ciudadanía</v>
      </c>
      <c r="E1753" s="36" t="s">
        <v>214</v>
      </c>
      <c r="F1753" s="36" t="str">
        <f t="shared" si="139"/>
        <v>Supervisión y asistencia técnica en materia de afiliaciones</v>
      </c>
      <c r="G1753" s="36" t="s">
        <v>1243</v>
      </c>
      <c r="H1753" s="83" t="s">
        <v>1247</v>
      </c>
      <c r="I1753" s="82">
        <v>6</v>
      </c>
      <c r="J1753" s="38">
        <v>200</v>
      </c>
      <c r="K1753" s="38"/>
      <c r="L1753" s="38">
        <v>1920</v>
      </c>
      <c r="M1753" s="38">
        <f t="shared" si="140"/>
        <v>2120</v>
      </c>
      <c r="N1753" s="39">
        <v>5</v>
      </c>
      <c r="O1753" s="41" t="str">
        <f>IFERROR(VLOOKUP(N1753,bbb!B608:Ordenmes,2,0),"")</f>
        <v>Mayo</v>
      </c>
      <c r="P1753" s="142">
        <v>3</v>
      </c>
      <c r="Q1753" s="111" t="s">
        <v>131</v>
      </c>
      <c r="R1753" s="95"/>
      <c r="S1753" s="93"/>
      <c r="T1753" s="93"/>
    </row>
    <row r="1754" spans="1:20" x14ac:dyDescent="0.25">
      <c r="A1754" s="34" t="s">
        <v>1242</v>
      </c>
      <c r="B1754" s="34" t="str">
        <f t="shared" si="138"/>
        <v>Gerencia Macro Regional Oriente</v>
      </c>
      <c r="C1754" s="35" t="s">
        <v>235</v>
      </c>
      <c r="D1754" s="36" t="str">
        <f t="shared" si="141"/>
        <v>Asistencia Técnica, Monitoreo y Supervisión en Cobertura Financiera.</v>
      </c>
      <c r="E1754" s="36" t="s">
        <v>237</v>
      </c>
      <c r="F1754" s="36" t="str">
        <f t="shared" si="139"/>
        <v xml:space="preserve">Supervisión y asistencia técnica en cobertura financiera a UDR o Unidades Ejecutoras </v>
      </c>
      <c r="G1754" s="36" t="s">
        <v>152</v>
      </c>
      <c r="H1754" s="83" t="s">
        <v>1244</v>
      </c>
      <c r="I1754" s="82">
        <v>3</v>
      </c>
      <c r="J1754" s="38">
        <v>0</v>
      </c>
      <c r="K1754" s="38"/>
      <c r="L1754" s="38">
        <v>960</v>
      </c>
      <c r="M1754" s="38">
        <f t="shared" si="140"/>
        <v>960</v>
      </c>
      <c r="N1754" s="39">
        <v>5</v>
      </c>
      <c r="O1754" s="41" t="str">
        <f>IFERROR(VLOOKUP(N1754,bbb!B609:Ordenmes,2,0),"")</f>
        <v>Mayo</v>
      </c>
      <c r="P1754" s="142">
        <v>3</v>
      </c>
      <c r="Q1754" s="111" t="s">
        <v>131</v>
      </c>
      <c r="R1754" s="95"/>
      <c r="S1754" s="93"/>
      <c r="T1754" s="93"/>
    </row>
    <row r="1755" spans="1:20" x14ac:dyDescent="0.25">
      <c r="A1755" s="34" t="s">
        <v>1242</v>
      </c>
      <c r="B1755" s="34" t="str">
        <f t="shared" si="138"/>
        <v>Gerencia Macro Regional Oriente</v>
      </c>
      <c r="C1755" s="35" t="s">
        <v>212</v>
      </c>
      <c r="D1755" s="36" t="str">
        <f t="shared" si="141"/>
        <v>Seguimiento y evaluacion de los procesos de afiliación, promoción, proteccion y atencion a la ciudadanía</v>
      </c>
      <c r="E1755" s="36" t="s">
        <v>214</v>
      </c>
      <c r="F1755" s="36" t="str">
        <f t="shared" si="139"/>
        <v>Supervisión y asistencia técnica en materia de afiliaciones</v>
      </c>
      <c r="G1755" s="36" t="s">
        <v>152</v>
      </c>
      <c r="H1755" s="83" t="s">
        <v>1247</v>
      </c>
      <c r="I1755" s="82">
        <v>3</v>
      </c>
      <c r="J1755" s="38">
        <v>0</v>
      </c>
      <c r="K1755" s="38"/>
      <c r="L1755" s="38">
        <v>960</v>
      </c>
      <c r="M1755" s="38">
        <f t="shared" si="140"/>
        <v>960</v>
      </c>
      <c r="N1755" s="39">
        <v>6</v>
      </c>
      <c r="O1755" s="41" t="str">
        <f>IFERROR(VLOOKUP(N1755,bbb!B606:Ordenmes,2,0),"")</f>
        <v>Junio</v>
      </c>
      <c r="P1755" s="142">
        <v>4</v>
      </c>
      <c r="Q1755" s="111" t="s">
        <v>137</v>
      </c>
      <c r="R1755" s="95"/>
      <c r="S1755" s="93"/>
      <c r="T1755" s="93"/>
    </row>
    <row r="1756" spans="1:20" x14ac:dyDescent="0.25">
      <c r="A1756" s="34" t="s">
        <v>1242</v>
      </c>
      <c r="B1756" s="34" t="str">
        <f t="shared" si="138"/>
        <v>Gerencia Macro Regional Oriente</v>
      </c>
      <c r="C1756" s="35" t="s">
        <v>241</v>
      </c>
      <c r="D1756" s="36" t="str">
        <f t="shared" si="141"/>
        <v>Acciones de Soporte a la Gestión a nivel de GMR</v>
      </c>
      <c r="E1756" s="36" t="s">
        <v>249</v>
      </c>
      <c r="F1756" s="36" t="str">
        <f t="shared" si="139"/>
        <v xml:space="preserve"> Otras Acciones de Soporte</v>
      </c>
      <c r="G1756" s="36" t="s">
        <v>152</v>
      </c>
      <c r="H1756" s="83" t="s">
        <v>1245</v>
      </c>
      <c r="I1756" s="82">
        <v>2</v>
      </c>
      <c r="J1756" s="38">
        <v>0</v>
      </c>
      <c r="K1756" s="38"/>
      <c r="L1756" s="38">
        <v>640</v>
      </c>
      <c r="M1756" s="38">
        <f t="shared" si="140"/>
        <v>640</v>
      </c>
      <c r="N1756" s="39">
        <v>6</v>
      </c>
      <c r="O1756" s="41" t="str">
        <f>IFERROR(VLOOKUP(N1756,bbb!B607:Ordenmes,2,0),"")</f>
        <v>Junio</v>
      </c>
      <c r="P1756" s="142">
        <v>4</v>
      </c>
      <c r="Q1756" s="111" t="s">
        <v>137</v>
      </c>
      <c r="R1756" s="95"/>
      <c r="S1756" s="93"/>
      <c r="T1756" s="93"/>
    </row>
    <row r="1757" spans="1:20" x14ac:dyDescent="0.25">
      <c r="A1757" s="34" t="s">
        <v>1242</v>
      </c>
      <c r="B1757" s="34" t="str">
        <f t="shared" si="138"/>
        <v>Gerencia Macro Regional Oriente</v>
      </c>
      <c r="C1757" s="35" t="s">
        <v>212</v>
      </c>
      <c r="D1757" s="36" t="str">
        <f t="shared" si="141"/>
        <v>Seguimiento y evaluacion de los procesos de afiliación, promoción, proteccion y atencion a la ciudadanía</v>
      </c>
      <c r="E1757" s="36" t="s">
        <v>214</v>
      </c>
      <c r="F1757" s="36" t="str">
        <f t="shared" si="139"/>
        <v>Supervisión y asistencia técnica en materia de afiliaciones</v>
      </c>
      <c r="G1757" s="36" t="s">
        <v>1248</v>
      </c>
      <c r="H1757" s="83" t="s">
        <v>1247</v>
      </c>
      <c r="I1757" s="82">
        <v>5</v>
      </c>
      <c r="J1757" s="38">
        <v>60</v>
      </c>
      <c r="K1757" s="38"/>
      <c r="L1757" s="38">
        <v>1600</v>
      </c>
      <c r="M1757" s="38">
        <f t="shared" si="140"/>
        <v>1660</v>
      </c>
      <c r="N1757" s="39">
        <v>7</v>
      </c>
      <c r="O1757" s="41" t="str">
        <f>IFERROR(VLOOKUP(N1757,bbb!B617:Ordenmes,2,0),"")</f>
        <v>Julio</v>
      </c>
      <c r="P1757" s="142">
        <v>5</v>
      </c>
      <c r="Q1757" s="111" t="s">
        <v>158</v>
      </c>
      <c r="R1757" s="95"/>
      <c r="S1757" s="93"/>
      <c r="T1757" s="93"/>
    </row>
    <row r="1758" spans="1:20" x14ac:dyDescent="0.25">
      <c r="A1758" s="34" t="s">
        <v>1242</v>
      </c>
      <c r="B1758" s="34" t="str">
        <f t="shared" ref="B1758:B1821" si="142">IFERROR(VLOOKUP(A1758,IdCC,2,0),"")</f>
        <v>Gerencia Macro Regional Oriente</v>
      </c>
      <c r="C1758" s="35" t="s">
        <v>235</v>
      </c>
      <c r="D1758" s="36" t="str">
        <f t="shared" si="141"/>
        <v>Asistencia Técnica, Monitoreo y Supervisión en Cobertura Financiera.</v>
      </c>
      <c r="E1758" s="36" t="s">
        <v>237</v>
      </c>
      <c r="F1758" s="36" t="str">
        <f t="shared" si="139"/>
        <v xml:space="preserve">Supervisión y asistencia técnica en cobertura financiera a UDR o Unidades Ejecutoras </v>
      </c>
      <c r="G1758" s="36" t="s">
        <v>129</v>
      </c>
      <c r="H1758" s="83" t="s">
        <v>1244</v>
      </c>
      <c r="I1758" s="82">
        <v>3</v>
      </c>
      <c r="J1758" s="38">
        <v>0</v>
      </c>
      <c r="K1758" s="38"/>
      <c r="L1758" s="38">
        <v>0</v>
      </c>
      <c r="M1758" s="38">
        <f t="shared" si="140"/>
        <v>0</v>
      </c>
      <c r="N1758" s="39">
        <v>7</v>
      </c>
      <c r="O1758" s="41" t="str">
        <f>IFERROR(VLOOKUP(N1758,bbb!B618:Ordenmes,2,0),"")</f>
        <v>Julio</v>
      </c>
      <c r="P1758" s="142">
        <v>5</v>
      </c>
      <c r="Q1758" s="111" t="s">
        <v>158</v>
      </c>
      <c r="R1758" s="95"/>
      <c r="S1758" s="93"/>
      <c r="T1758" s="93"/>
    </row>
    <row r="1759" spans="1:20" x14ac:dyDescent="0.25">
      <c r="A1759" s="34" t="s">
        <v>1242</v>
      </c>
      <c r="B1759" s="34" t="str">
        <f t="shared" si="142"/>
        <v>Gerencia Macro Regional Oriente</v>
      </c>
      <c r="C1759" s="35" t="s">
        <v>235</v>
      </c>
      <c r="D1759" s="36" t="str">
        <f t="shared" si="141"/>
        <v>Asistencia Técnica, Monitoreo y Supervisión en Cobertura Financiera.</v>
      </c>
      <c r="E1759" s="36" t="s">
        <v>237</v>
      </c>
      <c r="F1759" s="36" t="str">
        <f t="shared" si="139"/>
        <v xml:space="preserve">Supervisión y asistencia técnica en cobertura financiera a UDR o Unidades Ejecutoras </v>
      </c>
      <c r="G1759" s="36" t="s">
        <v>1248</v>
      </c>
      <c r="H1759" s="83" t="s">
        <v>1244</v>
      </c>
      <c r="I1759" s="82">
        <v>5</v>
      </c>
      <c r="J1759" s="38">
        <f>60+67</f>
        <v>127</v>
      </c>
      <c r="K1759" s="38"/>
      <c r="L1759" s="38">
        <v>1600</v>
      </c>
      <c r="M1759" s="38">
        <f t="shared" si="140"/>
        <v>1727</v>
      </c>
      <c r="N1759" s="39">
        <v>8</v>
      </c>
      <c r="O1759" s="41" t="str">
        <f>IFERROR(VLOOKUP(N1759,bbb!B605:Ordenmes,2,0),"")</f>
        <v>Agosto</v>
      </c>
      <c r="P1759" s="142">
        <v>6</v>
      </c>
      <c r="Q1759" s="111" t="s">
        <v>142</v>
      </c>
      <c r="R1759" s="95"/>
      <c r="S1759" s="93"/>
      <c r="T1759" s="93"/>
    </row>
    <row r="1760" spans="1:20" x14ac:dyDescent="0.25">
      <c r="A1760" s="34" t="s">
        <v>1242</v>
      </c>
      <c r="B1760" s="34" t="str">
        <f t="shared" si="142"/>
        <v>Gerencia Macro Regional Oriente</v>
      </c>
      <c r="C1760" s="35" t="s">
        <v>212</v>
      </c>
      <c r="D1760" s="36" t="str">
        <f t="shared" si="141"/>
        <v>Seguimiento y evaluacion de los procesos de afiliación, promoción, proteccion y atencion a la ciudadanía</v>
      </c>
      <c r="E1760" s="36" t="s">
        <v>214</v>
      </c>
      <c r="F1760" s="36" t="str">
        <f t="shared" si="139"/>
        <v>Supervisión y asistencia técnica en materia de afiliaciones</v>
      </c>
      <c r="G1760" s="36" t="s">
        <v>129</v>
      </c>
      <c r="H1760" s="83" t="s">
        <v>1247</v>
      </c>
      <c r="I1760" s="82">
        <v>3</v>
      </c>
      <c r="J1760" s="38">
        <v>0</v>
      </c>
      <c r="K1760" s="38"/>
      <c r="L1760" s="38">
        <v>0</v>
      </c>
      <c r="M1760" s="38">
        <f t="shared" si="140"/>
        <v>0</v>
      </c>
      <c r="N1760" s="39">
        <v>10</v>
      </c>
      <c r="O1760" s="41" t="str">
        <f>IFERROR(VLOOKUP(N1760,bbb!B564:Ordenmes,2,0),"")</f>
        <v>Octubre</v>
      </c>
      <c r="P1760" s="142">
        <v>6</v>
      </c>
      <c r="Q1760" s="111" t="s">
        <v>142</v>
      </c>
      <c r="R1760" s="95"/>
      <c r="S1760" s="93"/>
      <c r="T1760" s="93"/>
    </row>
    <row r="1761" spans="1:20" x14ac:dyDescent="0.25">
      <c r="A1761" s="34" t="s">
        <v>2122</v>
      </c>
      <c r="B1761" s="34" t="str">
        <f t="shared" si="142"/>
        <v>UDR Amazonas</v>
      </c>
      <c r="C1761" s="35" t="s">
        <v>279</v>
      </c>
      <c r="D1761" s="36" t="str">
        <f t="shared" si="141"/>
        <v>Ejecución de Control Técnico a las Prestaciones.</v>
      </c>
      <c r="E1761" s="36" t="s">
        <v>288</v>
      </c>
      <c r="F1761" s="36" t="str">
        <f t="shared" si="139"/>
        <v>Ejecutar acciones correspondientes al Proceso de Control Presencial Posterior</v>
      </c>
      <c r="G1761" s="36" t="s">
        <v>1260</v>
      </c>
      <c r="H1761" s="83" t="s">
        <v>1261</v>
      </c>
      <c r="I1761" s="82">
        <v>1</v>
      </c>
      <c r="J1761" s="38">
        <v>0</v>
      </c>
      <c r="K1761" s="38"/>
      <c r="L1761" s="38">
        <v>0</v>
      </c>
      <c r="M1761" s="38">
        <f t="shared" si="140"/>
        <v>0</v>
      </c>
      <c r="N1761" s="39">
        <v>1</v>
      </c>
      <c r="O1761" s="41" t="str">
        <f>IFERROR(VLOOKUP(N1761,bbb!B3741:Ordenmes,2,0),"")</f>
        <v>Enero</v>
      </c>
      <c r="P1761" s="142">
        <v>7</v>
      </c>
      <c r="Q1761" s="111" t="s">
        <v>156</v>
      </c>
      <c r="R1761" s="95"/>
      <c r="S1761" s="93"/>
      <c r="T1761" s="93"/>
    </row>
    <row r="1762" spans="1:20" x14ac:dyDescent="0.25">
      <c r="A1762" s="34" t="s">
        <v>2122</v>
      </c>
      <c r="B1762" s="34" t="str">
        <f t="shared" si="142"/>
        <v>UDR Amazonas</v>
      </c>
      <c r="C1762" s="35" t="s">
        <v>279</v>
      </c>
      <c r="D1762" s="36" t="str">
        <f t="shared" si="141"/>
        <v>Ejecución de Control Técnico a las Prestaciones.</v>
      </c>
      <c r="E1762" s="36" t="s">
        <v>288</v>
      </c>
      <c r="F1762" s="36" t="str">
        <f t="shared" si="139"/>
        <v>Ejecutar acciones correspondientes al Proceso de Control Presencial Posterior</v>
      </c>
      <c r="G1762" s="36" t="s">
        <v>1260</v>
      </c>
      <c r="H1762" s="83" t="s">
        <v>1261</v>
      </c>
      <c r="I1762" s="82">
        <v>1</v>
      </c>
      <c r="J1762" s="38">
        <v>0</v>
      </c>
      <c r="K1762" s="38"/>
      <c r="L1762" s="38">
        <v>0</v>
      </c>
      <c r="M1762" s="38">
        <f t="shared" si="140"/>
        <v>0</v>
      </c>
      <c r="N1762" s="39">
        <v>1</v>
      </c>
      <c r="O1762" s="41" t="str">
        <f>IFERROR(VLOOKUP(N1762,bbb!B3742:Ordenmes,2,0),"")</f>
        <v>Enero</v>
      </c>
      <c r="P1762" s="142">
        <v>7</v>
      </c>
      <c r="Q1762" s="111" t="s">
        <v>156</v>
      </c>
      <c r="R1762" s="95"/>
      <c r="S1762" s="93"/>
      <c r="T1762" s="93"/>
    </row>
    <row r="1763" spans="1:20" x14ac:dyDescent="0.25">
      <c r="A1763" s="34" t="s">
        <v>2122</v>
      </c>
      <c r="B1763" s="34" t="str">
        <f t="shared" si="142"/>
        <v>UDR Amazonas</v>
      </c>
      <c r="C1763" s="35" t="s">
        <v>279</v>
      </c>
      <c r="D1763" s="36" t="str">
        <f t="shared" si="141"/>
        <v>Ejecución de Control Técnico a las Prestaciones.</v>
      </c>
      <c r="E1763" s="36" t="s">
        <v>288</v>
      </c>
      <c r="F1763" s="36" t="str">
        <f t="shared" si="139"/>
        <v>Ejecutar acciones correspondientes al Proceso de Control Presencial Posterior</v>
      </c>
      <c r="G1763" s="36" t="s">
        <v>1262</v>
      </c>
      <c r="H1763" s="83" t="s">
        <v>1261</v>
      </c>
      <c r="I1763" s="82">
        <v>1</v>
      </c>
      <c r="J1763" s="38" t="s">
        <v>1263</v>
      </c>
      <c r="K1763" s="38"/>
      <c r="L1763" s="38">
        <v>0</v>
      </c>
      <c r="M1763" s="38">
        <f t="shared" si="140"/>
        <v>0</v>
      </c>
      <c r="N1763" s="39">
        <v>1</v>
      </c>
      <c r="O1763" s="41" t="str">
        <f>IFERROR(VLOOKUP(N1763,bbb!B3743:Ordenmes,2,0),"")</f>
        <v>Enero</v>
      </c>
      <c r="P1763" s="142">
        <v>8</v>
      </c>
      <c r="Q1763" s="111" t="s">
        <v>145</v>
      </c>
      <c r="R1763" s="95"/>
      <c r="S1763" s="93"/>
      <c r="T1763" s="93"/>
    </row>
    <row r="1764" spans="1:20" x14ac:dyDescent="0.25">
      <c r="A1764" s="34" t="s">
        <v>2122</v>
      </c>
      <c r="B1764" s="34" t="str">
        <f t="shared" si="142"/>
        <v>UDR Amazonas</v>
      </c>
      <c r="C1764" s="35" t="s">
        <v>279</v>
      </c>
      <c r="D1764" s="36" t="str">
        <f t="shared" si="141"/>
        <v>Ejecución de Control Técnico a las Prestaciones.</v>
      </c>
      <c r="E1764" s="36" t="s">
        <v>288</v>
      </c>
      <c r="F1764" s="36" t="str">
        <f t="shared" si="139"/>
        <v>Ejecutar acciones correspondientes al Proceso de Control Presencial Posterior</v>
      </c>
      <c r="G1764" s="36" t="s">
        <v>1264</v>
      </c>
      <c r="H1764" s="83" t="s">
        <v>1261</v>
      </c>
      <c r="I1764" s="82">
        <v>1</v>
      </c>
      <c r="J1764" s="38" t="s">
        <v>1263</v>
      </c>
      <c r="K1764" s="38"/>
      <c r="L1764" s="38">
        <v>0</v>
      </c>
      <c r="M1764" s="38">
        <f t="shared" si="140"/>
        <v>0</v>
      </c>
      <c r="N1764" s="39">
        <v>1</v>
      </c>
      <c r="O1764" s="41" t="str">
        <f>IFERROR(VLOOKUP(N1764,bbb!B3744:Ordenmes,2,0),"")</f>
        <v>Enero</v>
      </c>
      <c r="P1764" s="142">
        <v>8</v>
      </c>
      <c r="Q1764" s="111" t="s">
        <v>145</v>
      </c>
      <c r="R1764" s="95"/>
      <c r="S1764" s="93"/>
      <c r="T1764" s="93"/>
    </row>
    <row r="1765" spans="1:20" x14ac:dyDescent="0.25">
      <c r="A1765" s="34" t="s">
        <v>2122</v>
      </c>
      <c r="B1765" s="34" t="str">
        <f t="shared" si="142"/>
        <v>UDR Amazonas</v>
      </c>
      <c r="C1765" s="35" t="s">
        <v>279</v>
      </c>
      <c r="D1765" s="36" t="str">
        <f t="shared" si="141"/>
        <v>Ejecución de Control Técnico a las Prestaciones.</v>
      </c>
      <c r="E1765" s="36" t="s">
        <v>288</v>
      </c>
      <c r="F1765" s="36" t="str">
        <f t="shared" si="139"/>
        <v>Ejecutar acciones correspondientes al Proceso de Control Presencial Posterior</v>
      </c>
      <c r="G1765" s="36" t="s">
        <v>1265</v>
      </c>
      <c r="H1765" s="83" t="s">
        <v>1261</v>
      </c>
      <c r="I1765" s="82">
        <v>1</v>
      </c>
      <c r="J1765" s="38" t="s">
        <v>1263</v>
      </c>
      <c r="K1765" s="38"/>
      <c r="L1765" s="38">
        <v>0</v>
      </c>
      <c r="M1765" s="38">
        <f t="shared" si="140"/>
        <v>0</v>
      </c>
      <c r="N1765" s="39">
        <v>1</v>
      </c>
      <c r="O1765" s="41" t="str">
        <f>IFERROR(VLOOKUP(N1765,bbb!B3745:Ordenmes,2,0),"")</f>
        <v>Enero</v>
      </c>
      <c r="P1765" s="142">
        <v>9</v>
      </c>
      <c r="Q1765" s="111" t="s">
        <v>161</v>
      </c>
      <c r="R1765" s="95"/>
      <c r="S1765" s="93"/>
      <c r="T1765" s="93"/>
    </row>
    <row r="1766" spans="1:20" x14ac:dyDescent="0.25">
      <c r="A1766" s="34" t="s">
        <v>2122</v>
      </c>
      <c r="B1766" s="34" t="str">
        <f t="shared" si="142"/>
        <v>UDR Amazonas</v>
      </c>
      <c r="C1766" s="35" t="s">
        <v>279</v>
      </c>
      <c r="D1766" s="36" t="str">
        <f t="shared" si="141"/>
        <v>Ejecución de Control Técnico a las Prestaciones.</v>
      </c>
      <c r="E1766" s="36" t="s">
        <v>280</v>
      </c>
      <c r="F1766" s="36" t="str">
        <f t="shared" si="139"/>
        <v>Gestión con actores locales para fortalecer la contención preventiva</v>
      </c>
      <c r="G1766" s="36" t="s">
        <v>1275</v>
      </c>
      <c r="H1766" s="83" t="s">
        <v>405</v>
      </c>
      <c r="I1766" s="82">
        <v>1</v>
      </c>
      <c r="J1766" s="38">
        <v>0</v>
      </c>
      <c r="K1766" s="38"/>
      <c r="L1766" s="38">
        <v>0</v>
      </c>
      <c r="M1766" s="38">
        <f t="shared" si="140"/>
        <v>0</v>
      </c>
      <c r="N1766" s="39">
        <v>1</v>
      </c>
      <c r="O1766" s="41" t="str">
        <f>IFERROR(VLOOKUP(N1766,bbb!B3746:Ordenmes,2,0),"")</f>
        <v>Enero</v>
      </c>
      <c r="P1766" s="142">
        <v>9</v>
      </c>
      <c r="Q1766" s="111" t="s">
        <v>161</v>
      </c>
      <c r="R1766" s="95"/>
      <c r="S1766" s="93"/>
      <c r="T1766" s="93"/>
    </row>
    <row r="1767" spans="1:20" x14ac:dyDescent="0.25">
      <c r="A1767" s="34" t="s">
        <v>2122</v>
      </c>
      <c r="B1767" s="34" t="str">
        <f t="shared" si="142"/>
        <v>UDR Amazonas</v>
      </c>
      <c r="C1767" s="35" t="s">
        <v>252</v>
      </c>
      <c r="D1767" s="36" t="str">
        <f t="shared" si="141"/>
        <v>Acciones de Soporte a la Gestión a nivel de UDR</v>
      </c>
      <c r="E1767" s="36" t="s">
        <v>253</v>
      </c>
      <c r="F1767" s="36" t="str">
        <f t="shared" si="139"/>
        <v>Supervisión y asistencia técnica en acciones de soporte a IPRESS</v>
      </c>
      <c r="G1767" s="36" t="s">
        <v>1260</v>
      </c>
      <c r="H1767" s="83" t="s">
        <v>1285</v>
      </c>
      <c r="I1767" s="82">
        <v>1</v>
      </c>
      <c r="J1767" s="38">
        <v>0</v>
      </c>
      <c r="K1767" s="38"/>
      <c r="L1767" s="38">
        <v>0</v>
      </c>
      <c r="M1767" s="38">
        <f t="shared" si="140"/>
        <v>0</v>
      </c>
      <c r="N1767" s="39">
        <v>1</v>
      </c>
      <c r="O1767" s="41" t="str">
        <f>IFERROR(VLOOKUP(N1767,bbb!B3747:Ordenmes,2,0),"")</f>
        <v>Enero</v>
      </c>
      <c r="P1767" s="142">
        <v>10</v>
      </c>
      <c r="Q1767" s="111" t="s">
        <v>150</v>
      </c>
      <c r="R1767" s="95"/>
      <c r="S1767" s="93"/>
      <c r="T1767" s="93"/>
    </row>
    <row r="1768" spans="1:20" x14ac:dyDescent="0.25">
      <c r="A1768" s="34" t="s">
        <v>2122</v>
      </c>
      <c r="B1768" s="34" t="str">
        <f t="shared" si="142"/>
        <v>UDR Amazonas</v>
      </c>
      <c r="C1768" s="35" t="s">
        <v>279</v>
      </c>
      <c r="D1768" s="36" t="str">
        <f t="shared" si="141"/>
        <v>Ejecución de Control Técnico a las Prestaciones.</v>
      </c>
      <c r="E1768" s="36" t="s">
        <v>288</v>
      </c>
      <c r="F1768" s="36" t="str">
        <f t="shared" si="139"/>
        <v>Ejecutar acciones correspondientes al Proceso de Control Presencial Posterior</v>
      </c>
      <c r="G1768" s="36" t="s">
        <v>1260</v>
      </c>
      <c r="H1768" s="83" t="s">
        <v>1261</v>
      </c>
      <c r="I1768" s="82">
        <v>1</v>
      </c>
      <c r="J1768" s="38" t="s">
        <v>1263</v>
      </c>
      <c r="K1768" s="38"/>
      <c r="L1768" s="38">
        <v>0</v>
      </c>
      <c r="M1768" s="38">
        <f t="shared" si="140"/>
        <v>0</v>
      </c>
      <c r="N1768" s="39">
        <v>2</v>
      </c>
      <c r="O1768" s="41" t="str">
        <f>IFERROR(VLOOKUP(N1768,bbb!B581:Ordenmes,2,0),"")</f>
        <v>Febrero</v>
      </c>
      <c r="P1768" s="142">
        <v>10</v>
      </c>
      <c r="Q1768" s="111" t="s">
        <v>150</v>
      </c>
      <c r="R1768" s="95"/>
      <c r="S1768" s="93"/>
      <c r="T1768" s="93"/>
    </row>
    <row r="1769" spans="1:20" x14ac:dyDescent="0.25">
      <c r="A1769" s="34" t="s">
        <v>2122</v>
      </c>
      <c r="B1769" s="34" t="str">
        <f t="shared" si="142"/>
        <v>UDR Amazonas</v>
      </c>
      <c r="C1769" s="35" t="s">
        <v>279</v>
      </c>
      <c r="D1769" s="36" t="str">
        <f t="shared" si="141"/>
        <v>Ejecución de Control Técnico a las Prestaciones.</v>
      </c>
      <c r="E1769" s="36" t="s">
        <v>288</v>
      </c>
      <c r="F1769" s="36" t="str">
        <f t="shared" si="139"/>
        <v>Ejecutar acciones correspondientes al Proceso de Control Presencial Posterior</v>
      </c>
      <c r="G1769" s="36" t="s">
        <v>1260</v>
      </c>
      <c r="H1769" s="83" t="s">
        <v>1261</v>
      </c>
      <c r="I1769" s="82">
        <v>1</v>
      </c>
      <c r="J1769" s="38" t="s">
        <v>1263</v>
      </c>
      <c r="K1769" s="38"/>
      <c r="L1769" s="38">
        <v>0</v>
      </c>
      <c r="M1769" s="38">
        <f t="shared" si="140"/>
        <v>0</v>
      </c>
      <c r="N1769" s="39">
        <v>2</v>
      </c>
      <c r="O1769" s="41" t="str">
        <f>IFERROR(VLOOKUP(N1769,bbb!B582:Ordenmes,2,0),"")</f>
        <v>Febrero</v>
      </c>
      <c r="P1769" s="142">
        <v>11</v>
      </c>
      <c r="Q1769" s="111" t="s">
        <v>169</v>
      </c>
      <c r="R1769" s="95"/>
      <c r="S1769" s="93"/>
      <c r="T1769" s="93"/>
    </row>
    <row r="1770" spans="1:20" x14ac:dyDescent="0.25">
      <c r="A1770" s="34" t="s">
        <v>2122</v>
      </c>
      <c r="B1770" s="34" t="str">
        <f t="shared" si="142"/>
        <v>UDR Amazonas</v>
      </c>
      <c r="C1770" s="35" t="s">
        <v>279</v>
      </c>
      <c r="D1770" s="36" t="str">
        <f t="shared" si="141"/>
        <v>Ejecución de Control Técnico a las Prestaciones.</v>
      </c>
      <c r="E1770" s="36" t="s">
        <v>288</v>
      </c>
      <c r="F1770" s="36" t="str">
        <f t="shared" si="139"/>
        <v>Ejecutar acciones correspondientes al Proceso de Control Presencial Posterior</v>
      </c>
      <c r="G1770" s="36" t="s">
        <v>1255</v>
      </c>
      <c r="H1770" s="83" t="s">
        <v>1261</v>
      </c>
      <c r="I1770" s="82">
        <v>1</v>
      </c>
      <c r="J1770" s="38">
        <v>150</v>
      </c>
      <c r="K1770" s="38"/>
      <c r="L1770" s="38">
        <v>320</v>
      </c>
      <c r="M1770" s="38">
        <f t="shared" si="140"/>
        <v>470</v>
      </c>
      <c r="N1770" s="39">
        <v>2</v>
      </c>
      <c r="O1770" s="41" t="str">
        <f>IFERROR(VLOOKUP(N1770,bbb!B583:Ordenmes,2,0),"")</f>
        <v>Febrero</v>
      </c>
      <c r="P1770" s="142">
        <v>11</v>
      </c>
      <c r="Q1770" s="111" t="s">
        <v>169</v>
      </c>
      <c r="R1770" s="95"/>
      <c r="S1770" s="93" t="s">
        <v>2970</v>
      </c>
      <c r="T1770" s="93"/>
    </row>
    <row r="1771" spans="1:20" x14ac:dyDescent="0.25">
      <c r="A1771" s="34" t="s">
        <v>2122</v>
      </c>
      <c r="B1771" s="34" t="str">
        <f t="shared" si="142"/>
        <v>UDR Amazonas</v>
      </c>
      <c r="C1771" s="35" t="s">
        <v>279</v>
      </c>
      <c r="D1771" s="36" t="str">
        <f t="shared" si="141"/>
        <v>Ejecución de Control Técnico a las Prestaciones.</v>
      </c>
      <c r="E1771" s="36" t="s">
        <v>288</v>
      </c>
      <c r="F1771" s="36" t="str">
        <f t="shared" si="139"/>
        <v>Ejecutar acciones correspondientes al Proceso de Control Presencial Posterior</v>
      </c>
      <c r="G1771" s="36" t="s">
        <v>1255</v>
      </c>
      <c r="H1771" s="83" t="s">
        <v>1261</v>
      </c>
      <c r="I1771" s="82">
        <v>2</v>
      </c>
      <c r="J1771" s="38">
        <v>200</v>
      </c>
      <c r="K1771" s="38"/>
      <c r="L1771" s="38">
        <v>640</v>
      </c>
      <c r="M1771" s="38">
        <f t="shared" si="140"/>
        <v>840</v>
      </c>
      <c r="N1771" s="39">
        <v>2</v>
      </c>
      <c r="O1771" s="41" t="str">
        <f>IFERROR(VLOOKUP(N1771,bbb!B584:Ordenmes,2,0),"")</f>
        <v>Febrero</v>
      </c>
      <c r="P1771" s="142">
        <v>12</v>
      </c>
      <c r="Q1771" s="111" t="s">
        <v>166</v>
      </c>
      <c r="R1771" s="95"/>
      <c r="S1771" s="93" t="s">
        <v>2970</v>
      </c>
      <c r="T1771" s="93"/>
    </row>
    <row r="1772" spans="1:20" x14ac:dyDescent="0.25">
      <c r="A1772" s="34" t="s">
        <v>2122</v>
      </c>
      <c r="B1772" s="34" t="str">
        <f t="shared" si="142"/>
        <v>UDR Amazonas</v>
      </c>
      <c r="C1772" s="35" t="s">
        <v>279</v>
      </c>
      <c r="D1772" s="36" t="str">
        <f t="shared" si="141"/>
        <v>Ejecución de Control Técnico a las Prestaciones.</v>
      </c>
      <c r="E1772" s="36" t="s">
        <v>280</v>
      </c>
      <c r="F1772" s="36" t="str">
        <f t="shared" si="139"/>
        <v>Gestión con actores locales para fortalecer la contención preventiva</v>
      </c>
      <c r="G1772" s="36" t="s">
        <v>2851</v>
      </c>
      <c r="H1772" s="83" t="s">
        <v>405</v>
      </c>
      <c r="I1772" s="82">
        <v>1</v>
      </c>
      <c r="J1772" s="38">
        <v>200</v>
      </c>
      <c r="K1772" s="38"/>
      <c r="L1772" s="38">
        <v>320</v>
      </c>
      <c r="M1772" s="38">
        <f t="shared" si="140"/>
        <v>520</v>
      </c>
      <c r="N1772" s="39">
        <v>2</v>
      </c>
      <c r="O1772" s="41" t="str">
        <f>IFERROR(VLOOKUP(N1772,bbb!B585:Ordenmes,2,0),"")</f>
        <v>Febrero</v>
      </c>
      <c r="P1772" s="142">
        <v>12</v>
      </c>
      <c r="Q1772" s="111" t="s">
        <v>166</v>
      </c>
      <c r="R1772" s="95"/>
      <c r="S1772" s="93" t="s">
        <v>2970</v>
      </c>
      <c r="T1772" s="93"/>
    </row>
    <row r="1773" spans="1:20" x14ac:dyDescent="0.25">
      <c r="A1773" s="34" t="s">
        <v>2122</v>
      </c>
      <c r="B1773" s="34" t="str">
        <f t="shared" si="142"/>
        <v>UDR Amazonas</v>
      </c>
      <c r="C1773" s="35" t="s">
        <v>252</v>
      </c>
      <c r="D1773" s="36" t="str">
        <f t="shared" si="141"/>
        <v>Acciones de Soporte a la Gestión a nivel de UDR</v>
      </c>
      <c r="E1773" s="36" t="s">
        <v>253</v>
      </c>
      <c r="F1773" s="36" t="str">
        <f t="shared" si="139"/>
        <v>Supervisión y asistencia técnica en acciones de soporte a IPRESS</v>
      </c>
      <c r="G1773" s="36" t="s">
        <v>1286</v>
      </c>
      <c r="H1773" s="83" t="s">
        <v>1285</v>
      </c>
      <c r="I1773" s="82">
        <v>1</v>
      </c>
      <c r="J1773" s="38">
        <v>0</v>
      </c>
      <c r="K1773" s="38"/>
      <c r="L1773" s="38">
        <v>0</v>
      </c>
      <c r="M1773" s="38">
        <f t="shared" si="140"/>
        <v>0</v>
      </c>
      <c r="N1773" s="39">
        <v>2</v>
      </c>
      <c r="O1773" s="41" t="str">
        <f>IFERROR(VLOOKUP(N1773,bbb!B586:Ordenmes,2,0),"")</f>
        <v>Febrero</v>
      </c>
      <c r="P1773" s="142">
        <v>1</v>
      </c>
      <c r="Q1773" s="111" t="s">
        <v>257</v>
      </c>
      <c r="R1773" s="95"/>
      <c r="S1773" s="93"/>
      <c r="T1773" s="93"/>
    </row>
    <row r="1774" spans="1:20" x14ac:dyDescent="0.25">
      <c r="A1774" s="34" t="s">
        <v>2122</v>
      </c>
      <c r="B1774" s="34" t="str">
        <f t="shared" si="142"/>
        <v>UDR Amazonas</v>
      </c>
      <c r="C1774" s="35" t="s">
        <v>314</v>
      </c>
      <c r="D1774" s="36" t="str">
        <f t="shared" si="141"/>
        <v>Acciones de Afiliación.</v>
      </c>
      <c r="E1774" s="36" t="s">
        <v>214</v>
      </c>
      <c r="F1774" s="36" t="str">
        <f t="shared" si="139"/>
        <v>Supervisión y asistencia técnica en materia de afiliaciones</v>
      </c>
      <c r="G1774" s="36" t="s">
        <v>1249</v>
      </c>
      <c r="H1774" s="83" t="s">
        <v>1250</v>
      </c>
      <c r="I1774" s="82">
        <v>2</v>
      </c>
      <c r="J1774" s="38">
        <v>200</v>
      </c>
      <c r="K1774" s="38"/>
      <c r="L1774" s="38">
        <v>640</v>
      </c>
      <c r="M1774" s="38">
        <f t="shared" si="140"/>
        <v>840</v>
      </c>
      <c r="N1774" s="39">
        <v>3</v>
      </c>
      <c r="O1774" s="41" t="str">
        <f>IFERROR(VLOOKUP(N1774,bbb!B575:Ordenmes,2,0),"")</f>
        <v>Marzo</v>
      </c>
      <c r="P1774" s="142">
        <v>1</v>
      </c>
      <c r="Q1774" s="111" t="s">
        <v>257</v>
      </c>
      <c r="R1774" s="95"/>
      <c r="S1774" s="93" t="s">
        <v>2970</v>
      </c>
      <c r="T1774" s="93"/>
    </row>
    <row r="1775" spans="1:20" x14ac:dyDescent="0.25">
      <c r="A1775" s="34" t="s">
        <v>2122</v>
      </c>
      <c r="B1775" s="34" t="str">
        <f t="shared" si="142"/>
        <v>UDR Amazonas</v>
      </c>
      <c r="C1775" s="35" t="s">
        <v>314</v>
      </c>
      <c r="D1775" s="36" t="str">
        <f t="shared" si="141"/>
        <v>Acciones de Afiliación.</v>
      </c>
      <c r="E1775" s="36" t="s">
        <v>214</v>
      </c>
      <c r="F1775" s="36" t="str">
        <f t="shared" si="139"/>
        <v>Supervisión y asistencia técnica en materia de afiliaciones</v>
      </c>
      <c r="G1775" s="36" t="s">
        <v>1251</v>
      </c>
      <c r="H1775" s="83" t="s">
        <v>1252</v>
      </c>
      <c r="I1775" s="82">
        <v>2</v>
      </c>
      <c r="J1775" s="38">
        <v>200</v>
      </c>
      <c r="K1775" s="38"/>
      <c r="L1775" s="38">
        <v>640</v>
      </c>
      <c r="M1775" s="38">
        <f t="shared" si="140"/>
        <v>840</v>
      </c>
      <c r="N1775" s="39">
        <v>3</v>
      </c>
      <c r="O1775" s="41" t="str">
        <f>IFERROR(VLOOKUP(N1775,bbb!B576:Ordenmes,2,0),"")</f>
        <v>Marzo</v>
      </c>
      <c r="P1775" s="142">
        <v>1</v>
      </c>
      <c r="Q1775" s="111" t="s">
        <v>257</v>
      </c>
      <c r="R1775" s="95"/>
      <c r="S1775" s="93" t="s">
        <v>2970</v>
      </c>
      <c r="T1775" s="93"/>
    </row>
    <row r="1776" spans="1:20" x14ac:dyDescent="0.25">
      <c r="A1776" s="34" t="s">
        <v>2122</v>
      </c>
      <c r="B1776" s="34" t="str">
        <f t="shared" si="142"/>
        <v>UDR Amazonas</v>
      </c>
      <c r="C1776" s="35" t="s">
        <v>314</v>
      </c>
      <c r="D1776" s="36" t="str">
        <f t="shared" si="141"/>
        <v>Acciones de Afiliación.</v>
      </c>
      <c r="E1776" s="36" t="s">
        <v>214</v>
      </c>
      <c r="F1776" s="36" t="str">
        <f t="shared" si="139"/>
        <v>Supervisión y asistencia técnica en materia de afiliaciones</v>
      </c>
      <c r="G1776" s="36" t="s">
        <v>1253</v>
      </c>
      <c r="H1776" s="83" t="s">
        <v>1254</v>
      </c>
      <c r="I1776" s="82">
        <v>3</v>
      </c>
      <c r="J1776" s="38">
        <v>200</v>
      </c>
      <c r="K1776" s="38"/>
      <c r="L1776" s="38">
        <v>960</v>
      </c>
      <c r="M1776" s="38">
        <f t="shared" si="140"/>
        <v>1160</v>
      </c>
      <c r="N1776" s="39">
        <v>3</v>
      </c>
      <c r="O1776" s="41" t="str">
        <f>IFERROR(VLOOKUP(N1776,bbb!B577:Ordenmes,2,0),"")</f>
        <v>Marzo</v>
      </c>
      <c r="P1776" s="142">
        <v>1</v>
      </c>
      <c r="Q1776" s="111" t="s">
        <v>257</v>
      </c>
      <c r="R1776" s="95"/>
      <c r="S1776" s="93" t="s">
        <v>2970</v>
      </c>
      <c r="T1776" s="93"/>
    </row>
    <row r="1777" spans="1:20" x14ac:dyDescent="0.25">
      <c r="A1777" s="34" t="s">
        <v>2122</v>
      </c>
      <c r="B1777" s="34" t="str">
        <f t="shared" si="142"/>
        <v>UDR Amazonas</v>
      </c>
      <c r="C1777" s="35" t="s">
        <v>279</v>
      </c>
      <c r="D1777" s="36" t="str">
        <f t="shared" si="141"/>
        <v>Ejecución de Control Técnico a las Prestaciones.</v>
      </c>
      <c r="E1777" s="36" t="s">
        <v>288</v>
      </c>
      <c r="F1777" s="36" t="str">
        <f t="shared" si="139"/>
        <v>Ejecutar acciones correspondientes al Proceso de Control Presencial Posterior</v>
      </c>
      <c r="G1777" s="36" t="s">
        <v>1255</v>
      </c>
      <c r="H1777" s="83" t="s">
        <v>1261</v>
      </c>
      <c r="I1777" s="82">
        <v>4</v>
      </c>
      <c r="J1777" s="38">
        <v>200</v>
      </c>
      <c r="K1777" s="38"/>
      <c r="L1777" s="38">
        <v>1280</v>
      </c>
      <c r="M1777" s="38">
        <f t="shared" si="140"/>
        <v>1480</v>
      </c>
      <c r="N1777" s="39">
        <v>3</v>
      </c>
      <c r="O1777" s="41" t="str">
        <f>IFERROR(VLOOKUP(N1777,bbb!B578:Ordenmes,2,0),"")</f>
        <v>Marzo</v>
      </c>
      <c r="P1777" s="142">
        <v>1</v>
      </c>
      <c r="Q1777" s="111" t="s">
        <v>257</v>
      </c>
      <c r="R1777" s="95"/>
      <c r="S1777" s="93" t="s">
        <v>2970</v>
      </c>
      <c r="T1777" s="93"/>
    </row>
    <row r="1778" spans="1:20" x14ac:dyDescent="0.25">
      <c r="A1778" s="34" t="s">
        <v>2122</v>
      </c>
      <c r="B1778" s="34" t="str">
        <f t="shared" si="142"/>
        <v>UDR Amazonas</v>
      </c>
      <c r="C1778" s="35" t="s">
        <v>279</v>
      </c>
      <c r="D1778" s="36" t="str">
        <f t="shared" si="141"/>
        <v>Ejecución de Control Técnico a las Prestaciones.</v>
      </c>
      <c r="E1778" s="36" t="s">
        <v>288</v>
      </c>
      <c r="F1778" s="36" t="str">
        <f t="shared" si="139"/>
        <v>Ejecutar acciones correspondientes al Proceso de Control Presencial Posterior</v>
      </c>
      <c r="G1778" s="36" t="s">
        <v>1260</v>
      </c>
      <c r="H1778" s="83" t="s">
        <v>1261</v>
      </c>
      <c r="I1778" s="82">
        <v>1</v>
      </c>
      <c r="J1778" s="38">
        <v>0</v>
      </c>
      <c r="K1778" s="38"/>
      <c r="L1778" s="38">
        <v>0</v>
      </c>
      <c r="M1778" s="38">
        <f t="shared" si="140"/>
        <v>0</v>
      </c>
      <c r="N1778" s="39">
        <v>3</v>
      </c>
      <c r="O1778" s="41" t="str">
        <f>IFERROR(VLOOKUP(N1778,bbb!B579:Ordenmes,2,0),"")</f>
        <v>Marzo</v>
      </c>
      <c r="P1778" s="142">
        <v>2</v>
      </c>
      <c r="Q1778" s="111" t="s">
        <v>126</v>
      </c>
      <c r="R1778" s="95"/>
      <c r="S1778" s="93"/>
      <c r="T1778" s="93"/>
    </row>
    <row r="1779" spans="1:20" x14ac:dyDescent="0.25">
      <c r="A1779" s="34" t="s">
        <v>2122</v>
      </c>
      <c r="B1779" s="34" t="str">
        <f t="shared" si="142"/>
        <v>UDR Amazonas</v>
      </c>
      <c r="C1779" s="35" t="s">
        <v>279</v>
      </c>
      <c r="D1779" s="36" t="str">
        <f t="shared" si="141"/>
        <v>Ejecución de Control Técnico a las Prestaciones.</v>
      </c>
      <c r="E1779" s="36" t="s">
        <v>280</v>
      </c>
      <c r="F1779" s="36" t="str">
        <f t="shared" si="139"/>
        <v>Gestión con actores locales para fortalecer la contención preventiva</v>
      </c>
      <c r="G1779" s="36" t="s">
        <v>1276</v>
      </c>
      <c r="H1779" s="83" t="s">
        <v>405</v>
      </c>
      <c r="I1779" s="82">
        <v>1</v>
      </c>
      <c r="J1779" s="38">
        <v>200</v>
      </c>
      <c r="K1779" s="38"/>
      <c r="L1779" s="38">
        <v>320</v>
      </c>
      <c r="M1779" s="38">
        <f t="shared" si="140"/>
        <v>520</v>
      </c>
      <c r="N1779" s="39">
        <v>3</v>
      </c>
      <c r="O1779" s="41" t="str">
        <f>IFERROR(VLOOKUP(N1779,bbb!B580:Ordenmes,2,0),"")</f>
        <v>Marzo</v>
      </c>
      <c r="P1779" s="142">
        <v>2</v>
      </c>
      <c r="Q1779" s="111" t="s">
        <v>126</v>
      </c>
      <c r="R1779" s="95"/>
      <c r="S1779" s="93" t="s">
        <v>2970</v>
      </c>
      <c r="T1779" s="93"/>
    </row>
    <row r="1780" spans="1:20" x14ac:dyDescent="0.25">
      <c r="A1780" s="34" t="s">
        <v>2122</v>
      </c>
      <c r="B1780" s="34" t="str">
        <f t="shared" si="142"/>
        <v>UDR Amazonas</v>
      </c>
      <c r="C1780" s="35" t="s">
        <v>252</v>
      </c>
      <c r="D1780" s="36" t="str">
        <f t="shared" si="141"/>
        <v>Acciones de Soporte a la Gestión a nivel de UDR</v>
      </c>
      <c r="E1780" s="36" t="s">
        <v>253</v>
      </c>
      <c r="F1780" s="36" t="str">
        <f t="shared" si="139"/>
        <v>Supervisión y asistencia técnica en acciones de soporte a IPRESS</v>
      </c>
      <c r="G1780" s="36" t="s">
        <v>1287</v>
      </c>
      <c r="H1780" s="83" t="s">
        <v>1285</v>
      </c>
      <c r="I1780" s="82">
        <v>1</v>
      </c>
      <c r="J1780" s="38">
        <v>0</v>
      </c>
      <c r="K1780" s="38"/>
      <c r="L1780" s="38">
        <v>0</v>
      </c>
      <c r="M1780" s="38">
        <f t="shared" si="140"/>
        <v>0</v>
      </c>
      <c r="N1780" s="39">
        <v>3</v>
      </c>
      <c r="O1780" s="41" t="str">
        <f>IFERROR(VLOOKUP(N1780,bbb!B581:Ordenmes,2,0),"")</f>
        <v>Marzo</v>
      </c>
      <c r="P1780" s="142">
        <v>2</v>
      </c>
      <c r="Q1780" s="111" t="s">
        <v>126</v>
      </c>
      <c r="R1780" s="95"/>
      <c r="S1780" s="93"/>
      <c r="T1780" s="93"/>
    </row>
    <row r="1781" spans="1:20" x14ac:dyDescent="0.25">
      <c r="A1781" s="34" t="s">
        <v>2122</v>
      </c>
      <c r="B1781" s="34" t="str">
        <f t="shared" si="142"/>
        <v>UDR Amazonas</v>
      </c>
      <c r="C1781" s="35" t="s">
        <v>314</v>
      </c>
      <c r="D1781" s="36" t="str">
        <f t="shared" si="141"/>
        <v>Acciones de Afiliación.</v>
      </c>
      <c r="E1781" s="36" t="s">
        <v>214</v>
      </c>
      <c r="F1781" s="36" t="str">
        <f t="shared" si="139"/>
        <v>Supervisión y asistencia técnica en materia de afiliaciones</v>
      </c>
      <c r="G1781" s="36" t="s">
        <v>1255</v>
      </c>
      <c r="H1781" s="83" t="s">
        <v>1254</v>
      </c>
      <c r="I1781" s="82">
        <v>1</v>
      </c>
      <c r="J1781" s="38">
        <v>200</v>
      </c>
      <c r="K1781" s="38"/>
      <c r="L1781" s="38">
        <v>320</v>
      </c>
      <c r="M1781" s="38">
        <f t="shared" si="140"/>
        <v>520</v>
      </c>
      <c r="N1781" s="107">
        <v>4</v>
      </c>
      <c r="O1781" s="41" t="str">
        <f>IFERROR(VLOOKUP(N1781,bbb!B635:Ordenmes,2,0),"")</f>
        <v>Abril</v>
      </c>
      <c r="P1781" s="142">
        <v>2</v>
      </c>
      <c r="Q1781" s="111" t="s">
        <v>126</v>
      </c>
      <c r="R1781" s="95"/>
      <c r="S1781" s="93"/>
      <c r="T1781" s="93"/>
    </row>
    <row r="1782" spans="1:20" x14ac:dyDescent="0.25">
      <c r="A1782" s="34" t="s">
        <v>2122</v>
      </c>
      <c r="B1782" s="34" t="str">
        <f t="shared" si="142"/>
        <v>UDR Amazonas</v>
      </c>
      <c r="C1782" s="35" t="s">
        <v>279</v>
      </c>
      <c r="D1782" s="36" t="str">
        <f t="shared" si="141"/>
        <v>Ejecución de Control Técnico a las Prestaciones.</v>
      </c>
      <c r="E1782" s="36" t="s">
        <v>288</v>
      </c>
      <c r="F1782" s="36" t="str">
        <f t="shared" si="139"/>
        <v>Ejecutar acciones correspondientes al Proceso de Control Presencial Posterior</v>
      </c>
      <c r="G1782" s="36" t="s">
        <v>1260</v>
      </c>
      <c r="H1782" s="83" t="s">
        <v>1261</v>
      </c>
      <c r="I1782" s="82">
        <v>1</v>
      </c>
      <c r="J1782" s="38">
        <v>0</v>
      </c>
      <c r="K1782" s="38"/>
      <c r="L1782" s="38">
        <v>0</v>
      </c>
      <c r="M1782" s="38">
        <f t="shared" si="140"/>
        <v>0</v>
      </c>
      <c r="N1782" s="107">
        <v>4</v>
      </c>
      <c r="O1782" s="41" t="str">
        <f>IFERROR(VLOOKUP(N1782,bbb!B636:Ordenmes,2,0),"")</f>
        <v>Abril</v>
      </c>
      <c r="P1782" s="142">
        <v>2</v>
      </c>
      <c r="Q1782" s="111" t="s">
        <v>126</v>
      </c>
      <c r="R1782" s="95"/>
      <c r="S1782" s="93"/>
      <c r="T1782" s="93"/>
    </row>
    <row r="1783" spans="1:20" x14ac:dyDescent="0.25">
      <c r="A1783" s="34" t="s">
        <v>2122</v>
      </c>
      <c r="B1783" s="34" t="str">
        <f t="shared" si="142"/>
        <v>UDR Amazonas</v>
      </c>
      <c r="C1783" s="35" t="s">
        <v>279</v>
      </c>
      <c r="D1783" s="36" t="str">
        <f t="shared" si="141"/>
        <v>Ejecución de Control Técnico a las Prestaciones.</v>
      </c>
      <c r="E1783" s="36" t="s">
        <v>288</v>
      </c>
      <c r="F1783" s="36" t="str">
        <f t="shared" si="139"/>
        <v>Ejecutar acciones correspondientes al Proceso de Control Presencial Posterior</v>
      </c>
      <c r="G1783" s="36" t="s">
        <v>1260</v>
      </c>
      <c r="H1783" s="83" t="s">
        <v>1261</v>
      </c>
      <c r="I1783" s="82">
        <v>1</v>
      </c>
      <c r="J1783" s="38">
        <v>0</v>
      </c>
      <c r="K1783" s="38"/>
      <c r="L1783" s="38">
        <v>0</v>
      </c>
      <c r="M1783" s="38">
        <f t="shared" si="140"/>
        <v>0</v>
      </c>
      <c r="N1783" s="107">
        <v>4</v>
      </c>
      <c r="O1783" s="41" t="str">
        <f>IFERROR(VLOOKUP(N1783,bbb!B637:Ordenmes,2,0),"")</f>
        <v>Abril</v>
      </c>
      <c r="P1783" s="142">
        <v>3</v>
      </c>
      <c r="Q1783" s="111" t="s">
        <v>131</v>
      </c>
      <c r="R1783" s="95"/>
      <c r="S1783" s="93"/>
      <c r="T1783" s="93"/>
    </row>
    <row r="1784" spans="1:20" x14ac:dyDescent="0.25">
      <c r="A1784" s="34" t="s">
        <v>2122</v>
      </c>
      <c r="B1784" s="34" t="str">
        <f t="shared" si="142"/>
        <v>UDR Amazonas</v>
      </c>
      <c r="C1784" s="35" t="s">
        <v>279</v>
      </c>
      <c r="D1784" s="36" t="str">
        <f t="shared" si="141"/>
        <v>Ejecución de Control Técnico a las Prestaciones.</v>
      </c>
      <c r="E1784" s="36" t="s">
        <v>288</v>
      </c>
      <c r="F1784" s="36" t="str">
        <f t="shared" si="139"/>
        <v>Ejecutar acciones correspondientes al Proceso de Control Presencial Posterior</v>
      </c>
      <c r="G1784" s="36" t="s">
        <v>1255</v>
      </c>
      <c r="H1784" s="83" t="s">
        <v>1261</v>
      </c>
      <c r="I1784" s="82">
        <v>3</v>
      </c>
      <c r="J1784" s="38">
        <v>200</v>
      </c>
      <c r="K1784" s="38"/>
      <c r="L1784" s="38">
        <v>960</v>
      </c>
      <c r="M1784" s="38">
        <f t="shared" si="140"/>
        <v>1160</v>
      </c>
      <c r="N1784" s="107">
        <v>4</v>
      </c>
      <c r="O1784" s="41" t="str">
        <f>IFERROR(VLOOKUP(N1784,bbb!B638:Ordenmes,2,0),"")</f>
        <v>Abril</v>
      </c>
      <c r="P1784" s="142">
        <v>3</v>
      </c>
      <c r="Q1784" s="111" t="s">
        <v>131</v>
      </c>
      <c r="R1784" s="95"/>
      <c r="S1784" s="93"/>
      <c r="T1784" s="93"/>
    </row>
    <row r="1785" spans="1:20" x14ac:dyDescent="0.25">
      <c r="A1785" s="34" t="s">
        <v>2122</v>
      </c>
      <c r="B1785" s="34" t="str">
        <f t="shared" si="142"/>
        <v>UDR Amazonas</v>
      </c>
      <c r="C1785" s="35" t="s">
        <v>279</v>
      </c>
      <c r="D1785" s="36" t="str">
        <f t="shared" si="141"/>
        <v>Ejecución de Control Técnico a las Prestaciones.</v>
      </c>
      <c r="E1785" s="36" t="s">
        <v>288</v>
      </c>
      <c r="F1785" s="36" t="str">
        <f t="shared" si="139"/>
        <v>Ejecutar acciones correspondientes al Proceso de Control Presencial Posterior</v>
      </c>
      <c r="G1785" s="36" t="s">
        <v>1255</v>
      </c>
      <c r="H1785" s="83" t="s">
        <v>1261</v>
      </c>
      <c r="I1785" s="82" t="s">
        <v>489</v>
      </c>
      <c r="J1785" s="38">
        <v>150</v>
      </c>
      <c r="K1785" s="38"/>
      <c r="L1785" s="38">
        <v>160</v>
      </c>
      <c r="M1785" s="38">
        <f t="shared" si="140"/>
        <v>310</v>
      </c>
      <c r="N1785" s="107">
        <v>4</v>
      </c>
      <c r="O1785" s="41" t="str">
        <f>IFERROR(VLOOKUP(N1785,bbb!B639:Ordenmes,2,0),"")</f>
        <v>Abril</v>
      </c>
      <c r="P1785" s="142">
        <v>3</v>
      </c>
      <c r="Q1785" s="111" t="s">
        <v>131</v>
      </c>
      <c r="R1785" s="95"/>
      <c r="S1785" s="93"/>
      <c r="T1785" s="93"/>
    </row>
    <row r="1786" spans="1:20" x14ac:dyDescent="0.25">
      <c r="A1786" s="34" t="s">
        <v>2122</v>
      </c>
      <c r="B1786" s="34" t="str">
        <f t="shared" si="142"/>
        <v>UDR Amazonas</v>
      </c>
      <c r="C1786" s="35" t="s">
        <v>279</v>
      </c>
      <c r="D1786" s="36" t="str">
        <f t="shared" si="141"/>
        <v>Ejecución de Control Técnico a las Prestaciones.</v>
      </c>
      <c r="E1786" s="36" t="s">
        <v>280</v>
      </c>
      <c r="F1786" s="36" t="str">
        <f t="shared" si="139"/>
        <v>Gestión con actores locales para fortalecer la contención preventiva</v>
      </c>
      <c r="G1786" s="36" t="s">
        <v>2992</v>
      </c>
      <c r="H1786" s="83" t="s">
        <v>405</v>
      </c>
      <c r="I1786" s="82">
        <v>2</v>
      </c>
      <c r="J1786" s="38">
        <v>200</v>
      </c>
      <c r="K1786" s="38"/>
      <c r="L1786" s="38">
        <v>640</v>
      </c>
      <c r="M1786" s="38">
        <f t="shared" si="140"/>
        <v>840</v>
      </c>
      <c r="N1786" s="107">
        <v>4</v>
      </c>
      <c r="O1786" s="41" t="str">
        <f>IFERROR(VLOOKUP(N1786,bbb!B640:Ordenmes,2,0),"")</f>
        <v>Abril</v>
      </c>
      <c r="P1786" s="142">
        <v>3</v>
      </c>
      <c r="Q1786" s="111" t="s">
        <v>131</v>
      </c>
      <c r="R1786" s="95"/>
      <c r="S1786" s="93"/>
      <c r="T1786" s="93"/>
    </row>
    <row r="1787" spans="1:20" x14ac:dyDescent="0.25">
      <c r="A1787" s="34" t="s">
        <v>2122</v>
      </c>
      <c r="B1787" s="34" t="str">
        <f t="shared" si="142"/>
        <v>UDR Amazonas</v>
      </c>
      <c r="C1787" s="35" t="s">
        <v>252</v>
      </c>
      <c r="D1787" s="36" t="str">
        <f t="shared" si="141"/>
        <v>Acciones de Soporte a la Gestión a nivel de UDR</v>
      </c>
      <c r="E1787" s="36" t="s">
        <v>253</v>
      </c>
      <c r="F1787" s="36" t="str">
        <f t="shared" si="139"/>
        <v>Supervisión y asistencia técnica en acciones de soporte a IPRESS</v>
      </c>
      <c r="G1787" s="36" t="s">
        <v>1288</v>
      </c>
      <c r="H1787" s="83" t="s">
        <v>1285</v>
      </c>
      <c r="I1787" s="82">
        <v>0.5</v>
      </c>
      <c r="J1787" s="38">
        <v>200</v>
      </c>
      <c r="K1787" s="38"/>
      <c r="L1787" s="38">
        <v>160</v>
      </c>
      <c r="M1787" s="38">
        <f t="shared" si="140"/>
        <v>360</v>
      </c>
      <c r="N1787" s="107">
        <v>4</v>
      </c>
      <c r="O1787" s="41" t="str">
        <f>IFERROR(VLOOKUP(N1787,bbb!B641:Ordenmes,2,0),"")</f>
        <v>Abril</v>
      </c>
      <c r="P1787" s="142">
        <v>3</v>
      </c>
      <c r="Q1787" s="111" t="s">
        <v>131</v>
      </c>
      <c r="R1787" s="95"/>
      <c r="S1787" s="93"/>
      <c r="T1787" s="93"/>
    </row>
    <row r="1788" spans="1:20" x14ac:dyDescent="0.25">
      <c r="A1788" s="34" t="s">
        <v>2122</v>
      </c>
      <c r="B1788" s="34" t="str">
        <f t="shared" si="142"/>
        <v>UDR Amazonas</v>
      </c>
      <c r="C1788" s="35" t="s">
        <v>279</v>
      </c>
      <c r="D1788" s="36" t="str">
        <f t="shared" si="141"/>
        <v>Ejecución de Control Técnico a las Prestaciones.</v>
      </c>
      <c r="E1788" s="36" t="s">
        <v>280</v>
      </c>
      <c r="F1788" s="36" t="str">
        <f t="shared" si="139"/>
        <v>Gestión con actores locales para fortalecer la contención preventiva</v>
      </c>
      <c r="G1788" s="36" t="s">
        <v>3115</v>
      </c>
      <c r="H1788" s="83" t="s">
        <v>405</v>
      </c>
      <c r="I1788" s="82">
        <v>2</v>
      </c>
      <c r="J1788" s="38">
        <v>200</v>
      </c>
      <c r="K1788" s="38"/>
      <c r="L1788" s="38">
        <v>640</v>
      </c>
      <c r="M1788" s="38">
        <f t="shared" si="140"/>
        <v>840</v>
      </c>
      <c r="N1788" s="39">
        <v>12</v>
      </c>
      <c r="O1788" s="41" t="str">
        <f>IFERROR(VLOOKUP(N1788,bbb!B610:Ordenmes,2,0),"")</f>
        <v>Diciembre</v>
      </c>
      <c r="P1788" s="142">
        <v>4</v>
      </c>
      <c r="Q1788" s="111" t="s">
        <v>137</v>
      </c>
      <c r="R1788" s="95"/>
      <c r="S1788" s="93"/>
      <c r="T1788" s="93"/>
    </row>
    <row r="1789" spans="1:20" x14ac:dyDescent="0.25">
      <c r="A1789" s="34" t="s">
        <v>2122</v>
      </c>
      <c r="B1789" s="34" t="str">
        <f t="shared" si="142"/>
        <v>UDR Amazonas</v>
      </c>
      <c r="C1789" s="35" t="s">
        <v>314</v>
      </c>
      <c r="D1789" s="36" t="str">
        <f t="shared" si="141"/>
        <v>Acciones de Afiliación.</v>
      </c>
      <c r="E1789" s="36" t="s">
        <v>214</v>
      </c>
      <c r="F1789" s="36" t="str">
        <f t="shared" si="139"/>
        <v>Supervisión y asistencia técnica en materia de afiliaciones</v>
      </c>
      <c r="G1789" s="36" t="s">
        <v>3165</v>
      </c>
      <c r="H1789" s="83" t="s">
        <v>1254</v>
      </c>
      <c r="I1789" s="82">
        <v>3</v>
      </c>
      <c r="J1789" s="38">
        <v>200</v>
      </c>
      <c r="K1789" s="38"/>
      <c r="L1789" s="38">
        <v>960</v>
      </c>
      <c r="M1789" s="38">
        <f t="shared" si="140"/>
        <v>1160</v>
      </c>
      <c r="N1789" s="39">
        <v>6</v>
      </c>
      <c r="O1789" s="41" t="str">
        <f>IFERROR(VLOOKUP(N1789,bbb!B611:Ordenmes,2,0),"")</f>
        <v>Junio</v>
      </c>
      <c r="P1789" s="142">
        <v>4</v>
      </c>
      <c r="Q1789" s="111" t="s">
        <v>137</v>
      </c>
      <c r="R1789" s="95"/>
      <c r="S1789" s="93"/>
      <c r="T1789" s="93"/>
    </row>
    <row r="1790" spans="1:20" x14ac:dyDescent="0.25">
      <c r="A1790" s="34" t="s">
        <v>2122</v>
      </c>
      <c r="B1790" s="34" t="str">
        <f t="shared" si="142"/>
        <v>UDR Amazonas</v>
      </c>
      <c r="C1790" s="35" t="s">
        <v>279</v>
      </c>
      <c r="D1790" s="36" t="str">
        <f t="shared" si="141"/>
        <v>Ejecución de Control Técnico a las Prestaciones.</v>
      </c>
      <c r="E1790" s="36" t="s">
        <v>288</v>
      </c>
      <c r="F1790" s="36" t="str">
        <f t="shared" si="139"/>
        <v>Ejecutar acciones correspondientes al Proceso de Control Presencial Posterior</v>
      </c>
      <c r="G1790" s="36" t="s">
        <v>1260</v>
      </c>
      <c r="H1790" s="83" t="s">
        <v>1261</v>
      </c>
      <c r="I1790" s="82">
        <v>1</v>
      </c>
      <c r="J1790" s="38">
        <v>0</v>
      </c>
      <c r="K1790" s="38"/>
      <c r="L1790" s="38">
        <v>0</v>
      </c>
      <c r="M1790" s="38">
        <f t="shared" si="140"/>
        <v>0</v>
      </c>
      <c r="N1790" s="39">
        <v>5</v>
      </c>
      <c r="O1790" s="41" t="str">
        <f>IFERROR(VLOOKUP(N1790,bbb!B612:Ordenmes,2,0),"")</f>
        <v>Mayo</v>
      </c>
      <c r="P1790" s="142">
        <v>4</v>
      </c>
      <c r="Q1790" s="111" t="s">
        <v>137</v>
      </c>
      <c r="R1790" s="95"/>
      <c r="S1790" s="93"/>
      <c r="T1790" s="93"/>
    </row>
    <row r="1791" spans="1:20" x14ac:dyDescent="0.25">
      <c r="A1791" s="34" t="s">
        <v>2122</v>
      </c>
      <c r="B1791" s="34" t="str">
        <f t="shared" si="142"/>
        <v>UDR Amazonas</v>
      </c>
      <c r="C1791" s="35" t="s">
        <v>279</v>
      </c>
      <c r="D1791" s="36" t="str">
        <f t="shared" si="141"/>
        <v>Ejecución de Control Técnico a las Prestaciones.</v>
      </c>
      <c r="E1791" s="36" t="s">
        <v>288</v>
      </c>
      <c r="F1791" s="36" t="str">
        <f t="shared" si="139"/>
        <v>Ejecutar acciones correspondientes al Proceso de Control Presencial Posterior</v>
      </c>
      <c r="G1791" s="36" t="s">
        <v>1260</v>
      </c>
      <c r="H1791" s="83" t="s">
        <v>1261</v>
      </c>
      <c r="I1791" s="82">
        <v>1</v>
      </c>
      <c r="J1791" s="38">
        <v>0</v>
      </c>
      <c r="K1791" s="38"/>
      <c r="L1791" s="38">
        <v>0</v>
      </c>
      <c r="M1791" s="38">
        <f t="shared" si="140"/>
        <v>0</v>
      </c>
      <c r="N1791" s="39">
        <v>5</v>
      </c>
      <c r="O1791" s="41" t="str">
        <f>IFERROR(VLOOKUP(N1791,bbb!B613:Ordenmes,2,0),"")</f>
        <v>Mayo</v>
      </c>
      <c r="P1791" s="142">
        <v>4</v>
      </c>
      <c r="Q1791" s="111" t="s">
        <v>137</v>
      </c>
      <c r="R1791" s="95"/>
      <c r="S1791" s="93"/>
      <c r="T1791" s="93"/>
    </row>
    <row r="1792" spans="1:20" x14ac:dyDescent="0.25">
      <c r="A1792" s="34" t="s">
        <v>2122</v>
      </c>
      <c r="B1792" s="34" t="str">
        <f t="shared" si="142"/>
        <v>UDR Amazonas</v>
      </c>
      <c r="C1792" s="35" t="s">
        <v>279</v>
      </c>
      <c r="D1792" s="36" t="str">
        <f t="shared" si="141"/>
        <v>Ejecución de Control Técnico a las Prestaciones.</v>
      </c>
      <c r="E1792" s="36" t="s">
        <v>288</v>
      </c>
      <c r="F1792" s="36" t="str">
        <f t="shared" si="139"/>
        <v>Ejecutar acciones correspondientes al Proceso de Control Presencial Posterior</v>
      </c>
      <c r="G1792" s="36" t="s">
        <v>1255</v>
      </c>
      <c r="H1792" s="83" t="s">
        <v>1261</v>
      </c>
      <c r="I1792" s="82">
        <v>2</v>
      </c>
      <c r="J1792" s="38">
        <v>200</v>
      </c>
      <c r="K1792" s="38"/>
      <c r="L1792" s="38">
        <v>640</v>
      </c>
      <c r="M1792" s="38">
        <f t="shared" si="140"/>
        <v>840</v>
      </c>
      <c r="N1792" s="39">
        <v>5</v>
      </c>
      <c r="O1792" s="41" t="str">
        <f>IFERROR(VLOOKUP(N1792,bbb!B614:Ordenmes,2,0),"")</f>
        <v>Mayo</v>
      </c>
      <c r="P1792" s="142">
        <v>5</v>
      </c>
      <c r="Q1792" s="111" t="s">
        <v>158</v>
      </c>
      <c r="R1792" s="95"/>
      <c r="S1792" s="93"/>
      <c r="T1792" s="93"/>
    </row>
    <row r="1793" spans="1:20" x14ac:dyDescent="0.25">
      <c r="A1793" s="34" t="s">
        <v>2122</v>
      </c>
      <c r="B1793" s="34" t="str">
        <f t="shared" si="142"/>
        <v>UDR Amazonas</v>
      </c>
      <c r="C1793" s="35" t="s">
        <v>307</v>
      </c>
      <c r="D1793" s="36" t="str">
        <f t="shared" si="141"/>
        <v>Supervisión Financiera a Unidades Ejecutoras-UE.</v>
      </c>
      <c r="E1793" s="36" t="s">
        <v>308</v>
      </c>
      <c r="F1793" s="36" t="str">
        <f t="shared" ref="F1793:F1856" si="143">IFERROR(VLOOKUP(E1793,IdTarea,2,0),"")</f>
        <v>Supervisión Financiera Presencial a las Unidades Ejecutoras-UE</v>
      </c>
      <c r="G1793" s="36" t="s">
        <v>1273</v>
      </c>
      <c r="H1793" s="83" t="s">
        <v>1274</v>
      </c>
      <c r="I1793" s="82">
        <v>5</v>
      </c>
      <c r="J1793" s="38">
        <v>0</v>
      </c>
      <c r="K1793" s="38"/>
      <c r="L1793" s="38">
        <v>0</v>
      </c>
      <c r="M1793" s="38">
        <f t="shared" si="140"/>
        <v>0</v>
      </c>
      <c r="N1793" s="39">
        <v>5</v>
      </c>
      <c r="O1793" s="41" t="str">
        <f>IFERROR(VLOOKUP(N1793,bbb!B615:Ordenmes,2,0),"")</f>
        <v>Mayo</v>
      </c>
      <c r="P1793" s="142">
        <v>5</v>
      </c>
      <c r="Q1793" s="111" t="s">
        <v>158</v>
      </c>
      <c r="R1793" s="95"/>
      <c r="S1793" s="93"/>
      <c r="T1793" s="93"/>
    </row>
    <row r="1794" spans="1:20" x14ac:dyDescent="0.25">
      <c r="A1794" s="34" t="s">
        <v>2122</v>
      </c>
      <c r="B1794" s="34" t="str">
        <f t="shared" si="142"/>
        <v>UDR Amazonas</v>
      </c>
      <c r="C1794" s="35" t="s">
        <v>279</v>
      </c>
      <c r="D1794" s="36" t="str">
        <f t="shared" si="141"/>
        <v>Ejecución de Control Técnico a las Prestaciones.</v>
      </c>
      <c r="E1794" s="36" t="s">
        <v>280</v>
      </c>
      <c r="F1794" s="36" t="str">
        <f t="shared" si="143"/>
        <v>Gestión con actores locales para fortalecer la contención preventiva</v>
      </c>
      <c r="G1794" s="36" t="s">
        <v>1277</v>
      </c>
      <c r="H1794" s="83" t="s">
        <v>405</v>
      </c>
      <c r="I1794" s="82">
        <v>1</v>
      </c>
      <c r="J1794" s="38">
        <v>200</v>
      </c>
      <c r="K1794" s="38"/>
      <c r="L1794" s="38">
        <v>320</v>
      </c>
      <c r="M1794" s="38">
        <f t="shared" si="140"/>
        <v>520</v>
      </c>
      <c r="N1794" s="39">
        <v>5</v>
      </c>
      <c r="O1794" s="41" t="str">
        <f>IFERROR(VLOOKUP(N1794,bbb!B616:Ordenmes,2,0),"")</f>
        <v>Mayo</v>
      </c>
      <c r="P1794" s="142">
        <v>5</v>
      </c>
      <c r="Q1794" s="111" t="s">
        <v>158</v>
      </c>
      <c r="R1794" s="95"/>
      <c r="S1794" s="93"/>
      <c r="T1794" s="93"/>
    </row>
    <row r="1795" spans="1:20" x14ac:dyDescent="0.25">
      <c r="A1795" s="34" t="s">
        <v>2122</v>
      </c>
      <c r="B1795" s="34" t="str">
        <f t="shared" si="142"/>
        <v>UDR Amazonas</v>
      </c>
      <c r="C1795" s="35" t="s">
        <v>252</v>
      </c>
      <c r="D1795" s="36" t="str">
        <f t="shared" si="141"/>
        <v>Acciones de Soporte a la Gestión a nivel de UDR</v>
      </c>
      <c r="E1795" s="36" t="s">
        <v>253</v>
      </c>
      <c r="F1795" s="36" t="str">
        <f t="shared" si="143"/>
        <v>Supervisión y asistencia técnica en acciones de soporte a IPRESS</v>
      </c>
      <c r="G1795" s="36" t="s">
        <v>1289</v>
      </c>
      <c r="H1795" s="83" t="s">
        <v>1285</v>
      </c>
      <c r="I1795" s="82">
        <v>2</v>
      </c>
      <c r="J1795" s="38">
        <v>200</v>
      </c>
      <c r="K1795" s="38"/>
      <c r="L1795" s="38">
        <v>640</v>
      </c>
      <c r="M1795" s="38">
        <f t="shared" si="140"/>
        <v>840</v>
      </c>
      <c r="N1795" s="39">
        <v>5</v>
      </c>
      <c r="O1795" s="41" t="str">
        <f>IFERROR(VLOOKUP(N1795,bbb!B617:Ordenmes,2,0),"")</f>
        <v>Mayo</v>
      </c>
      <c r="P1795" s="142">
        <v>5</v>
      </c>
      <c r="Q1795" s="111" t="s">
        <v>158</v>
      </c>
      <c r="R1795" s="95"/>
      <c r="S1795" s="93"/>
      <c r="T1795" s="93"/>
    </row>
    <row r="1796" spans="1:20" x14ac:dyDescent="0.25">
      <c r="A1796" s="34" t="s">
        <v>2122</v>
      </c>
      <c r="B1796" s="34" t="str">
        <f t="shared" si="142"/>
        <v>UDR Amazonas</v>
      </c>
      <c r="C1796" s="35" t="s">
        <v>314</v>
      </c>
      <c r="D1796" s="36" t="str">
        <f t="shared" si="141"/>
        <v>Acciones de Afiliación.</v>
      </c>
      <c r="E1796" s="36" t="s">
        <v>214</v>
      </c>
      <c r="F1796" s="36" t="str">
        <f t="shared" si="143"/>
        <v>Supervisión y asistencia técnica en materia de afiliaciones</v>
      </c>
      <c r="G1796" s="36" t="s">
        <v>1256</v>
      </c>
      <c r="H1796" s="83" t="s">
        <v>1252</v>
      </c>
      <c r="I1796" s="82">
        <v>3</v>
      </c>
      <c r="J1796" s="38">
        <v>200</v>
      </c>
      <c r="K1796" s="38"/>
      <c r="L1796" s="38">
        <v>960</v>
      </c>
      <c r="M1796" s="38">
        <f t="shared" si="140"/>
        <v>1160</v>
      </c>
      <c r="N1796" s="39">
        <v>6</v>
      </c>
      <c r="O1796" s="41" t="str">
        <f>IFERROR(VLOOKUP(N1796,bbb!B608:Ordenmes,2,0),"")</f>
        <v>Junio</v>
      </c>
      <c r="P1796" s="142">
        <v>6</v>
      </c>
      <c r="Q1796" s="111" t="s">
        <v>142</v>
      </c>
      <c r="R1796" s="95"/>
      <c r="S1796" s="93"/>
      <c r="T1796" s="93"/>
    </row>
    <row r="1797" spans="1:20" x14ac:dyDescent="0.25">
      <c r="A1797" s="34" t="s">
        <v>2122</v>
      </c>
      <c r="B1797" s="34" t="str">
        <f t="shared" si="142"/>
        <v>UDR Amazonas</v>
      </c>
      <c r="C1797" s="35" t="s">
        <v>279</v>
      </c>
      <c r="D1797" s="36" t="str">
        <f t="shared" si="141"/>
        <v>Ejecución de Control Técnico a las Prestaciones.</v>
      </c>
      <c r="E1797" s="36" t="s">
        <v>288</v>
      </c>
      <c r="F1797" s="36" t="str">
        <f t="shared" si="143"/>
        <v>Ejecutar acciones correspondientes al Proceso de Control Presencial Posterior</v>
      </c>
      <c r="G1797" s="36" t="s">
        <v>1266</v>
      </c>
      <c r="H1797" s="83" t="s">
        <v>1261</v>
      </c>
      <c r="I1797" s="82">
        <v>5</v>
      </c>
      <c r="J1797" s="38">
        <v>200</v>
      </c>
      <c r="K1797" s="38"/>
      <c r="L1797" s="38">
        <v>1600</v>
      </c>
      <c r="M1797" s="38">
        <f t="shared" si="140"/>
        <v>1800</v>
      </c>
      <c r="N1797" s="39">
        <v>6</v>
      </c>
      <c r="O1797" s="41" t="str">
        <f>IFERROR(VLOOKUP(N1797,bbb!B609:Ordenmes,2,0),"")</f>
        <v>Junio</v>
      </c>
      <c r="P1797" s="142">
        <v>6</v>
      </c>
      <c r="Q1797" s="111" t="s">
        <v>142</v>
      </c>
      <c r="R1797" s="95"/>
      <c r="S1797" s="93"/>
      <c r="T1797" s="93"/>
    </row>
    <row r="1798" spans="1:20" x14ac:dyDescent="0.25">
      <c r="A1798" s="34" t="s">
        <v>2122</v>
      </c>
      <c r="B1798" s="34" t="str">
        <f t="shared" si="142"/>
        <v>UDR Amazonas</v>
      </c>
      <c r="C1798" s="35" t="s">
        <v>279</v>
      </c>
      <c r="D1798" s="36" t="str">
        <f t="shared" si="141"/>
        <v>Ejecución de Control Técnico a las Prestaciones.</v>
      </c>
      <c r="E1798" s="36" t="s">
        <v>288</v>
      </c>
      <c r="F1798" s="36" t="str">
        <f t="shared" si="143"/>
        <v>Ejecutar acciones correspondientes al Proceso de Control Presencial Posterior</v>
      </c>
      <c r="G1798" s="36" t="s">
        <v>1260</v>
      </c>
      <c r="H1798" s="83" t="s">
        <v>1261</v>
      </c>
      <c r="I1798" s="82">
        <v>1</v>
      </c>
      <c r="J1798" s="38">
        <v>0</v>
      </c>
      <c r="K1798" s="38"/>
      <c r="L1798" s="38">
        <v>0</v>
      </c>
      <c r="M1798" s="38">
        <f t="shared" si="140"/>
        <v>0</v>
      </c>
      <c r="N1798" s="39">
        <v>6</v>
      </c>
      <c r="O1798" s="41" t="str">
        <f>IFERROR(VLOOKUP(N1798,bbb!B610:Ordenmes,2,0),"")</f>
        <v>Junio</v>
      </c>
      <c r="P1798" s="142">
        <v>6</v>
      </c>
      <c r="Q1798" s="111" t="s">
        <v>142</v>
      </c>
      <c r="R1798" s="95"/>
      <c r="S1798" s="93"/>
      <c r="T1798" s="93"/>
    </row>
    <row r="1799" spans="1:20" x14ac:dyDescent="0.25">
      <c r="A1799" s="34" t="s">
        <v>2122</v>
      </c>
      <c r="B1799" s="34" t="str">
        <f t="shared" si="142"/>
        <v>UDR Amazonas</v>
      </c>
      <c r="C1799" s="35" t="s">
        <v>279</v>
      </c>
      <c r="D1799" s="36" t="str">
        <f t="shared" si="141"/>
        <v>Ejecución de Control Técnico a las Prestaciones.</v>
      </c>
      <c r="E1799" s="36" t="s">
        <v>280</v>
      </c>
      <c r="F1799" s="36" t="str">
        <f t="shared" si="143"/>
        <v>Gestión con actores locales para fortalecer la contención preventiva</v>
      </c>
      <c r="G1799" s="36" t="s">
        <v>3166</v>
      </c>
      <c r="H1799" s="83" t="s">
        <v>405</v>
      </c>
      <c r="I1799" s="82">
        <v>1</v>
      </c>
      <c r="J1799" s="38">
        <v>200</v>
      </c>
      <c r="K1799" s="38"/>
      <c r="L1799" s="38">
        <v>320</v>
      </c>
      <c r="M1799" s="38">
        <f t="shared" ref="M1799:M1862" si="144">SUM(J1799:L1799)</f>
        <v>520</v>
      </c>
      <c r="N1799" s="39">
        <v>6</v>
      </c>
      <c r="O1799" s="41" t="str">
        <f>IFERROR(VLOOKUP(N1799,bbb!B611:Ordenmes,2,0),"")</f>
        <v>Junio</v>
      </c>
      <c r="P1799" s="142">
        <v>6</v>
      </c>
      <c r="Q1799" s="111" t="s">
        <v>142</v>
      </c>
      <c r="R1799" s="95"/>
      <c r="S1799" s="93"/>
      <c r="T1799" s="93"/>
    </row>
    <row r="1800" spans="1:20" x14ac:dyDescent="0.25">
      <c r="A1800" s="34" t="s">
        <v>2122</v>
      </c>
      <c r="B1800" s="34" t="str">
        <f t="shared" si="142"/>
        <v>UDR Amazonas</v>
      </c>
      <c r="C1800" s="35" t="s">
        <v>307</v>
      </c>
      <c r="D1800" s="36" t="str">
        <f t="shared" si="141"/>
        <v>Supervisión Financiera a Unidades Ejecutoras-UE.</v>
      </c>
      <c r="E1800" s="36" t="s">
        <v>308</v>
      </c>
      <c r="F1800" s="36" t="str">
        <f t="shared" si="143"/>
        <v>Supervisión Financiera Presencial a las Unidades Ejecutoras-UE</v>
      </c>
      <c r="G1800" s="36" t="s">
        <v>1284</v>
      </c>
      <c r="H1800" s="83" t="s">
        <v>1274</v>
      </c>
      <c r="I1800" s="82">
        <v>5</v>
      </c>
      <c r="J1800" s="38">
        <v>0</v>
      </c>
      <c r="K1800" s="38"/>
      <c r="L1800" s="38">
        <v>0</v>
      </c>
      <c r="M1800" s="38">
        <f t="shared" si="144"/>
        <v>0</v>
      </c>
      <c r="N1800" s="39">
        <v>6</v>
      </c>
      <c r="O1800" s="41" t="str">
        <f>IFERROR(VLOOKUP(N1800,bbb!B612:Ordenmes,2,0),"")</f>
        <v>Junio</v>
      </c>
      <c r="P1800" s="142">
        <v>6</v>
      </c>
      <c r="Q1800" s="111" t="s">
        <v>142</v>
      </c>
      <c r="R1800" s="95"/>
      <c r="S1800" s="93"/>
      <c r="T1800" s="93"/>
    </row>
    <row r="1801" spans="1:20" x14ac:dyDescent="0.25">
      <c r="A1801" s="34" t="s">
        <v>2122</v>
      </c>
      <c r="B1801" s="34" t="str">
        <f t="shared" si="142"/>
        <v>UDR Amazonas</v>
      </c>
      <c r="C1801" s="35" t="s">
        <v>252</v>
      </c>
      <c r="D1801" s="36" t="str">
        <f t="shared" si="141"/>
        <v>Acciones de Soporte a la Gestión a nivel de UDR</v>
      </c>
      <c r="E1801" s="36" t="s">
        <v>253</v>
      </c>
      <c r="F1801" s="36" t="str">
        <f t="shared" si="143"/>
        <v>Supervisión y asistencia técnica en acciones de soporte a IPRESS</v>
      </c>
      <c r="G1801" s="36" t="s">
        <v>1290</v>
      </c>
      <c r="H1801" s="83" t="s">
        <v>1285</v>
      </c>
      <c r="I1801" s="82">
        <v>1</v>
      </c>
      <c r="J1801" s="38">
        <v>0</v>
      </c>
      <c r="K1801" s="38"/>
      <c r="L1801" s="38">
        <v>0</v>
      </c>
      <c r="M1801" s="38">
        <f t="shared" si="144"/>
        <v>0</v>
      </c>
      <c r="N1801" s="39">
        <v>6</v>
      </c>
      <c r="O1801" s="41" t="str">
        <f>IFERROR(VLOOKUP(N1801,bbb!B613:Ordenmes,2,0),"")</f>
        <v>Junio</v>
      </c>
      <c r="P1801" s="142">
        <v>7</v>
      </c>
      <c r="Q1801" s="111" t="s">
        <v>156</v>
      </c>
      <c r="R1801" s="95"/>
      <c r="S1801" s="93"/>
      <c r="T1801" s="93"/>
    </row>
    <row r="1802" spans="1:20" x14ac:dyDescent="0.25">
      <c r="A1802" s="34" t="s">
        <v>2122</v>
      </c>
      <c r="B1802" s="34" t="str">
        <f t="shared" si="142"/>
        <v>UDR Amazonas</v>
      </c>
      <c r="C1802" s="35" t="s">
        <v>314</v>
      </c>
      <c r="D1802" s="36" t="str">
        <f t="shared" si="141"/>
        <v>Acciones de Afiliación.</v>
      </c>
      <c r="E1802" s="36" t="s">
        <v>214</v>
      </c>
      <c r="F1802" s="36" t="str">
        <f t="shared" si="143"/>
        <v>Supervisión y asistencia técnica en materia de afiliaciones</v>
      </c>
      <c r="G1802" s="36" t="s">
        <v>1257</v>
      </c>
      <c r="H1802" s="83" t="s">
        <v>1254</v>
      </c>
      <c r="I1802" s="82">
        <v>2</v>
      </c>
      <c r="J1802" s="38">
        <v>200</v>
      </c>
      <c r="K1802" s="38"/>
      <c r="L1802" s="38">
        <v>640</v>
      </c>
      <c r="M1802" s="38">
        <f t="shared" si="144"/>
        <v>840</v>
      </c>
      <c r="N1802" s="39">
        <v>7</v>
      </c>
      <c r="O1802" s="41" t="str">
        <f>IFERROR(VLOOKUP(N1802,bbb!B619:Ordenmes,2,0),"")</f>
        <v>Julio</v>
      </c>
      <c r="P1802" s="142">
        <v>7</v>
      </c>
      <c r="Q1802" s="111" t="s">
        <v>156</v>
      </c>
      <c r="R1802" s="95"/>
      <c r="S1802" s="93"/>
      <c r="T1802" s="93"/>
    </row>
    <row r="1803" spans="1:20" x14ac:dyDescent="0.25">
      <c r="A1803" s="34" t="s">
        <v>2122</v>
      </c>
      <c r="B1803" s="34" t="str">
        <f t="shared" si="142"/>
        <v>UDR Amazonas</v>
      </c>
      <c r="C1803" s="35" t="s">
        <v>279</v>
      </c>
      <c r="D1803" s="36" t="str">
        <f t="shared" si="141"/>
        <v>Ejecución de Control Técnico a las Prestaciones.</v>
      </c>
      <c r="E1803" s="36" t="s">
        <v>288</v>
      </c>
      <c r="F1803" s="36" t="str">
        <f t="shared" si="143"/>
        <v>Ejecutar acciones correspondientes al Proceso de Control Presencial Posterior</v>
      </c>
      <c r="G1803" s="36" t="s">
        <v>1267</v>
      </c>
      <c r="H1803" s="83" t="s">
        <v>1261</v>
      </c>
      <c r="I1803" s="82">
        <v>2</v>
      </c>
      <c r="J1803" s="38">
        <v>200</v>
      </c>
      <c r="K1803" s="38"/>
      <c r="L1803" s="38">
        <v>640</v>
      </c>
      <c r="M1803" s="38">
        <f t="shared" si="144"/>
        <v>840</v>
      </c>
      <c r="N1803" s="39">
        <v>7</v>
      </c>
      <c r="O1803" s="41" t="str">
        <f>IFERROR(VLOOKUP(N1803,bbb!B620:Ordenmes,2,0),"")</f>
        <v>Julio</v>
      </c>
      <c r="P1803" s="142">
        <v>7</v>
      </c>
      <c r="Q1803" s="111" t="s">
        <v>156</v>
      </c>
      <c r="R1803" s="95"/>
      <c r="S1803" s="93"/>
      <c r="T1803" s="93"/>
    </row>
    <row r="1804" spans="1:20" x14ac:dyDescent="0.25">
      <c r="A1804" s="34" t="s">
        <v>2122</v>
      </c>
      <c r="B1804" s="34" t="str">
        <f t="shared" si="142"/>
        <v>UDR Amazonas</v>
      </c>
      <c r="C1804" s="35" t="s">
        <v>279</v>
      </c>
      <c r="D1804" s="36" t="str">
        <f t="shared" si="141"/>
        <v>Ejecución de Control Técnico a las Prestaciones.</v>
      </c>
      <c r="E1804" s="36" t="s">
        <v>288</v>
      </c>
      <c r="F1804" s="36" t="str">
        <f t="shared" si="143"/>
        <v>Ejecutar acciones correspondientes al Proceso de Control Presencial Posterior</v>
      </c>
      <c r="G1804" s="36" t="s">
        <v>1260</v>
      </c>
      <c r="H1804" s="83" t="s">
        <v>1261</v>
      </c>
      <c r="I1804" s="82">
        <v>1</v>
      </c>
      <c r="J1804" s="38">
        <v>0</v>
      </c>
      <c r="K1804" s="38"/>
      <c r="L1804" s="38">
        <v>0</v>
      </c>
      <c r="M1804" s="38">
        <f t="shared" si="144"/>
        <v>0</v>
      </c>
      <c r="N1804" s="39">
        <v>7</v>
      </c>
      <c r="O1804" s="41" t="str">
        <f>IFERROR(VLOOKUP(N1804,bbb!B621:Ordenmes,2,0),"")</f>
        <v>Julio</v>
      </c>
      <c r="P1804" s="142">
        <v>7</v>
      </c>
      <c r="Q1804" s="111" t="s">
        <v>156</v>
      </c>
      <c r="R1804" s="95"/>
      <c r="S1804" s="93"/>
      <c r="T1804" s="93"/>
    </row>
    <row r="1805" spans="1:20" x14ac:dyDescent="0.25">
      <c r="A1805" s="34" t="s">
        <v>2122</v>
      </c>
      <c r="B1805" s="34" t="str">
        <f t="shared" si="142"/>
        <v>UDR Amazonas</v>
      </c>
      <c r="C1805" s="35" t="s">
        <v>279</v>
      </c>
      <c r="D1805" s="36" t="str">
        <f t="shared" si="141"/>
        <v>Ejecución de Control Técnico a las Prestaciones.</v>
      </c>
      <c r="E1805" s="36" t="s">
        <v>288</v>
      </c>
      <c r="F1805" s="36" t="str">
        <f t="shared" si="143"/>
        <v>Ejecutar acciones correspondientes al Proceso de Control Presencial Posterior</v>
      </c>
      <c r="G1805" s="36" t="s">
        <v>1260</v>
      </c>
      <c r="H1805" s="83" t="s">
        <v>1261</v>
      </c>
      <c r="I1805" s="82">
        <v>1</v>
      </c>
      <c r="J1805" s="38">
        <v>0</v>
      </c>
      <c r="K1805" s="38"/>
      <c r="L1805" s="38">
        <v>0</v>
      </c>
      <c r="M1805" s="38">
        <f t="shared" si="144"/>
        <v>0</v>
      </c>
      <c r="N1805" s="39">
        <v>7</v>
      </c>
      <c r="O1805" s="41" t="str">
        <f>IFERROR(VLOOKUP(N1805,bbb!B622:Ordenmes,2,0),"")</f>
        <v>Julio</v>
      </c>
      <c r="P1805" s="142">
        <v>7</v>
      </c>
      <c r="Q1805" s="111" t="s">
        <v>156</v>
      </c>
      <c r="R1805" s="95"/>
      <c r="S1805" s="93"/>
      <c r="T1805" s="93"/>
    </row>
    <row r="1806" spans="1:20" x14ac:dyDescent="0.25">
      <c r="A1806" s="34" t="s">
        <v>2122</v>
      </c>
      <c r="B1806" s="34" t="str">
        <f t="shared" si="142"/>
        <v>UDR Amazonas</v>
      </c>
      <c r="C1806" s="35" t="s">
        <v>279</v>
      </c>
      <c r="D1806" s="36" t="str">
        <f t="shared" si="141"/>
        <v>Ejecución de Control Técnico a las Prestaciones.</v>
      </c>
      <c r="E1806" s="36" t="s">
        <v>288</v>
      </c>
      <c r="F1806" s="36" t="str">
        <f t="shared" si="143"/>
        <v>Ejecutar acciones correspondientes al Proceso de Control Presencial Posterior</v>
      </c>
      <c r="G1806" s="36" t="s">
        <v>1255</v>
      </c>
      <c r="H1806" s="83" t="s">
        <v>1261</v>
      </c>
      <c r="I1806" s="82" t="s">
        <v>489</v>
      </c>
      <c r="J1806" s="38">
        <v>200</v>
      </c>
      <c r="K1806" s="38"/>
      <c r="L1806" s="38">
        <v>160</v>
      </c>
      <c r="M1806" s="38">
        <f t="shared" si="144"/>
        <v>360</v>
      </c>
      <c r="N1806" s="39">
        <v>7</v>
      </c>
      <c r="O1806" s="41" t="str">
        <f>IFERROR(VLOOKUP(N1806,bbb!B623:Ordenmes,2,0),"")</f>
        <v>Julio</v>
      </c>
      <c r="P1806" s="142">
        <v>8</v>
      </c>
      <c r="Q1806" s="111" t="s">
        <v>145</v>
      </c>
      <c r="R1806" s="95"/>
      <c r="S1806" s="93"/>
      <c r="T1806" s="93"/>
    </row>
    <row r="1807" spans="1:20" x14ac:dyDescent="0.25">
      <c r="A1807" s="34" t="s">
        <v>2122</v>
      </c>
      <c r="B1807" s="34" t="str">
        <f t="shared" si="142"/>
        <v>UDR Amazonas</v>
      </c>
      <c r="C1807" s="35" t="s">
        <v>279</v>
      </c>
      <c r="D1807" s="36" t="str">
        <f t="shared" si="141"/>
        <v>Ejecución de Control Técnico a las Prestaciones.</v>
      </c>
      <c r="E1807" s="36" t="s">
        <v>288</v>
      </c>
      <c r="F1807" s="36" t="str">
        <f t="shared" si="143"/>
        <v>Ejecutar acciones correspondientes al Proceso de Control Presencial Posterior</v>
      </c>
      <c r="G1807" s="36" t="s">
        <v>1255</v>
      </c>
      <c r="H1807" s="83" t="s">
        <v>1261</v>
      </c>
      <c r="I1807" s="82" t="s">
        <v>489</v>
      </c>
      <c r="J1807" s="38">
        <v>200</v>
      </c>
      <c r="K1807" s="38"/>
      <c r="L1807" s="38">
        <v>160</v>
      </c>
      <c r="M1807" s="38">
        <f t="shared" si="144"/>
        <v>360</v>
      </c>
      <c r="N1807" s="39">
        <v>7</v>
      </c>
      <c r="O1807" s="41" t="str">
        <f>IFERROR(VLOOKUP(N1807,bbb!B624:Ordenmes,2,0),"")</f>
        <v>Julio</v>
      </c>
      <c r="P1807" s="142">
        <v>8</v>
      </c>
      <c r="Q1807" s="111" t="s">
        <v>145</v>
      </c>
      <c r="R1807" s="95"/>
      <c r="S1807" s="93"/>
      <c r="T1807" s="93"/>
    </row>
    <row r="1808" spans="1:20" x14ac:dyDescent="0.25">
      <c r="A1808" s="34" t="s">
        <v>2122</v>
      </c>
      <c r="B1808" s="34" t="str">
        <f t="shared" si="142"/>
        <v>UDR Amazonas</v>
      </c>
      <c r="C1808" s="35" t="s">
        <v>279</v>
      </c>
      <c r="D1808" s="36" t="str">
        <f t="shared" si="141"/>
        <v>Ejecución de Control Técnico a las Prestaciones.</v>
      </c>
      <c r="E1808" s="36" t="s">
        <v>280</v>
      </c>
      <c r="F1808" s="36" t="str">
        <f t="shared" si="143"/>
        <v>Gestión con actores locales para fortalecer la contención preventiva</v>
      </c>
      <c r="G1808" s="36" t="s">
        <v>1278</v>
      </c>
      <c r="H1808" s="83" t="s">
        <v>405</v>
      </c>
      <c r="I1808" s="82">
        <v>2</v>
      </c>
      <c r="J1808" s="38">
        <v>200</v>
      </c>
      <c r="K1808" s="38"/>
      <c r="L1808" s="38">
        <v>640</v>
      </c>
      <c r="M1808" s="38">
        <f t="shared" si="144"/>
        <v>840</v>
      </c>
      <c r="N1808" s="39">
        <v>7</v>
      </c>
      <c r="O1808" s="41" t="str">
        <f>IFERROR(VLOOKUP(N1808,bbb!B625:Ordenmes,2,0),"")</f>
        <v>Julio</v>
      </c>
      <c r="P1808" s="142">
        <v>8</v>
      </c>
      <c r="Q1808" s="111" t="s">
        <v>145</v>
      </c>
      <c r="R1808" s="95"/>
      <c r="S1808" s="93"/>
      <c r="T1808" s="93"/>
    </row>
    <row r="1809" spans="1:20" x14ac:dyDescent="0.25">
      <c r="A1809" s="34" t="s">
        <v>2122</v>
      </c>
      <c r="B1809" s="34" t="str">
        <f t="shared" si="142"/>
        <v>UDR Amazonas</v>
      </c>
      <c r="C1809" s="35" t="s">
        <v>252</v>
      </c>
      <c r="D1809" s="36" t="str">
        <f t="shared" si="141"/>
        <v>Acciones de Soporte a la Gestión a nivel de UDR</v>
      </c>
      <c r="E1809" s="36" t="s">
        <v>253</v>
      </c>
      <c r="F1809" s="36" t="str">
        <f t="shared" si="143"/>
        <v>Supervisión y asistencia técnica en acciones de soporte a IPRESS</v>
      </c>
      <c r="G1809" s="36" t="s">
        <v>1291</v>
      </c>
      <c r="H1809" s="83" t="s">
        <v>1285</v>
      </c>
      <c r="I1809" s="82">
        <v>0.5</v>
      </c>
      <c r="J1809" s="38">
        <v>200</v>
      </c>
      <c r="K1809" s="38"/>
      <c r="L1809" s="38">
        <v>160</v>
      </c>
      <c r="M1809" s="38">
        <f t="shared" si="144"/>
        <v>360</v>
      </c>
      <c r="N1809" s="39">
        <v>7</v>
      </c>
      <c r="O1809" s="41" t="str">
        <f>IFERROR(VLOOKUP(N1809,bbb!B626:Ordenmes,2,0),"")</f>
        <v>Julio</v>
      </c>
      <c r="P1809" s="142">
        <v>9</v>
      </c>
      <c r="Q1809" s="111" t="s">
        <v>161</v>
      </c>
      <c r="R1809" s="95"/>
      <c r="S1809" s="93"/>
      <c r="T1809" s="93"/>
    </row>
    <row r="1810" spans="1:20" x14ac:dyDescent="0.25">
      <c r="A1810" s="34" t="s">
        <v>2122</v>
      </c>
      <c r="B1810" s="34" t="str">
        <f t="shared" si="142"/>
        <v>UDR Amazonas</v>
      </c>
      <c r="C1810" s="35" t="s">
        <v>279</v>
      </c>
      <c r="D1810" s="36" t="str">
        <f t="shared" si="141"/>
        <v>Ejecución de Control Técnico a las Prestaciones.</v>
      </c>
      <c r="E1810" s="36" t="s">
        <v>288</v>
      </c>
      <c r="F1810" s="36" t="str">
        <f t="shared" si="143"/>
        <v>Ejecutar acciones correspondientes al Proceso de Control Presencial Posterior</v>
      </c>
      <c r="G1810" s="36" t="s">
        <v>1260</v>
      </c>
      <c r="H1810" s="83" t="s">
        <v>1261</v>
      </c>
      <c r="I1810" s="82">
        <v>1</v>
      </c>
      <c r="J1810" s="38">
        <v>0</v>
      </c>
      <c r="K1810" s="38"/>
      <c r="L1810" s="38">
        <v>0</v>
      </c>
      <c r="M1810" s="38">
        <f t="shared" si="144"/>
        <v>0</v>
      </c>
      <c r="N1810" s="39">
        <v>8</v>
      </c>
      <c r="O1810" s="41" t="str">
        <f>IFERROR(VLOOKUP(N1810,bbb!B606:Ordenmes,2,0),"")</f>
        <v>Agosto</v>
      </c>
      <c r="P1810" s="142">
        <v>9</v>
      </c>
      <c r="Q1810" s="111" t="s">
        <v>161</v>
      </c>
      <c r="R1810" s="95"/>
      <c r="S1810" s="93"/>
      <c r="T1810" s="93"/>
    </row>
    <row r="1811" spans="1:20" x14ac:dyDescent="0.25">
      <c r="A1811" s="34" t="s">
        <v>2122</v>
      </c>
      <c r="B1811" s="34" t="str">
        <f t="shared" si="142"/>
        <v>UDR Amazonas</v>
      </c>
      <c r="C1811" s="35" t="s">
        <v>279</v>
      </c>
      <c r="D1811" s="36" t="str">
        <f t="shared" si="141"/>
        <v>Ejecución de Control Técnico a las Prestaciones.</v>
      </c>
      <c r="E1811" s="36" t="s">
        <v>288</v>
      </c>
      <c r="F1811" s="36" t="str">
        <f t="shared" si="143"/>
        <v>Ejecutar acciones correspondientes al Proceso de Control Presencial Posterior</v>
      </c>
      <c r="G1811" s="36" t="s">
        <v>1260</v>
      </c>
      <c r="H1811" s="83" t="s">
        <v>1261</v>
      </c>
      <c r="I1811" s="82">
        <v>1</v>
      </c>
      <c r="J1811" s="38">
        <v>0</v>
      </c>
      <c r="K1811" s="38"/>
      <c r="L1811" s="38">
        <v>0</v>
      </c>
      <c r="M1811" s="38">
        <f t="shared" si="144"/>
        <v>0</v>
      </c>
      <c r="N1811" s="39">
        <v>8</v>
      </c>
      <c r="O1811" s="41" t="str">
        <f>IFERROR(VLOOKUP(N1811,bbb!B607:Ordenmes,2,0),"")</f>
        <v>Agosto</v>
      </c>
      <c r="P1811" s="142">
        <v>9</v>
      </c>
      <c r="Q1811" s="111" t="s">
        <v>161</v>
      </c>
      <c r="R1811" s="95"/>
      <c r="S1811" s="93"/>
      <c r="T1811" s="93"/>
    </row>
    <row r="1812" spans="1:20" x14ac:dyDescent="0.25">
      <c r="A1812" s="34" t="s">
        <v>2122</v>
      </c>
      <c r="B1812" s="34" t="str">
        <f t="shared" si="142"/>
        <v>UDR Amazonas</v>
      </c>
      <c r="C1812" s="35" t="s">
        <v>279</v>
      </c>
      <c r="D1812" s="36" t="str">
        <f t="shared" si="141"/>
        <v>Ejecución de Control Técnico a las Prestaciones.</v>
      </c>
      <c r="E1812" s="36" t="s">
        <v>288</v>
      </c>
      <c r="F1812" s="36" t="str">
        <f t="shared" si="143"/>
        <v>Ejecutar acciones correspondientes al Proceso de Control Presencial Posterior</v>
      </c>
      <c r="G1812" s="36" t="s">
        <v>1255</v>
      </c>
      <c r="H1812" s="83" t="s">
        <v>1261</v>
      </c>
      <c r="I1812" s="82">
        <v>0.5</v>
      </c>
      <c r="J1812" s="38">
        <v>148</v>
      </c>
      <c r="K1812" s="38"/>
      <c r="L1812" s="38">
        <v>160</v>
      </c>
      <c r="M1812" s="38">
        <f t="shared" si="144"/>
        <v>308</v>
      </c>
      <c r="N1812" s="39">
        <v>8</v>
      </c>
      <c r="O1812" s="41" t="str">
        <f>IFERROR(VLOOKUP(N1812,bbb!B608:Ordenmes,2,0),"")</f>
        <v>Agosto</v>
      </c>
      <c r="P1812" s="142">
        <v>9</v>
      </c>
      <c r="Q1812" s="111" t="s">
        <v>161</v>
      </c>
      <c r="R1812" s="95"/>
      <c r="S1812" s="93"/>
      <c r="T1812" s="93"/>
    </row>
    <row r="1813" spans="1:20" x14ac:dyDescent="0.25">
      <c r="A1813" s="34" t="s">
        <v>2122</v>
      </c>
      <c r="B1813" s="34" t="str">
        <f t="shared" si="142"/>
        <v>UDR Amazonas</v>
      </c>
      <c r="C1813" s="35" t="s">
        <v>279</v>
      </c>
      <c r="D1813" s="36" t="str">
        <f t="shared" si="141"/>
        <v>Ejecución de Control Técnico a las Prestaciones.</v>
      </c>
      <c r="E1813" s="36" t="s">
        <v>288</v>
      </c>
      <c r="F1813" s="36" t="str">
        <f t="shared" si="143"/>
        <v>Ejecutar acciones correspondientes al Proceso de Control Presencial Posterior</v>
      </c>
      <c r="G1813" s="36" t="s">
        <v>1268</v>
      </c>
      <c r="H1813" s="83" t="s">
        <v>1261</v>
      </c>
      <c r="I1813" s="82">
        <v>1</v>
      </c>
      <c r="J1813" s="38">
        <v>0</v>
      </c>
      <c r="K1813" s="38"/>
      <c r="L1813" s="38">
        <v>0</v>
      </c>
      <c r="M1813" s="38">
        <f t="shared" si="144"/>
        <v>0</v>
      </c>
      <c r="N1813" s="39">
        <v>8</v>
      </c>
      <c r="O1813" s="41" t="str">
        <f>IFERROR(VLOOKUP(N1813,bbb!B609:Ordenmes,2,0),"")</f>
        <v>Agosto</v>
      </c>
      <c r="P1813" s="142">
        <v>9</v>
      </c>
      <c r="Q1813" s="111" t="s">
        <v>161</v>
      </c>
      <c r="R1813" s="95"/>
      <c r="S1813" s="93"/>
      <c r="T1813" s="93"/>
    </row>
    <row r="1814" spans="1:20" x14ac:dyDescent="0.25">
      <c r="A1814" s="34" t="s">
        <v>2122</v>
      </c>
      <c r="B1814" s="34" t="str">
        <f t="shared" si="142"/>
        <v>UDR Amazonas</v>
      </c>
      <c r="C1814" s="35" t="s">
        <v>279</v>
      </c>
      <c r="D1814" s="36" t="str">
        <f t="shared" si="141"/>
        <v>Ejecución de Control Técnico a las Prestaciones.</v>
      </c>
      <c r="E1814" s="36" t="s">
        <v>288</v>
      </c>
      <c r="F1814" s="36" t="str">
        <f t="shared" si="143"/>
        <v>Ejecutar acciones correspondientes al Proceso de Control Presencial Posterior</v>
      </c>
      <c r="G1814" s="36" t="s">
        <v>1269</v>
      </c>
      <c r="H1814" s="83" t="s">
        <v>1261</v>
      </c>
      <c r="I1814" s="82">
        <v>2</v>
      </c>
      <c r="J1814" s="38">
        <v>200</v>
      </c>
      <c r="K1814" s="38"/>
      <c r="L1814" s="38">
        <v>640</v>
      </c>
      <c r="M1814" s="38">
        <f t="shared" si="144"/>
        <v>840</v>
      </c>
      <c r="N1814" s="39">
        <v>8</v>
      </c>
      <c r="O1814" s="41" t="str">
        <f>IFERROR(VLOOKUP(N1814,bbb!B610:Ordenmes,2,0),"")</f>
        <v>Agosto</v>
      </c>
      <c r="P1814" s="142">
        <v>10</v>
      </c>
      <c r="Q1814" s="111" t="s">
        <v>150</v>
      </c>
      <c r="R1814" s="95"/>
      <c r="S1814" s="93"/>
      <c r="T1814" s="93"/>
    </row>
    <row r="1815" spans="1:20" x14ac:dyDescent="0.25">
      <c r="A1815" s="34" t="s">
        <v>2122</v>
      </c>
      <c r="B1815" s="34" t="str">
        <f t="shared" si="142"/>
        <v>UDR Amazonas</v>
      </c>
      <c r="C1815" s="35" t="s">
        <v>279</v>
      </c>
      <c r="D1815" s="36" t="str">
        <f t="shared" si="141"/>
        <v>Ejecución de Control Técnico a las Prestaciones.</v>
      </c>
      <c r="E1815" s="36" t="s">
        <v>280</v>
      </c>
      <c r="F1815" s="36" t="str">
        <f t="shared" si="143"/>
        <v>Gestión con actores locales para fortalecer la contención preventiva</v>
      </c>
      <c r="G1815" s="36" t="s">
        <v>1279</v>
      </c>
      <c r="H1815" s="83" t="s">
        <v>405</v>
      </c>
      <c r="I1815" s="82">
        <v>1</v>
      </c>
      <c r="J1815" s="38">
        <v>200</v>
      </c>
      <c r="K1815" s="38"/>
      <c r="L1815" s="38">
        <v>320</v>
      </c>
      <c r="M1815" s="38">
        <f t="shared" si="144"/>
        <v>520</v>
      </c>
      <c r="N1815" s="39">
        <v>8</v>
      </c>
      <c r="O1815" s="41" t="str">
        <f>IFERROR(VLOOKUP(N1815,bbb!B611:Ordenmes,2,0),"")</f>
        <v>Agosto</v>
      </c>
      <c r="P1815" s="142">
        <v>10</v>
      </c>
      <c r="Q1815" s="111" t="s">
        <v>150</v>
      </c>
      <c r="R1815" s="95"/>
      <c r="S1815" s="93"/>
      <c r="T1815" s="93"/>
    </row>
    <row r="1816" spans="1:20" x14ac:dyDescent="0.25">
      <c r="A1816" s="34" t="s">
        <v>2122</v>
      </c>
      <c r="B1816" s="34" t="str">
        <f t="shared" si="142"/>
        <v>UDR Amazonas</v>
      </c>
      <c r="C1816" s="35" t="s">
        <v>307</v>
      </c>
      <c r="D1816" s="36" t="str">
        <f t="shared" si="141"/>
        <v>Supervisión Financiera a Unidades Ejecutoras-UE.</v>
      </c>
      <c r="E1816" s="36" t="s">
        <v>308</v>
      </c>
      <c r="F1816" s="36" t="str">
        <f t="shared" si="143"/>
        <v>Supervisión Financiera Presencial a las Unidades Ejecutoras-UE</v>
      </c>
      <c r="G1816" s="36" t="s">
        <v>1284</v>
      </c>
      <c r="H1816" s="83" t="s">
        <v>1274</v>
      </c>
      <c r="I1816" s="82">
        <v>5</v>
      </c>
      <c r="J1816" s="38">
        <v>0</v>
      </c>
      <c r="K1816" s="38"/>
      <c r="L1816" s="38">
        <v>0</v>
      </c>
      <c r="M1816" s="38">
        <f t="shared" si="144"/>
        <v>0</v>
      </c>
      <c r="N1816" s="39">
        <v>8</v>
      </c>
      <c r="O1816" s="41" t="str">
        <f>IFERROR(VLOOKUP(N1816,bbb!B612:Ordenmes,2,0),"")</f>
        <v>Agosto</v>
      </c>
      <c r="P1816" s="142">
        <v>10</v>
      </c>
      <c r="Q1816" s="111" t="s">
        <v>150</v>
      </c>
      <c r="R1816" s="95"/>
      <c r="S1816" s="93"/>
      <c r="T1816" s="93"/>
    </row>
    <row r="1817" spans="1:20" x14ac:dyDescent="0.25">
      <c r="A1817" s="34" t="s">
        <v>2122</v>
      </c>
      <c r="B1817" s="34" t="str">
        <f t="shared" si="142"/>
        <v>UDR Amazonas</v>
      </c>
      <c r="C1817" s="35" t="s">
        <v>252</v>
      </c>
      <c r="D1817" s="36" t="str">
        <f t="shared" ref="D1817:D1880" si="145">IFERROR(VLOOKUP(C1817,IdAOE,2,0),"")</f>
        <v>Acciones de Soporte a la Gestión a nivel de UDR</v>
      </c>
      <c r="E1817" s="36" t="s">
        <v>253</v>
      </c>
      <c r="F1817" s="36" t="str">
        <f t="shared" si="143"/>
        <v>Supervisión y asistencia técnica en acciones de soporte a IPRESS</v>
      </c>
      <c r="G1817" s="36" t="s">
        <v>1292</v>
      </c>
      <c r="H1817" s="83" t="s">
        <v>1285</v>
      </c>
      <c r="I1817" s="82">
        <v>0.5</v>
      </c>
      <c r="J1817" s="38">
        <v>200</v>
      </c>
      <c r="K1817" s="38"/>
      <c r="L1817" s="38">
        <v>160</v>
      </c>
      <c r="M1817" s="38">
        <f t="shared" si="144"/>
        <v>360</v>
      </c>
      <c r="N1817" s="39">
        <v>8</v>
      </c>
      <c r="O1817" s="41" t="str">
        <f>IFERROR(VLOOKUP(N1817,bbb!B613:Ordenmes,2,0),"")</f>
        <v>Agosto</v>
      </c>
      <c r="P1817" s="142">
        <v>10</v>
      </c>
      <c r="Q1817" s="111" t="s">
        <v>150</v>
      </c>
      <c r="R1817" s="95"/>
      <c r="S1817" s="93"/>
      <c r="T1817" s="93"/>
    </row>
    <row r="1818" spans="1:20" x14ac:dyDescent="0.25">
      <c r="A1818" s="34" t="s">
        <v>2122</v>
      </c>
      <c r="B1818" s="34" t="str">
        <f t="shared" si="142"/>
        <v>UDR Amazonas</v>
      </c>
      <c r="C1818" s="35" t="s">
        <v>314</v>
      </c>
      <c r="D1818" s="36" t="str">
        <f t="shared" si="145"/>
        <v>Acciones de Afiliación.</v>
      </c>
      <c r="E1818" s="36" t="s">
        <v>214</v>
      </c>
      <c r="F1818" s="36" t="str">
        <f t="shared" si="143"/>
        <v>Supervisión y asistencia técnica en materia de afiliaciones</v>
      </c>
      <c r="G1818" s="36" t="s">
        <v>1258</v>
      </c>
      <c r="H1818" s="83" t="s">
        <v>1252</v>
      </c>
      <c r="I1818" s="82">
        <v>1</v>
      </c>
      <c r="J1818" s="38">
        <v>200</v>
      </c>
      <c r="K1818" s="38"/>
      <c r="L1818" s="38">
        <v>320</v>
      </c>
      <c r="M1818" s="38">
        <f t="shared" si="144"/>
        <v>520</v>
      </c>
      <c r="N1818" s="39">
        <v>9</v>
      </c>
      <c r="O1818" s="41" t="str">
        <f>IFERROR(VLOOKUP(N1818,bbb!B579:Ordenmes,2,0),"")</f>
        <v>Setiembre</v>
      </c>
      <c r="P1818" s="142">
        <v>11</v>
      </c>
      <c r="Q1818" s="111" t="s">
        <v>169</v>
      </c>
      <c r="R1818" s="95"/>
      <c r="S1818" s="93"/>
      <c r="T1818" s="93"/>
    </row>
    <row r="1819" spans="1:20" x14ac:dyDescent="0.25">
      <c r="A1819" s="34" t="s">
        <v>2122</v>
      </c>
      <c r="B1819" s="34" t="str">
        <f t="shared" si="142"/>
        <v>UDR Amazonas</v>
      </c>
      <c r="C1819" s="35" t="s">
        <v>279</v>
      </c>
      <c r="D1819" s="36" t="str">
        <f t="shared" si="145"/>
        <v>Ejecución de Control Técnico a las Prestaciones.</v>
      </c>
      <c r="E1819" s="36" t="s">
        <v>288</v>
      </c>
      <c r="F1819" s="36" t="str">
        <f t="shared" si="143"/>
        <v>Ejecutar acciones correspondientes al Proceso de Control Presencial Posterior</v>
      </c>
      <c r="G1819" s="36" t="s">
        <v>1255</v>
      </c>
      <c r="H1819" s="83" t="s">
        <v>1261</v>
      </c>
      <c r="I1819" s="82">
        <v>0.5</v>
      </c>
      <c r="J1819" s="38">
        <v>200</v>
      </c>
      <c r="K1819" s="38"/>
      <c r="L1819" s="38">
        <v>160</v>
      </c>
      <c r="M1819" s="38">
        <f t="shared" si="144"/>
        <v>360</v>
      </c>
      <c r="N1819" s="39">
        <v>9</v>
      </c>
      <c r="O1819" s="41" t="str">
        <f>IFERROR(VLOOKUP(N1819,bbb!B580:Ordenmes,2,0),"")</f>
        <v>Setiembre</v>
      </c>
      <c r="P1819" s="142">
        <v>11</v>
      </c>
      <c r="Q1819" s="111" t="s">
        <v>169</v>
      </c>
      <c r="R1819" s="95"/>
      <c r="S1819" s="93"/>
      <c r="T1819" s="93"/>
    </row>
    <row r="1820" spans="1:20" x14ac:dyDescent="0.25">
      <c r="A1820" s="34" t="s">
        <v>2122</v>
      </c>
      <c r="B1820" s="34" t="str">
        <f t="shared" si="142"/>
        <v>UDR Amazonas</v>
      </c>
      <c r="C1820" s="35" t="s">
        <v>279</v>
      </c>
      <c r="D1820" s="36" t="str">
        <f t="shared" si="145"/>
        <v>Ejecución de Control Técnico a las Prestaciones.</v>
      </c>
      <c r="E1820" s="36" t="s">
        <v>288</v>
      </c>
      <c r="F1820" s="36" t="str">
        <f t="shared" si="143"/>
        <v>Ejecutar acciones correspondientes al Proceso de Control Presencial Posterior</v>
      </c>
      <c r="G1820" s="36" t="s">
        <v>1260</v>
      </c>
      <c r="H1820" s="83" t="s">
        <v>1261</v>
      </c>
      <c r="I1820" s="82">
        <v>1</v>
      </c>
      <c r="J1820" s="38">
        <v>0</v>
      </c>
      <c r="K1820" s="38"/>
      <c r="L1820" s="38">
        <v>0</v>
      </c>
      <c r="M1820" s="38">
        <f t="shared" si="144"/>
        <v>0</v>
      </c>
      <c r="N1820" s="39">
        <v>9</v>
      </c>
      <c r="O1820" s="41" t="str">
        <f>IFERROR(VLOOKUP(N1820,bbb!B581:Ordenmes,2,0),"")</f>
        <v>Setiembre</v>
      </c>
      <c r="P1820" s="142">
        <v>11</v>
      </c>
      <c r="Q1820" s="111" t="s">
        <v>169</v>
      </c>
      <c r="R1820" s="95"/>
      <c r="S1820" s="93"/>
      <c r="T1820" s="93"/>
    </row>
    <row r="1821" spans="1:20" x14ac:dyDescent="0.25">
      <c r="A1821" s="34" t="s">
        <v>2122</v>
      </c>
      <c r="B1821" s="34" t="str">
        <f t="shared" si="142"/>
        <v>UDR Amazonas</v>
      </c>
      <c r="C1821" s="35" t="s">
        <v>279</v>
      </c>
      <c r="D1821" s="36" t="str">
        <f t="shared" si="145"/>
        <v>Ejecución de Control Técnico a las Prestaciones.</v>
      </c>
      <c r="E1821" s="36" t="s">
        <v>288</v>
      </c>
      <c r="F1821" s="36" t="str">
        <f t="shared" si="143"/>
        <v>Ejecutar acciones correspondientes al Proceso de Control Presencial Posterior</v>
      </c>
      <c r="G1821" s="36" t="s">
        <v>1260</v>
      </c>
      <c r="H1821" s="83" t="s">
        <v>1261</v>
      </c>
      <c r="I1821" s="82">
        <v>1</v>
      </c>
      <c r="J1821" s="38">
        <v>0</v>
      </c>
      <c r="K1821" s="38"/>
      <c r="L1821" s="38">
        <v>0</v>
      </c>
      <c r="M1821" s="38">
        <f t="shared" si="144"/>
        <v>0</v>
      </c>
      <c r="N1821" s="39">
        <v>9</v>
      </c>
      <c r="O1821" s="41" t="str">
        <f>IFERROR(VLOOKUP(N1821,bbb!B582:Ordenmes,2,0),"")</f>
        <v>Setiembre</v>
      </c>
      <c r="P1821" s="142">
        <v>11</v>
      </c>
      <c r="Q1821" s="111" t="s">
        <v>169</v>
      </c>
      <c r="R1821" s="95"/>
      <c r="S1821" s="93"/>
      <c r="T1821" s="93"/>
    </row>
    <row r="1822" spans="1:20" x14ac:dyDescent="0.25">
      <c r="A1822" s="34" t="s">
        <v>2122</v>
      </c>
      <c r="B1822" s="34" t="str">
        <f t="shared" ref="B1822:B1885" si="146">IFERROR(VLOOKUP(A1822,IdCC,2,0),"")</f>
        <v>UDR Amazonas</v>
      </c>
      <c r="C1822" s="35" t="s">
        <v>279</v>
      </c>
      <c r="D1822" s="36" t="str">
        <f t="shared" si="145"/>
        <v>Ejecución de Control Técnico a las Prestaciones.</v>
      </c>
      <c r="E1822" s="36" t="s">
        <v>280</v>
      </c>
      <c r="F1822" s="36" t="str">
        <f t="shared" si="143"/>
        <v>Gestión con actores locales para fortalecer la contención preventiva</v>
      </c>
      <c r="G1822" s="36" t="s">
        <v>1280</v>
      </c>
      <c r="H1822" s="83" t="s">
        <v>405</v>
      </c>
      <c r="I1822" s="82">
        <v>1</v>
      </c>
      <c r="J1822" s="38">
        <v>200</v>
      </c>
      <c r="K1822" s="38"/>
      <c r="L1822" s="38">
        <v>320</v>
      </c>
      <c r="M1822" s="38">
        <f t="shared" si="144"/>
        <v>520</v>
      </c>
      <c r="N1822" s="39">
        <v>9</v>
      </c>
      <c r="O1822" s="41" t="str">
        <f>IFERROR(VLOOKUP(N1822,bbb!B583:Ordenmes,2,0),"")</f>
        <v>Setiembre</v>
      </c>
      <c r="P1822" s="142">
        <v>12</v>
      </c>
      <c r="Q1822" s="111" t="s">
        <v>166</v>
      </c>
      <c r="R1822" s="95"/>
      <c r="S1822" s="93"/>
      <c r="T1822" s="93"/>
    </row>
    <row r="1823" spans="1:20" x14ac:dyDescent="0.25">
      <c r="A1823" s="34" t="s">
        <v>2122</v>
      </c>
      <c r="B1823" s="34" t="str">
        <f t="shared" si="146"/>
        <v>UDR Amazonas</v>
      </c>
      <c r="C1823" s="35" t="s">
        <v>307</v>
      </c>
      <c r="D1823" s="36" t="str">
        <f t="shared" si="145"/>
        <v>Supervisión Financiera a Unidades Ejecutoras-UE.</v>
      </c>
      <c r="E1823" s="36" t="s">
        <v>308</v>
      </c>
      <c r="F1823" s="36" t="str">
        <f t="shared" si="143"/>
        <v>Supervisión Financiera Presencial a las Unidades Ejecutoras-UE</v>
      </c>
      <c r="G1823" s="36" t="s">
        <v>1273</v>
      </c>
      <c r="H1823" s="83" t="s">
        <v>1274</v>
      </c>
      <c r="I1823" s="82">
        <v>5</v>
      </c>
      <c r="J1823" s="38">
        <v>0</v>
      </c>
      <c r="K1823" s="38"/>
      <c r="L1823" s="38">
        <v>0</v>
      </c>
      <c r="M1823" s="38">
        <f t="shared" si="144"/>
        <v>0</v>
      </c>
      <c r="N1823" s="39">
        <v>9</v>
      </c>
      <c r="O1823" s="41" t="str">
        <f>IFERROR(VLOOKUP(N1823,bbb!B584:Ordenmes,2,0),"")</f>
        <v>Setiembre</v>
      </c>
      <c r="P1823" s="142">
        <v>12</v>
      </c>
      <c r="Q1823" s="111" t="s">
        <v>166</v>
      </c>
      <c r="R1823" s="95"/>
      <c r="S1823" s="93"/>
      <c r="T1823" s="93"/>
    </row>
    <row r="1824" spans="1:20" x14ac:dyDescent="0.25">
      <c r="A1824" s="34" t="s">
        <v>2122</v>
      </c>
      <c r="B1824" s="34" t="str">
        <f t="shared" si="146"/>
        <v>UDR Amazonas</v>
      </c>
      <c r="C1824" s="35" t="s">
        <v>252</v>
      </c>
      <c r="D1824" s="36" t="str">
        <f t="shared" si="145"/>
        <v>Acciones de Soporte a la Gestión a nivel de UDR</v>
      </c>
      <c r="E1824" s="36" t="s">
        <v>253</v>
      </c>
      <c r="F1824" s="36" t="str">
        <f t="shared" si="143"/>
        <v>Supervisión y asistencia técnica en acciones de soporte a IPRESS</v>
      </c>
      <c r="G1824" s="36" t="s">
        <v>1260</v>
      </c>
      <c r="H1824" s="83" t="s">
        <v>1285</v>
      </c>
      <c r="I1824" s="82">
        <v>1</v>
      </c>
      <c r="J1824" s="38">
        <v>0</v>
      </c>
      <c r="K1824" s="38"/>
      <c r="L1824" s="38">
        <v>0</v>
      </c>
      <c r="M1824" s="38">
        <f t="shared" si="144"/>
        <v>0</v>
      </c>
      <c r="N1824" s="39">
        <v>9</v>
      </c>
      <c r="O1824" s="41" t="str">
        <f>IFERROR(VLOOKUP(N1824,bbb!B585:Ordenmes,2,0),"")</f>
        <v>Setiembre</v>
      </c>
      <c r="P1824" s="142">
        <v>12</v>
      </c>
      <c r="Q1824" s="111" t="s">
        <v>166</v>
      </c>
      <c r="R1824" s="95"/>
      <c r="S1824" s="93"/>
      <c r="T1824" s="93"/>
    </row>
    <row r="1825" spans="1:20" x14ac:dyDescent="0.25">
      <c r="A1825" s="34" t="s">
        <v>2122</v>
      </c>
      <c r="B1825" s="34" t="str">
        <f t="shared" si="146"/>
        <v>UDR Amazonas</v>
      </c>
      <c r="C1825" s="35" t="s">
        <v>314</v>
      </c>
      <c r="D1825" s="36" t="str">
        <f t="shared" si="145"/>
        <v>Acciones de Afiliación.</v>
      </c>
      <c r="E1825" s="36" t="s">
        <v>214</v>
      </c>
      <c r="F1825" s="36" t="str">
        <f t="shared" si="143"/>
        <v>Supervisión y asistencia técnica en materia de afiliaciones</v>
      </c>
      <c r="G1825" s="36" t="s">
        <v>1255</v>
      </c>
      <c r="H1825" s="83" t="s">
        <v>1254</v>
      </c>
      <c r="I1825" s="82">
        <v>1</v>
      </c>
      <c r="J1825" s="38">
        <v>200</v>
      </c>
      <c r="K1825" s="38"/>
      <c r="L1825" s="38">
        <v>320</v>
      </c>
      <c r="M1825" s="38">
        <f t="shared" si="144"/>
        <v>520</v>
      </c>
      <c r="N1825" s="39">
        <v>10</v>
      </c>
      <c r="O1825" s="41" t="str">
        <f>IFERROR(VLOOKUP(N1825,bbb!B565:Ordenmes,2,0),"")</f>
        <v>Octubre</v>
      </c>
      <c r="P1825" s="142">
        <v>12</v>
      </c>
      <c r="Q1825" s="111" t="s">
        <v>166</v>
      </c>
      <c r="R1825" s="95"/>
      <c r="S1825" s="93"/>
      <c r="T1825" s="93"/>
    </row>
    <row r="1826" spans="1:20" x14ac:dyDescent="0.25">
      <c r="A1826" s="34" t="s">
        <v>2122</v>
      </c>
      <c r="B1826" s="34" t="str">
        <f t="shared" si="146"/>
        <v>UDR Amazonas</v>
      </c>
      <c r="C1826" s="35" t="s">
        <v>279</v>
      </c>
      <c r="D1826" s="36" t="str">
        <f t="shared" si="145"/>
        <v>Ejecución de Control Técnico a las Prestaciones.</v>
      </c>
      <c r="E1826" s="36" t="s">
        <v>288</v>
      </c>
      <c r="F1826" s="36" t="str">
        <f t="shared" si="143"/>
        <v>Ejecutar acciones correspondientes al Proceso de Control Presencial Posterior</v>
      </c>
      <c r="G1826" s="36" t="s">
        <v>1260</v>
      </c>
      <c r="H1826" s="83" t="s">
        <v>1261</v>
      </c>
      <c r="I1826" s="82">
        <v>1</v>
      </c>
      <c r="J1826" s="38">
        <v>0</v>
      </c>
      <c r="K1826" s="38"/>
      <c r="L1826" s="38">
        <v>0</v>
      </c>
      <c r="M1826" s="38">
        <f t="shared" si="144"/>
        <v>0</v>
      </c>
      <c r="N1826" s="39">
        <v>10</v>
      </c>
      <c r="O1826" s="41" t="str">
        <f>IFERROR(VLOOKUP(N1826,bbb!B566:Ordenmes,2,0),"")</f>
        <v>Octubre</v>
      </c>
      <c r="P1826" s="142">
        <v>12</v>
      </c>
      <c r="Q1826" s="111" t="s">
        <v>166</v>
      </c>
      <c r="R1826" s="95"/>
      <c r="S1826" s="93"/>
      <c r="T1826" s="93"/>
    </row>
    <row r="1827" spans="1:20" x14ac:dyDescent="0.25">
      <c r="A1827" s="34" t="s">
        <v>2122</v>
      </c>
      <c r="B1827" s="34" t="str">
        <f t="shared" si="146"/>
        <v>UDR Amazonas</v>
      </c>
      <c r="C1827" s="35" t="s">
        <v>279</v>
      </c>
      <c r="D1827" s="36" t="str">
        <f t="shared" si="145"/>
        <v>Ejecución de Control Técnico a las Prestaciones.</v>
      </c>
      <c r="E1827" s="36" t="s">
        <v>288</v>
      </c>
      <c r="F1827" s="36" t="str">
        <f t="shared" si="143"/>
        <v>Ejecutar acciones correspondientes al Proceso de Control Presencial Posterior</v>
      </c>
      <c r="G1827" s="36" t="s">
        <v>1260</v>
      </c>
      <c r="H1827" s="83" t="s">
        <v>1261</v>
      </c>
      <c r="I1827" s="82">
        <v>1</v>
      </c>
      <c r="J1827" s="38">
        <v>0</v>
      </c>
      <c r="K1827" s="38"/>
      <c r="L1827" s="38">
        <v>0</v>
      </c>
      <c r="M1827" s="38">
        <f t="shared" si="144"/>
        <v>0</v>
      </c>
      <c r="N1827" s="39">
        <v>10</v>
      </c>
      <c r="O1827" s="41" t="str">
        <f>IFERROR(VLOOKUP(N1827,bbb!B567:Ordenmes,2,0),"")</f>
        <v>Octubre</v>
      </c>
      <c r="P1827" s="142">
        <v>1</v>
      </c>
      <c r="Q1827" s="111" t="s">
        <v>257</v>
      </c>
      <c r="R1827" s="95"/>
      <c r="S1827" s="93"/>
      <c r="T1827" s="93"/>
    </row>
    <row r="1828" spans="1:20" x14ac:dyDescent="0.25">
      <c r="A1828" s="34" t="s">
        <v>2122</v>
      </c>
      <c r="B1828" s="34" t="str">
        <f t="shared" si="146"/>
        <v>UDR Amazonas</v>
      </c>
      <c r="C1828" s="35" t="s">
        <v>279</v>
      </c>
      <c r="D1828" s="36" t="str">
        <f t="shared" si="145"/>
        <v>Ejecución de Control Técnico a las Prestaciones.</v>
      </c>
      <c r="E1828" s="36" t="s">
        <v>288</v>
      </c>
      <c r="F1828" s="36" t="str">
        <f t="shared" si="143"/>
        <v>Ejecutar acciones correspondientes al Proceso de Control Presencial Posterior</v>
      </c>
      <c r="G1828" s="36" t="s">
        <v>1255</v>
      </c>
      <c r="H1828" s="83" t="s">
        <v>1261</v>
      </c>
      <c r="I1828" s="82">
        <v>4</v>
      </c>
      <c r="J1828" s="38">
        <v>200</v>
      </c>
      <c r="K1828" s="38"/>
      <c r="L1828" s="38">
        <v>1280</v>
      </c>
      <c r="M1828" s="38">
        <f t="shared" si="144"/>
        <v>1480</v>
      </c>
      <c r="N1828" s="39">
        <v>10</v>
      </c>
      <c r="O1828" s="41" t="str">
        <f>IFERROR(VLOOKUP(N1828,bbb!B568:Ordenmes,2,0),"")</f>
        <v>Octubre</v>
      </c>
      <c r="P1828" s="142">
        <v>1</v>
      </c>
      <c r="Q1828" s="111" t="s">
        <v>257</v>
      </c>
      <c r="R1828" s="95"/>
      <c r="S1828" s="93"/>
      <c r="T1828" s="93"/>
    </row>
    <row r="1829" spans="1:20" x14ac:dyDescent="0.25">
      <c r="A1829" s="34" t="s">
        <v>2122</v>
      </c>
      <c r="B1829" s="34" t="str">
        <f t="shared" si="146"/>
        <v>UDR Amazonas</v>
      </c>
      <c r="C1829" s="35" t="s">
        <v>279</v>
      </c>
      <c r="D1829" s="36" t="str">
        <f t="shared" si="145"/>
        <v>Ejecución de Control Técnico a las Prestaciones.</v>
      </c>
      <c r="E1829" s="36" t="s">
        <v>280</v>
      </c>
      <c r="F1829" s="36" t="str">
        <f t="shared" si="143"/>
        <v>Gestión con actores locales para fortalecer la contención preventiva</v>
      </c>
      <c r="G1829" s="36" t="s">
        <v>1281</v>
      </c>
      <c r="H1829" s="83" t="s">
        <v>405</v>
      </c>
      <c r="I1829" s="82">
        <v>1</v>
      </c>
      <c r="J1829" s="38">
        <v>200</v>
      </c>
      <c r="K1829" s="38"/>
      <c r="L1829" s="38">
        <v>320</v>
      </c>
      <c r="M1829" s="38">
        <f t="shared" si="144"/>
        <v>520</v>
      </c>
      <c r="N1829" s="39">
        <v>10</v>
      </c>
      <c r="O1829" s="41" t="str">
        <f>IFERROR(VLOOKUP(N1829,bbb!B569:Ordenmes,2,0),"")</f>
        <v>Octubre</v>
      </c>
      <c r="P1829" s="142">
        <v>1</v>
      </c>
      <c r="Q1829" s="111" t="s">
        <v>257</v>
      </c>
      <c r="R1829" s="95"/>
      <c r="S1829" s="93"/>
      <c r="T1829" s="93"/>
    </row>
    <row r="1830" spans="1:20" x14ac:dyDescent="0.25">
      <c r="A1830" s="34" t="s">
        <v>2122</v>
      </c>
      <c r="B1830" s="34" t="str">
        <f t="shared" si="146"/>
        <v>UDR Amazonas</v>
      </c>
      <c r="C1830" s="35" t="s">
        <v>252</v>
      </c>
      <c r="D1830" s="36" t="str">
        <f t="shared" si="145"/>
        <v>Acciones de Soporte a la Gestión a nivel de UDR</v>
      </c>
      <c r="E1830" s="36" t="s">
        <v>253</v>
      </c>
      <c r="F1830" s="36" t="str">
        <f t="shared" si="143"/>
        <v>Supervisión y asistencia técnica en acciones de soporte a IPRESS</v>
      </c>
      <c r="G1830" s="36" t="s">
        <v>1293</v>
      </c>
      <c r="H1830" s="83" t="s">
        <v>1285</v>
      </c>
      <c r="I1830" s="82">
        <v>1</v>
      </c>
      <c r="J1830" s="38">
        <v>200</v>
      </c>
      <c r="K1830" s="38"/>
      <c r="L1830" s="38">
        <v>320</v>
      </c>
      <c r="M1830" s="38">
        <f t="shared" si="144"/>
        <v>520</v>
      </c>
      <c r="N1830" s="39">
        <v>10</v>
      </c>
      <c r="O1830" s="41" t="str">
        <f>IFERROR(VLOOKUP(N1830,bbb!B570:Ordenmes,2,0),"")</f>
        <v>Octubre</v>
      </c>
      <c r="P1830" s="142">
        <v>1</v>
      </c>
      <c r="Q1830" s="111" t="s">
        <v>257</v>
      </c>
      <c r="R1830" s="95"/>
      <c r="S1830" s="93"/>
      <c r="T1830" s="93"/>
    </row>
    <row r="1831" spans="1:20" x14ac:dyDescent="0.25">
      <c r="A1831" s="34" t="s">
        <v>2122</v>
      </c>
      <c r="B1831" s="34" t="str">
        <f t="shared" si="146"/>
        <v>UDR Amazonas</v>
      </c>
      <c r="C1831" s="35" t="s">
        <v>314</v>
      </c>
      <c r="D1831" s="36" t="str">
        <f t="shared" si="145"/>
        <v>Acciones de Afiliación.</v>
      </c>
      <c r="E1831" s="36" t="s">
        <v>214</v>
      </c>
      <c r="F1831" s="36" t="str">
        <f t="shared" si="143"/>
        <v>Supervisión y asistencia técnica en materia de afiliaciones</v>
      </c>
      <c r="G1831" s="36" t="s">
        <v>1259</v>
      </c>
      <c r="H1831" s="83" t="s">
        <v>1252</v>
      </c>
      <c r="I1831" s="82">
        <v>2</v>
      </c>
      <c r="J1831" s="38">
        <v>200</v>
      </c>
      <c r="K1831" s="38"/>
      <c r="L1831" s="38">
        <v>640</v>
      </c>
      <c r="M1831" s="38">
        <f t="shared" si="144"/>
        <v>840</v>
      </c>
      <c r="N1831" s="39">
        <v>11</v>
      </c>
      <c r="O1831" s="41" t="str">
        <f>IFERROR(VLOOKUP(N1831,bbb!B551:Ordenmes,2,0),"")</f>
        <v>Noviembre</v>
      </c>
      <c r="P1831" s="142">
        <v>2</v>
      </c>
      <c r="Q1831" s="111" t="s">
        <v>126</v>
      </c>
      <c r="R1831" s="95"/>
      <c r="S1831" s="93"/>
      <c r="T1831" s="93"/>
    </row>
    <row r="1832" spans="1:20" x14ac:dyDescent="0.25">
      <c r="A1832" s="34" t="s">
        <v>2122</v>
      </c>
      <c r="B1832" s="34" t="str">
        <f t="shared" si="146"/>
        <v>UDR Amazonas</v>
      </c>
      <c r="C1832" s="35" t="s">
        <v>279</v>
      </c>
      <c r="D1832" s="36" t="str">
        <f t="shared" si="145"/>
        <v>Ejecución de Control Técnico a las Prestaciones.</v>
      </c>
      <c r="E1832" s="36" t="s">
        <v>288</v>
      </c>
      <c r="F1832" s="36" t="str">
        <f t="shared" si="143"/>
        <v>Ejecutar acciones correspondientes al Proceso de Control Presencial Posterior</v>
      </c>
      <c r="G1832" s="36" t="s">
        <v>1255</v>
      </c>
      <c r="H1832" s="83" t="s">
        <v>1261</v>
      </c>
      <c r="I1832" s="82">
        <v>0.5625</v>
      </c>
      <c r="J1832" s="38">
        <v>200</v>
      </c>
      <c r="K1832" s="38"/>
      <c r="L1832" s="38">
        <v>180</v>
      </c>
      <c r="M1832" s="38">
        <f t="shared" si="144"/>
        <v>380</v>
      </c>
      <c r="N1832" s="39">
        <v>11</v>
      </c>
      <c r="O1832" s="41" t="str">
        <f>IFERROR(VLOOKUP(N1832,bbb!B552:Ordenmes,2,0),"")</f>
        <v>Noviembre</v>
      </c>
      <c r="P1832" s="142">
        <v>2</v>
      </c>
      <c r="Q1832" s="111" t="s">
        <v>126</v>
      </c>
      <c r="R1832" s="95"/>
      <c r="S1832" s="93"/>
      <c r="T1832" s="93"/>
    </row>
    <row r="1833" spans="1:20" x14ac:dyDescent="0.25">
      <c r="A1833" s="34" t="s">
        <v>2122</v>
      </c>
      <c r="B1833" s="34" t="str">
        <f t="shared" si="146"/>
        <v>UDR Amazonas</v>
      </c>
      <c r="C1833" s="35" t="s">
        <v>279</v>
      </c>
      <c r="D1833" s="36" t="str">
        <f t="shared" si="145"/>
        <v>Ejecución de Control Técnico a las Prestaciones.</v>
      </c>
      <c r="E1833" s="36" t="s">
        <v>288</v>
      </c>
      <c r="F1833" s="36" t="str">
        <f t="shared" si="143"/>
        <v>Ejecutar acciones correspondientes al Proceso de Control Presencial Posterior</v>
      </c>
      <c r="G1833" s="36" t="s">
        <v>1260</v>
      </c>
      <c r="H1833" s="83" t="s">
        <v>1261</v>
      </c>
      <c r="I1833" s="82">
        <v>1</v>
      </c>
      <c r="J1833" s="38">
        <v>0</v>
      </c>
      <c r="K1833" s="38"/>
      <c r="L1833" s="38">
        <v>0</v>
      </c>
      <c r="M1833" s="38">
        <f t="shared" si="144"/>
        <v>0</v>
      </c>
      <c r="N1833" s="39">
        <v>11</v>
      </c>
      <c r="O1833" s="41" t="str">
        <f>IFERROR(VLOOKUP(N1833,bbb!B553:Ordenmes,2,0),"")</f>
        <v>Noviembre</v>
      </c>
      <c r="P1833" s="142">
        <v>2</v>
      </c>
      <c r="Q1833" s="111" t="s">
        <v>126</v>
      </c>
      <c r="R1833" s="95"/>
      <c r="S1833" s="93"/>
      <c r="T1833" s="93"/>
    </row>
    <row r="1834" spans="1:20" x14ac:dyDescent="0.25">
      <c r="A1834" s="34" t="s">
        <v>2122</v>
      </c>
      <c r="B1834" s="34" t="str">
        <f t="shared" si="146"/>
        <v>UDR Amazonas</v>
      </c>
      <c r="C1834" s="35" t="s">
        <v>279</v>
      </c>
      <c r="D1834" s="36" t="str">
        <f t="shared" si="145"/>
        <v>Ejecución de Control Técnico a las Prestaciones.</v>
      </c>
      <c r="E1834" s="36" t="s">
        <v>288</v>
      </c>
      <c r="F1834" s="36" t="str">
        <f t="shared" si="143"/>
        <v>Ejecutar acciones correspondientes al Proceso de Control Presencial Posterior</v>
      </c>
      <c r="G1834" s="36" t="s">
        <v>1260</v>
      </c>
      <c r="H1834" s="83" t="s">
        <v>1261</v>
      </c>
      <c r="I1834" s="82">
        <v>1</v>
      </c>
      <c r="J1834" s="38">
        <v>0</v>
      </c>
      <c r="K1834" s="38"/>
      <c r="L1834" s="38">
        <v>0</v>
      </c>
      <c r="M1834" s="38">
        <f t="shared" si="144"/>
        <v>0</v>
      </c>
      <c r="N1834" s="39">
        <v>11</v>
      </c>
      <c r="O1834" s="41" t="str">
        <f>IFERROR(VLOOKUP(N1834,bbb!B554:Ordenmes,2,0),"")</f>
        <v>Noviembre</v>
      </c>
      <c r="P1834" s="142">
        <v>3</v>
      </c>
      <c r="Q1834" s="111" t="s">
        <v>131</v>
      </c>
      <c r="R1834" s="95"/>
      <c r="S1834" s="93"/>
      <c r="T1834" s="93"/>
    </row>
    <row r="1835" spans="1:20" x14ac:dyDescent="0.25">
      <c r="A1835" s="34" t="s">
        <v>2122</v>
      </c>
      <c r="B1835" s="34" t="str">
        <f t="shared" si="146"/>
        <v>UDR Amazonas</v>
      </c>
      <c r="C1835" s="35" t="s">
        <v>279</v>
      </c>
      <c r="D1835" s="36" t="str">
        <f t="shared" si="145"/>
        <v>Ejecución de Control Técnico a las Prestaciones.</v>
      </c>
      <c r="E1835" s="36" t="s">
        <v>288</v>
      </c>
      <c r="F1835" s="36" t="str">
        <f t="shared" si="143"/>
        <v>Ejecutar acciones correspondientes al Proceso de Control Presencial Posterior</v>
      </c>
      <c r="G1835" s="36" t="s">
        <v>1270</v>
      </c>
      <c r="H1835" s="83" t="s">
        <v>1261</v>
      </c>
      <c r="I1835" s="82">
        <v>1.5</v>
      </c>
      <c r="J1835" s="38">
        <v>200</v>
      </c>
      <c r="K1835" s="38"/>
      <c r="L1835" s="38">
        <v>480</v>
      </c>
      <c r="M1835" s="38">
        <f t="shared" si="144"/>
        <v>680</v>
      </c>
      <c r="N1835" s="39">
        <v>11</v>
      </c>
      <c r="O1835" s="41" t="str">
        <f>IFERROR(VLOOKUP(N1835,bbb!B555:Ordenmes,2,0),"")</f>
        <v>Noviembre</v>
      </c>
      <c r="P1835" s="142">
        <v>3</v>
      </c>
      <c r="Q1835" s="111" t="s">
        <v>131</v>
      </c>
      <c r="R1835" s="95"/>
      <c r="S1835" s="93"/>
      <c r="T1835" s="93"/>
    </row>
    <row r="1836" spans="1:20" x14ac:dyDescent="0.25">
      <c r="A1836" s="34" t="s">
        <v>2122</v>
      </c>
      <c r="B1836" s="34" t="str">
        <f t="shared" si="146"/>
        <v>UDR Amazonas</v>
      </c>
      <c r="C1836" s="35" t="s">
        <v>279</v>
      </c>
      <c r="D1836" s="36" t="str">
        <f t="shared" si="145"/>
        <v>Ejecución de Control Técnico a las Prestaciones.</v>
      </c>
      <c r="E1836" s="36" t="s">
        <v>280</v>
      </c>
      <c r="F1836" s="36" t="str">
        <f t="shared" si="143"/>
        <v>Gestión con actores locales para fortalecer la contención preventiva</v>
      </c>
      <c r="G1836" s="36" t="s">
        <v>1282</v>
      </c>
      <c r="H1836" s="83" t="s">
        <v>405</v>
      </c>
      <c r="I1836" s="82">
        <v>1</v>
      </c>
      <c r="J1836" s="38">
        <v>200</v>
      </c>
      <c r="K1836" s="38"/>
      <c r="L1836" s="38">
        <v>320</v>
      </c>
      <c r="M1836" s="38">
        <f t="shared" si="144"/>
        <v>520</v>
      </c>
      <c r="N1836" s="39">
        <v>11</v>
      </c>
      <c r="O1836" s="41" t="str">
        <f>IFERROR(VLOOKUP(N1836,bbb!B556:Ordenmes,2,0),"")</f>
        <v>Noviembre</v>
      </c>
      <c r="P1836" s="142">
        <v>4</v>
      </c>
      <c r="Q1836" s="111" t="s">
        <v>137</v>
      </c>
      <c r="R1836" s="95"/>
      <c r="S1836" s="93"/>
      <c r="T1836" s="93"/>
    </row>
    <row r="1837" spans="1:20" x14ac:dyDescent="0.25">
      <c r="A1837" s="34" t="s">
        <v>2122</v>
      </c>
      <c r="B1837" s="34" t="str">
        <f t="shared" si="146"/>
        <v>UDR Amazonas</v>
      </c>
      <c r="C1837" s="35" t="s">
        <v>252</v>
      </c>
      <c r="D1837" s="36" t="str">
        <f t="shared" si="145"/>
        <v>Acciones de Soporte a la Gestión a nivel de UDR</v>
      </c>
      <c r="E1837" s="36" t="s">
        <v>253</v>
      </c>
      <c r="F1837" s="36" t="str">
        <f t="shared" si="143"/>
        <v>Supervisión y asistencia técnica en acciones de soporte a IPRESS</v>
      </c>
      <c r="G1837" s="36" t="s">
        <v>1294</v>
      </c>
      <c r="H1837" s="83" t="s">
        <v>1285</v>
      </c>
      <c r="I1837" s="82">
        <v>1</v>
      </c>
      <c r="J1837" s="38">
        <v>200</v>
      </c>
      <c r="K1837" s="38"/>
      <c r="L1837" s="38">
        <v>320</v>
      </c>
      <c r="M1837" s="38">
        <f t="shared" si="144"/>
        <v>520</v>
      </c>
      <c r="N1837" s="39">
        <v>11</v>
      </c>
      <c r="O1837" s="41" t="str">
        <f>IFERROR(VLOOKUP(N1837,bbb!B557:Ordenmes,2,0),"")</f>
        <v>Noviembre</v>
      </c>
      <c r="P1837" s="142">
        <v>4</v>
      </c>
      <c r="Q1837" s="111" t="s">
        <v>137</v>
      </c>
      <c r="R1837" s="95"/>
      <c r="S1837" s="93"/>
      <c r="T1837" s="93"/>
    </row>
    <row r="1838" spans="1:20" x14ac:dyDescent="0.25">
      <c r="A1838" s="34" t="s">
        <v>2122</v>
      </c>
      <c r="B1838" s="34" t="str">
        <f t="shared" si="146"/>
        <v>UDR Amazonas</v>
      </c>
      <c r="C1838" s="35" t="s">
        <v>279</v>
      </c>
      <c r="D1838" s="36" t="str">
        <f t="shared" si="145"/>
        <v>Ejecución de Control Técnico a las Prestaciones.</v>
      </c>
      <c r="E1838" s="36" t="s">
        <v>288</v>
      </c>
      <c r="F1838" s="36" t="str">
        <f t="shared" si="143"/>
        <v>Ejecutar acciones correspondientes al Proceso de Control Presencial Posterior</v>
      </c>
      <c r="G1838" s="36" t="s">
        <v>1271</v>
      </c>
      <c r="H1838" s="83" t="s">
        <v>1261</v>
      </c>
      <c r="I1838" s="82">
        <v>1</v>
      </c>
      <c r="J1838" s="38">
        <v>0</v>
      </c>
      <c r="K1838" s="38"/>
      <c r="L1838" s="38">
        <v>0</v>
      </c>
      <c r="M1838" s="38">
        <f t="shared" si="144"/>
        <v>0</v>
      </c>
      <c r="N1838" s="39">
        <v>12</v>
      </c>
      <c r="O1838" s="41" t="str">
        <f>IFERROR(VLOOKUP(N1838,bbb!B646:Ordenmes,2,0),"")</f>
        <v>Diciembre</v>
      </c>
      <c r="P1838" s="142">
        <v>5</v>
      </c>
      <c r="Q1838" s="111" t="s">
        <v>158</v>
      </c>
      <c r="R1838" s="95"/>
      <c r="S1838" s="93"/>
      <c r="T1838" s="93"/>
    </row>
    <row r="1839" spans="1:20" x14ac:dyDescent="0.25">
      <c r="A1839" s="34" t="s">
        <v>2122</v>
      </c>
      <c r="B1839" s="34" t="str">
        <f t="shared" si="146"/>
        <v>UDR Amazonas</v>
      </c>
      <c r="C1839" s="35" t="s">
        <v>279</v>
      </c>
      <c r="D1839" s="36" t="str">
        <f t="shared" si="145"/>
        <v>Ejecución de Control Técnico a las Prestaciones.</v>
      </c>
      <c r="E1839" s="36" t="s">
        <v>288</v>
      </c>
      <c r="F1839" s="36" t="str">
        <f t="shared" si="143"/>
        <v>Ejecutar acciones correspondientes al Proceso de Control Presencial Posterior</v>
      </c>
      <c r="G1839" s="36" t="s">
        <v>1272</v>
      </c>
      <c r="H1839" s="83" t="s">
        <v>1261</v>
      </c>
      <c r="I1839" s="82">
        <v>1</v>
      </c>
      <c r="J1839" s="38">
        <v>0</v>
      </c>
      <c r="K1839" s="38"/>
      <c r="L1839" s="38">
        <v>0</v>
      </c>
      <c r="M1839" s="38">
        <f t="shared" si="144"/>
        <v>0</v>
      </c>
      <c r="N1839" s="39">
        <v>12</v>
      </c>
      <c r="O1839" s="41" t="str">
        <f>IFERROR(VLOOKUP(N1839,bbb!B647:Ordenmes,2,0),"")</f>
        <v>Diciembre</v>
      </c>
      <c r="P1839" s="142">
        <v>6</v>
      </c>
      <c r="Q1839" s="111" t="s">
        <v>142</v>
      </c>
      <c r="R1839" s="95"/>
      <c r="S1839" s="93"/>
      <c r="T1839" s="93"/>
    </row>
    <row r="1840" spans="1:20" x14ac:dyDescent="0.25">
      <c r="A1840" s="34" t="s">
        <v>2122</v>
      </c>
      <c r="B1840" s="34" t="str">
        <f t="shared" si="146"/>
        <v>UDR Amazonas</v>
      </c>
      <c r="C1840" s="35" t="s">
        <v>279</v>
      </c>
      <c r="D1840" s="36" t="str">
        <f t="shared" si="145"/>
        <v>Ejecución de Control Técnico a las Prestaciones.</v>
      </c>
      <c r="E1840" s="36" t="s">
        <v>288</v>
      </c>
      <c r="F1840" s="36" t="str">
        <f t="shared" si="143"/>
        <v>Ejecutar acciones correspondientes al Proceso de Control Presencial Posterior</v>
      </c>
      <c r="G1840" s="36" t="s">
        <v>1260</v>
      </c>
      <c r="H1840" s="83" t="s">
        <v>1261</v>
      </c>
      <c r="I1840" s="82">
        <v>1</v>
      </c>
      <c r="J1840" s="38">
        <v>0</v>
      </c>
      <c r="K1840" s="38"/>
      <c r="L1840" s="38">
        <v>0</v>
      </c>
      <c r="M1840" s="38">
        <f t="shared" si="144"/>
        <v>0</v>
      </c>
      <c r="N1840" s="39">
        <v>12</v>
      </c>
      <c r="O1840" s="41" t="str">
        <f>IFERROR(VLOOKUP(N1840,bbb!B648:Ordenmes,2,0),"")</f>
        <v>Diciembre</v>
      </c>
      <c r="P1840" s="142">
        <v>7</v>
      </c>
      <c r="Q1840" s="111" t="s">
        <v>156</v>
      </c>
      <c r="R1840" s="95"/>
      <c r="S1840" s="93"/>
      <c r="T1840" s="93"/>
    </row>
    <row r="1841" spans="1:20" x14ac:dyDescent="0.25">
      <c r="A1841" s="34" t="s">
        <v>2122</v>
      </c>
      <c r="B1841" s="34" t="str">
        <f t="shared" si="146"/>
        <v>UDR Amazonas</v>
      </c>
      <c r="C1841" s="35" t="s">
        <v>279</v>
      </c>
      <c r="D1841" s="36" t="str">
        <f t="shared" si="145"/>
        <v>Ejecución de Control Técnico a las Prestaciones.</v>
      </c>
      <c r="E1841" s="36" t="s">
        <v>288</v>
      </c>
      <c r="F1841" s="36" t="str">
        <f t="shared" si="143"/>
        <v>Ejecutar acciones correspondientes al Proceso de Control Presencial Posterior</v>
      </c>
      <c r="G1841" s="36" t="s">
        <v>1255</v>
      </c>
      <c r="H1841" s="83" t="s">
        <v>1261</v>
      </c>
      <c r="I1841" s="82">
        <v>0.5</v>
      </c>
      <c r="J1841" s="38">
        <v>200</v>
      </c>
      <c r="K1841" s="38"/>
      <c r="L1841" s="38">
        <v>160</v>
      </c>
      <c r="M1841" s="38">
        <f t="shared" si="144"/>
        <v>360</v>
      </c>
      <c r="N1841" s="39">
        <v>12</v>
      </c>
      <c r="O1841" s="41" t="str">
        <f>IFERROR(VLOOKUP(N1841,bbb!B649:Ordenmes,2,0),"")</f>
        <v>Diciembre</v>
      </c>
      <c r="P1841" s="142">
        <v>9</v>
      </c>
      <c r="Q1841" s="111" t="s">
        <v>161</v>
      </c>
      <c r="R1841" s="95"/>
      <c r="S1841" s="93"/>
      <c r="T1841" s="93"/>
    </row>
    <row r="1842" spans="1:20" x14ac:dyDescent="0.25">
      <c r="A1842" s="34" t="s">
        <v>2122</v>
      </c>
      <c r="B1842" s="34" t="str">
        <f t="shared" si="146"/>
        <v>UDR Amazonas</v>
      </c>
      <c r="C1842" s="35" t="s">
        <v>279</v>
      </c>
      <c r="D1842" s="36" t="str">
        <f t="shared" si="145"/>
        <v>Ejecución de Control Técnico a las Prestaciones.</v>
      </c>
      <c r="E1842" s="36" t="s">
        <v>280</v>
      </c>
      <c r="F1842" s="36" t="str">
        <f t="shared" si="143"/>
        <v>Gestión con actores locales para fortalecer la contención preventiva</v>
      </c>
      <c r="G1842" s="36" t="s">
        <v>1283</v>
      </c>
      <c r="H1842" s="83" t="s">
        <v>405</v>
      </c>
      <c r="I1842" s="82">
        <v>1</v>
      </c>
      <c r="J1842" s="38">
        <v>200</v>
      </c>
      <c r="K1842" s="38"/>
      <c r="L1842" s="38">
        <v>0</v>
      </c>
      <c r="M1842" s="38">
        <f t="shared" si="144"/>
        <v>200</v>
      </c>
      <c r="N1842" s="39">
        <v>12</v>
      </c>
      <c r="O1842" s="41" t="str">
        <f>IFERROR(VLOOKUP(N1842,bbb!B650:Ordenmes,2,0),"")</f>
        <v>Diciembre</v>
      </c>
      <c r="P1842" s="142">
        <v>9</v>
      </c>
      <c r="Q1842" s="111" t="s">
        <v>161</v>
      </c>
      <c r="R1842" s="95"/>
      <c r="S1842" s="93"/>
      <c r="T1842" s="93"/>
    </row>
    <row r="1843" spans="1:20" x14ac:dyDescent="0.25">
      <c r="A1843" s="34" t="s">
        <v>2122</v>
      </c>
      <c r="B1843" s="34" t="str">
        <f t="shared" si="146"/>
        <v>UDR Amazonas</v>
      </c>
      <c r="C1843" s="35" t="s">
        <v>252</v>
      </c>
      <c r="D1843" s="36" t="str">
        <f t="shared" si="145"/>
        <v>Acciones de Soporte a la Gestión a nivel de UDR</v>
      </c>
      <c r="E1843" s="36" t="s">
        <v>253</v>
      </c>
      <c r="F1843" s="36" t="str">
        <f t="shared" si="143"/>
        <v>Supervisión y asistencia técnica en acciones de soporte a IPRESS</v>
      </c>
      <c r="G1843" s="36" t="s">
        <v>1295</v>
      </c>
      <c r="H1843" s="83" t="s">
        <v>1285</v>
      </c>
      <c r="I1843" s="82">
        <v>1</v>
      </c>
      <c r="J1843" s="38">
        <v>200</v>
      </c>
      <c r="K1843" s="38"/>
      <c r="L1843" s="38">
        <v>320</v>
      </c>
      <c r="M1843" s="38">
        <f t="shared" si="144"/>
        <v>520</v>
      </c>
      <c r="N1843" s="39">
        <v>12</v>
      </c>
      <c r="O1843" s="41" t="str">
        <f>IFERROR(VLOOKUP(N1843,bbb!B651:Ordenmes,2,0),"")</f>
        <v>Diciembre</v>
      </c>
      <c r="P1843" s="142">
        <v>10</v>
      </c>
      <c r="Q1843" s="111" t="s">
        <v>150</v>
      </c>
      <c r="R1843" s="95"/>
      <c r="S1843" s="93"/>
      <c r="T1843" s="93"/>
    </row>
    <row r="1844" spans="1:20" x14ac:dyDescent="0.25">
      <c r="A1844" s="34" t="s">
        <v>1296</v>
      </c>
      <c r="B1844" s="34" t="str">
        <f t="shared" si="146"/>
        <v>UDR Bagua</v>
      </c>
      <c r="C1844" s="35" t="s">
        <v>314</v>
      </c>
      <c r="D1844" s="36" t="str">
        <f t="shared" si="145"/>
        <v>Acciones de Afiliación.</v>
      </c>
      <c r="E1844" s="36" t="s">
        <v>315</v>
      </c>
      <c r="F1844" s="36" t="str">
        <f t="shared" si="143"/>
        <v>Supervisión y asistencia técnica en materia de afiliaciones</v>
      </c>
      <c r="G1844" s="36" t="s">
        <v>1298</v>
      </c>
      <c r="H1844" s="83" t="s">
        <v>1299</v>
      </c>
      <c r="I1844" s="82">
        <v>1</v>
      </c>
      <c r="J1844" s="38">
        <v>0</v>
      </c>
      <c r="K1844" s="38"/>
      <c r="L1844" s="38">
        <v>0</v>
      </c>
      <c r="M1844" s="38">
        <f t="shared" si="144"/>
        <v>0</v>
      </c>
      <c r="N1844" s="39">
        <v>2</v>
      </c>
      <c r="O1844" s="41" t="str">
        <f>IFERROR(VLOOKUP(N1844,bbb!B587:Ordenmes,2,0),"")</f>
        <v>Febrero</v>
      </c>
      <c r="P1844" s="142">
        <v>2</v>
      </c>
      <c r="Q1844" s="111" t="s">
        <v>126</v>
      </c>
      <c r="R1844" s="95"/>
      <c r="S1844" s="93"/>
      <c r="T1844" s="93"/>
    </row>
    <row r="1845" spans="1:20" x14ac:dyDescent="0.25">
      <c r="A1845" s="34" t="s">
        <v>1296</v>
      </c>
      <c r="B1845" s="34" t="str">
        <f t="shared" si="146"/>
        <v>UDR Bagua</v>
      </c>
      <c r="C1845" s="35" t="s">
        <v>314</v>
      </c>
      <c r="D1845" s="36" t="str">
        <f t="shared" si="145"/>
        <v>Acciones de Afiliación.</v>
      </c>
      <c r="E1845" s="36" t="s">
        <v>315</v>
      </c>
      <c r="F1845" s="36" t="str">
        <f t="shared" si="143"/>
        <v>Supervisión y asistencia técnica en materia de afiliaciones</v>
      </c>
      <c r="G1845" s="36" t="s">
        <v>1300</v>
      </c>
      <c r="H1845" s="83" t="s">
        <v>1301</v>
      </c>
      <c r="I1845" s="82">
        <v>2</v>
      </c>
      <c r="J1845" s="38">
        <v>120</v>
      </c>
      <c r="K1845" s="38"/>
      <c r="L1845" s="38">
        <v>640</v>
      </c>
      <c r="M1845" s="38">
        <f t="shared" si="144"/>
        <v>760</v>
      </c>
      <c r="N1845" s="39">
        <v>2</v>
      </c>
      <c r="O1845" s="41" t="str">
        <f>IFERROR(VLOOKUP(N1845,bbb!B588:Ordenmes,2,0),"")</f>
        <v>Febrero</v>
      </c>
      <c r="P1845" s="142">
        <v>3</v>
      </c>
      <c r="Q1845" s="111" t="s">
        <v>131</v>
      </c>
      <c r="R1845" s="95"/>
      <c r="S1845" s="93" t="s">
        <v>2970</v>
      </c>
      <c r="T1845" s="93"/>
    </row>
    <row r="1846" spans="1:20" x14ac:dyDescent="0.25">
      <c r="A1846" s="34" t="s">
        <v>1296</v>
      </c>
      <c r="B1846" s="34" t="str">
        <f t="shared" si="146"/>
        <v>UDR Bagua</v>
      </c>
      <c r="C1846" s="35" t="s">
        <v>279</v>
      </c>
      <c r="D1846" s="36" t="str">
        <f t="shared" si="145"/>
        <v>Ejecución de Control Técnico a las Prestaciones.</v>
      </c>
      <c r="E1846" s="36" t="s">
        <v>280</v>
      </c>
      <c r="F1846" s="36" t="str">
        <f t="shared" si="143"/>
        <v>Gestión con actores locales para fortalecer la contención preventiva</v>
      </c>
      <c r="G1846" s="36" t="s">
        <v>1302</v>
      </c>
      <c r="H1846" s="83" t="s">
        <v>1303</v>
      </c>
      <c r="I1846" s="82">
        <v>1</v>
      </c>
      <c r="J1846" s="38">
        <v>0</v>
      </c>
      <c r="K1846" s="38"/>
      <c r="L1846" s="38">
        <v>0</v>
      </c>
      <c r="M1846" s="38">
        <f t="shared" si="144"/>
        <v>0</v>
      </c>
      <c r="N1846" s="39">
        <v>2</v>
      </c>
      <c r="O1846" s="41" t="str">
        <f>IFERROR(VLOOKUP(N1846,bbb!B589:Ordenmes,2,0),"")</f>
        <v>Febrero</v>
      </c>
      <c r="P1846" s="142">
        <v>3</v>
      </c>
      <c r="Q1846" s="111" t="s">
        <v>131</v>
      </c>
      <c r="R1846" s="95"/>
      <c r="S1846" s="93"/>
      <c r="T1846" s="93"/>
    </row>
    <row r="1847" spans="1:20" x14ac:dyDescent="0.25">
      <c r="A1847" s="34" t="s">
        <v>1296</v>
      </c>
      <c r="B1847" s="34" t="str">
        <f t="shared" si="146"/>
        <v>UDR Bagua</v>
      </c>
      <c r="C1847" s="35" t="s">
        <v>279</v>
      </c>
      <c r="D1847" s="36" t="str">
        <f t="shared" si="145"/>
        <v>Ejecución de Control Técnico a las Prestaciones.</v>
      </c>
      <c r="E1847" s="36" t="s">
        <v>280</v>
      </c>
      <c r="F1847" s="36" t="str">
        <f t="shared" si="143"/>
        <v>Gestión con actores locales para fortalecer la contención preventiva</v>
      </c>
      <c r="G1847" s="36" t="s">
        <v>1304</v>
      </c>
      <c r="H1847" s="83" t="s">
        <v>1305</v>
      </c>
      <c r="I1847" s="82">
        <v>2</v>
      </c>
      <c r="J1847" s="38">
        <v>0</v>
      </c>
      <c r="K1847" s="38"/>
      <c r="L1847" s="38">
        <v>0</v>
      </c>
      <c r="M1847" s="38">
        <f t="shared" si="144"/>
        <v>0</v>
      </c>
      <c r="N1847" s="39">
        <v>2</v>
      </c>
      <c r="O1847" s="41" t="str">
        <f>IFERROR(VLOOKUP(N1847,bbb!B590:Ordenmes,2,0),"")</f>
        <v>Febrero</v>
      </c>
      <c r="P1847" s="142">
        <v>3</v>
      </c>
      <c r="Q1847" s="111" t="s">
        <v>131</v>
      </c>
      <c r="R1847" s="95"/>
      <c r="S1847" s="93"/>
      <c r="T1847" s="93"/>
    </row>
    <row r="1848" spans="1:20" x14ac:dyDescent="0.25">
      <c r="A1848" s="34" t="s">
        <v>1296</v>
      </c>
      <c r="B1848" s="34" t="str">
        <f t="shared" si="146"/>
        <v>UDR Bagua</v>
      </c>
      <c r="C1848" s="35" t="s">
        <v>279</v>
      </c>
      <c r="D1848" s="36" t="str">
        <f t="shared" si="145"/>
        <v>Ejecución de Control Técnico a las Prestaciones.</v>
      </c>
      <c r="E1848" s="36" t="s">
        <v>331</v>
      </c>
      <c r="F1848" s="36" t="str">
        <f t="shared" si="143"/>
        <v>Supervisar y monitorear respecto al acceso a servicios de salud</v>
      </c>
      <c r="G1848" s="36" t="s">
        <v>1306</v>
      </c>
      <c r="H1848" s="83" t="s">
        <v>1303</v>
      </c>
      <c r="I1848" s="82">
        <v>3</v>
      </c>
      <c r="J1848" s="38">
        <v>200</v>
      </c>
      <c r="K1848" s="38"/>
      <c r="L1848" s="38">
        <v>960</v>
      </c>
      <c r="M1848" s="38">
        <f t="shared" si="144"/>
        <v>1160</v>
      </c>
      <c r="N1848" s="39">
        <v>2</v>
      </c>
      <c r="O1848" s="41" t="str">
        <f>IFERROR(VLOOKUP(N1848,bbb!B591:Ordenmes,2,0),"")</f>
        <v>Febrero</v>
      </c>
      <c r="P1848" s="142">
        <v>3</v>
      </c>
      <c r="Q1848" s="111" t="s">
        <v>131</v>
      </c>
      <c r="R1848" s="95"/>
      <c r="S1848" s="93" t="s">
        <v>2970</v>
      </c>
      <c r="T1848" s="93"/>
    </row>
    <row r="1849" spans="1:20" x14ac:dyDescent="0.25">
      <c r="A1849" s="34" t="s">
        <v>1296</v>
      </c>
      <c r="B1849" s="34" t="str">
        <f t="shared" si="146"/>
        <v>UDR Bagua</v>
      </c>
      <c r="C1849" s="35" t="s">
        <v>279</v>
      </c>
      <c r="D1849" s="36" t="str">
        <f t="shared" si="145"/>
        <v>Ejecución de Control Técnico a las Prestaciones.</v>
      </c>
      <c r="E1849" s="36" t="s">
        <v>280</v>
      </c>
      <c r="F1849" s="36" t="str">
        <f t="shared" si="143"/>
        <v>Gestión con actores locales para fortalecer la contención preventiva</v>
      </c>
      <c r="G1849" s="36" t="s">
        <v>1307</v>
      </c>
      <c r="H1849" s="83" t="s">
        <v>1303</v>
      </c>
      <c r="I1849" s="82">
        <v>1</v>
      </c>
      <c r="J1849" s="38">
        <v>0</v>
      </c>
      <c r="K1849" s="38"/>
      <c r="L1849" s="38">
        <v>0</v>
      </c>
      <c r="M1849" s="38">
        <f t="shared" si="144"/>
        <v>0</v>
      </c>
      <c r="N1849" s="39">
        <v>2</v>
      </c>
      <c r="O1849" s="41" t="str">
        <f>IFERROR(VLOOKUP(N1849,bbb!B592:Ordenmes,2,0),"")</f>
        <v>Febrero</v>
      </c>
      <c r="P1849" s="142">
        <v>4</v>
      </c>
      <c r="Q1849" s="111" t="s">
        <v>137</v>
      </c>
      <c r="R1849" s="95"/>
      <c r="S1849" s="93"/>
      <c r="T1849" s="93"/>
    </row>
    <row r="1850" spans="1:20" x14ac:dyDescent="0.25">
      <c r="A1850" s="34" t="s">
        <v>1296</v>
      </c>
      <c r="B1850" s="34" t="str">
        <f t="shared" si="146"/>
        <v>UDR Bagua</v>
      </c>
      <c r="C1850" s="35" t="s">
        <v>252</v>
      </c>
      <c r="D1850" s="36" t="str">
        <f t="shared" si="145"/>
        <v>Acciones de Soporte a la Gestión a nivel de UDR</v>
      </c>
      <c r="E1850" s="36" t="s">
        <v>253</v>
      </c>
      <c r="F1850" s="36" t="str">
        <f t="shared" si="143"/>
        <v>Supervisión y asistencia técnica en acciones de soporte a IPRESS</v>
      </c>
      <c r="G1850" s="36" t="s">
        <v>1308</v>
      </c>
      <c r="H1850" s="83" t="s">
        <v>1309</v>
      </c>
      <c r="I1850" s="82">
        <v>3</v>
      </c>
      <c r="J1850" s="38">
        <v>0</v>
      </c>
      <c r="K1850" s="38"/>
      <c r="L1850" s="38">
        <v>0</v>
      </c>
      <c r="M1850" s="38">
        <f t="shared" si="144"/>
        <v>0</v>
      </c>
      <c r="N1850" s="39">
        <v>2</v>
      </c>
      <c r="O1850" s="41" t="str">
        <f>IFERROR(VLOOKUP(N1850,bbb!B593:Ordenmes,2,0),"")</f>
        <v>Febrero</v>
      </c>
      <c r="P1850" s="142">
        <v>4</v>
      </c>
      <c r="Q1850" s="111" t="s">
        <v>137</v>
      </c>
      <c r="R1850" s="95"/>
      <c r="S1850" s="93"/>
      <c r="T1850" s="93"/>
    </row>
    <row r="1851" spans="1:20" x14ac:dyDescent="0.25">
      <c r="A1851" s="34" t="s">
        <v>1296</v>
      </c>
      <c r="B1851" s="34" t="str">
        <f t="shared" si="146"/>
        <v>UDR Bagua</v>
      </c>
      <c r="C1851" s="35" t="s">
        <v>314</v>
      </c>
      <c r="D1851" s="36" t="str">
        <f t="shared" si="145"/>
        <v>Acciones de Afiliación.</v>
      </c>
      <c r="E1851" s="36" t="s">
        <v>315</v>
      </c>
      <c r="F1851" s="36" t="str">
        <f t="shared" si="143"/>
        <v>Supervisión y asistencia técnica en materia de afiliaciones</v>
      </c>
      <c r="G1851" s="36" t="s">
        <v>1310</v>
      </c>
      <c r="H1851" s="83" t="s">
        <v>1299</v>
      </c>
      <c r="I1851" s="82">
        <v>2</v>
      </c>
      <c r="J1851" s="38">
        <v>100</v>
      </c>
      <c r="K1851" s="38"/>
      <c r="L1851" s="38">
        <v>640</v>
      </c>
      <c r="M1851" s="38">
        <f t="shared" si="144"/>
        <v>740</v>
      </c>
      <c r="N1851" s="39">
        <v>3</v>
      </c>
      <c r="O1851" s="41" t="str">
        <f>IFERROR(VLOOKUP(N1851,bbb!B582:Ordenmes,2,0),"")</f>
        <v>Marzo</v>
      </c>
      <c r="P1851" s="142">
        <v>4</v>
      </c>
      <c r="Q1851" s="111" t="s">
        <v>137</v>
      </c>
      <c r="R1851" s="95"/>
      <c r="S1851" s="93" t="s">
        <v>2970</v>
      </c>
      <c r="T1851" s="93"/>
    </row>
    <row r="1852" spans="1:20" x14ac:dyDescent="0.25">
      <c r="A1852" s="34" t="s">
        <v>1296</v>
      </c>
      <c r="B1852" s="34" t="str">
        <f t="shared" si="146"/>
        <v>UDR Bagua</v>
      </c>
      <c r="C1852" s="35" t="s">
        <v>314</v>
      </c>
      <c r="D1852" s="36" t="str">
        <f t="shared" si="145"/>
        <v>Acciones de Afiliación.</v>
      </c>
      <c r="E1852" s="36" t="s">
        <v>315</v>
      </c>
      <c r="F1852" s="36" t="str">
        <f t="shared" si="143"/>
        <v>Supervisión y asistencia técnica en materia de afiliaciones</v>
      </c>
      <c r="G1852" s="36" t="s">
        <v>1311</v>
      </c>
      <c r="H1852" s="83" t="s">
        <v>1301</v>
      </c>
      <c r="I1852" s="82">
        <v>0</v>
      </c>
      <c r="J1852" s="38">
        <v>0</v>
      </c>
      <c r="K1852" s="38"/>
      <c r="L1852" s="38">
        <v>0</v>
      </c>
      <c r="M1852" s="38">
        <f t="shared" si="144"/>
        <v>0</v>
      </c>
      <c r="N1852" s="39">
        <v>3</v>
      </c>
      <c r="O1852" s="41" t="str">
        <f>IFERROR(VLOOKUP(N1852,bbb!B583:Ordenmes,2,0),"")</f>
        <v>Marzo</v>
      </c>
      <c r="P1852" s="142">
        <v>5</v>
      </c>
      <c r="Q1852" s="111" t="s">
        <v>158</v>
      </c>
      <c r="R1852" s="95"/>
      <c r="S1852" s="93"/>
      <c r="T1852" s="93"/>
    </row>
    <row r="1853" spans="1:20" x14ac:dyDescent="0.25">
      <c r="A1853" s="34" t="s">
        <v>1296</v>
      </c>
      <c r="B1853" s="34" t="str">
        <f t="shared" si="146"/>
        <v>UDR Bagua</v>
      </c>
      <c r="C1853" s="35" t="s">
        <v>279</v>
      </c>
      <c r="D1853" s="36" t="str">
        <f t="shared" si="145"/>
        <v>Ejecución de Control Técnico a las Prestaciones.</v>
      </c>
      <c r="E1853" s="36" t="s">
        <v>288</v>
      </c>
      <c r="F1853" s="36" t="str">
        <f t="shared" si="143"/>
        <v>Ejecutar acciones correspondientes al Proceso de Control Presencial Posterior</v>
      </c>
      <c r="G1853" s="36" t="s">
        <v>2878</v>
      </c>
      <c r="H1853" s="83" t="s">
        <v>2879</v>
      </c>
      <c r="I1853" s="82">
        <v>5</v>
      </c>
      <c r="J1853" s="38">
        <v>200</v>
      </c>
      <c r="K1853" s="38"/>
      <c r="L1853" s="38">
        <v>1600</v>
      </c>
      <c r="M1853" s="38">
        <f t="shared" si="144"/>
        <v>1800</v>
      </c>
      <c r="N1853" s="39">
        <v>3</v>
      </c>
      <c r="O1853" s="41" t="str">
        <f>IFERROR(VLOOKUP(N1853,bbb!B584:Ordenmes,2,0),"")</f>
        <v>Marzo</v>
      </c>
      <c r="P1853" s="142">
        <v>5</v>
      </c>
      <c r="Q1853" s="111" t="s">
        <v>158</v>
      </c>
      <c r="R1853" s="95"/>
      <c r="S1853" s="93" t="s">
        <v>2970</v>
      </c>
      <c r="T1853" s="93"/>
    </row>
    <row r="1854" spans="1:20" x14ac:dyDescent="0.25">
      <c r="A1854" s="34" t="s">
        <v>1296</v>
      </c>
      <c r="B1854" s="34" t="str">
        <f t="shared" si="146"/>
        <v>UDR Bagua</v>
      </c>
      <c r="C1854" s="35" t="s">
        <v>279</v>
      </c>
      <c r="D1854" s="36" t="str">
        <f t="shared" si="145"/>
        <v>Ejecución de Control Técnico a las Prestaciones.</v>
      </c>
      <c r="E1854" s="36" t="s">
        <v>280</v>
      </c>
      <c r="F1854" s="36" t="str">
        <f t="shared" si="143"/>
        <v>Gestión con actores locales para fortalecer la contención preventiva</v>
      </c>
      <c r="G1854" s="36" t="s">
        <v>1312</v>
      </c>
      <c r="H1854" s="83" t="s">
        <v>1303</v>
      </c>
      <c r="I1854" s="82">
        <v>1</v>
      </c>
      <c r="J1854" s="38">
        <v>0</v>
      </c>
      <c r="K1854" s="38"/>
      <c r="L1854" s="38">
        <v>0</v>
      </c>
      <c r="M1854" s="38">
        <f t="shared" si="144"/>
        <v>0</v>
      </c>
      <c r="N1854" s="39">
        <v>3</v>
      </c>
      <c r="O1854" s="41" t="str">
        <f>IFERROR(VLOOKUP(N1854,bbb!B585:Ordenmes,2,0),"")</f>
        <v>Marzo</v>
      </c>
      <c r="P1854" s="142">
        <v>5</v>
      </c>
      <c r="Q1854" s="111" t="s">
        <v>158</v>
      </c>
      <c r="R1854" s="95"/>
      <c r="S1854" s="93"/>
      <c r="T1854" s="93"/>
    </row>
    <row r="1855" spans="1:20" x14ac:dyDescent="0.25">
      <c r="A1855" s="34" t="s">
        <v>1296</v>
      </c>
      <c r="B1855" s="34" t="str">
        <f t="shared" si="146"/>
        <v>UDR Bagua</v>
      </c>
      <c r="C1855" s="35" t="s">
        <v>314</v>
      </c>
      <c r="D1855" s="36" t="str">
        <f t="shared" si="145"/>
        <v>Acciones de Afiliación.</v>
      </c>
      <c r="E1855" s="36" t="s">
        <v>315</v>
      </c>
      <c r="F1855" s="36" t="str">
        <f t="shared" si="143"/>
        <v>Supervisión y asistencia técnica en materia de afiliaciones</v>
      </c>
      <c r="G1855" s="36" t="s">
        <v>2988</v>
      </c>
      <c r="H1855" s="83" t="s">
        <v>2991</v>
      </c>
      <c r="I1855" s="82">
        <v>2</v>
      </c>
      <c r="J1855" s="38">
        <v>50</v>
      </c>
      <c r="K1855" s="38"/>
      <c r="L1855" s="38">
        <v>640</v>
      </c>
      <c r="M1855" s="38">
        <f t="shared" si="144"/>
        <v>690</v>
      </c>
      <c r="N1855" s="107">
        <v>4</v>
      </c>
      <c r="O1855" s="41" t="str">
        <f>IFERROR(VLOOKUP(N1855,bbb!B642:Ordenmes,2,0),"")</f>
        <v>Abril</v>
      </c>
      <c r="P1855" s="142">
        <v>6</v>
      </c>
      <c r="Q1855" s="111" t="s">
        <v>142</v>
      </c>
      <c r="R1855" s="95"/>
      <c r="S1855" s="93"/>
      <c r="T1855" s="93"/>
    </row>
    <row r="1856" spans="1:20" x14ac:dyDescent="0.25">
      <c r="A1856" s="34" t="s">
        <v>1296</v>
      </c>
      <c r="B1856" s="34" t="str">
        <f t="shared" si="146"/>
        <v>UDR Bagua</v>
      </c>
      <c r="C1856" s="35" t="s">
        <v>314</v>
      </c>
      <c r="D1856" s="36" t="str">
        <f t="shared" si="145"/>
        <v>Acciones de Afiliación.</v>
      </c>
      <c r="E1856" s="36" t="s">
        <v>315</v>
      </c>
      <c r="F1856" s="36" t="str">
        <f t="shared" si="143"/>
        <v>Supervisión y asistencia técnica en materia de afiliaciones</v>
      </c>
      <c r="G1856" s="36" t="s">
        <v>1314</v>
      </c>
      <c r="H1856" s="83" t="s">
        <v>1299</v>
      </c>
      <c r="I1856" s="82">
        <v>1</v>
      </c>
      <c r="J1856" s="38">
        <v>0</v>
      </c>
      <c r="K1856" s="38"/>
      <c r="L1856" s="38">
        <v>0</v>
      </c>
      <c r="M1856" s="38">
        <f t="shared" si="144"/>
        <v>0</v>
      </c>
      <c r="N1856" s="107">
        <v>4</v>
      </c>
      <c r="O1856" s="41" t="str">
        <f>IFERROR(VLOOKUP(N1856,bbb!B643:Ordenmes,2,0),"")</f>
        <v>Abril</v>
      </c>
      <c r="P1856" s="142">
        <v>6</v>
      </c>
      <c r="Q1856" s="111" t="s">
        <v>142</v>
      </c>
      <c r="R1856" s="95"/>
      <c r="S1856" s="93"/>
      <c r="T1856" s="93"/>
    </row>
    <row r="1857" spans="1:20" x14ac:dyDescent="0.25">
      <c r="A1857" s="34" t="s">
        <v>1296</v>
      </c>
      <c r="B1857" s="34" t="str">
        <f t="shared" si="146"/>
        <v>UDR Bagua</v>
      </c>
      <c r="C1857" s="35" t="s">
        <v>279</v>
      </c>
      <c r="D1857" s="36" t="str">
        <f t="shared" si="145"/>
        <v>Ejecución de Control Técnico a las Prestaciones.</v>
      </c>
      <c r="E1857" s="36" t="s">
        <v>280</v>
      </c>
      <c r="F1857" s="36" t="str">
        <f t="shared" ref="F1857:F1920" si="147">IFERROR(VLOOKUP(E1857,IdTarea,2,0),"")</f>
        <v>Gestión con actores locales para fortalecer la contención preventiva</v>
      </c>
      <c r="G1857" s="36" t="s">
        <v>1314</v>
      </c>
      <c r="H1857" s="83" t="s">
        <v>1305</v>
      </c>
      <c r="I1857" s="82">
        <v>1</v>
      </c>
      <c r="J1857" s="38">
        <v>0</v>
      </c>
      <c r="K1857" s="38"/>
      <c r="L1857" s="38">
        <v>0</v>
      </c>
      <c r="M1857" s="38">
        <f t="shared" si="144"/>
        <v>0</v>
      </c>
      <c r="N1857" s="107">
        <v>4</v>
      </c>
      <c r="O1857" s="41" t="str">
        <f>IFERROR(VLOOKUP(N1857,bbb!B644:Ordenmes,2,0),"")</f>
        <v>Abril</v>
      </c>
      <c r="P1857" s="142">
        <v>6</v>
      </c>
      <c r="Q1857" s="111" t="s">
        <v>142</v>
      </c>
      <c r="R1857" s="95"/>
      <c r="S1857" s="93"/>
      <c r="T1857" s="93"/>
    </row>
    <row r="1858" spans="1:20" x14ac:dyDescent="0.25">
      <c r="A1858" s="34" t="s">
        <v>1296</v>
      </c>
      <c r="B1858" s="34" t="str">
        <f t="shared" si="146"/>
        <v>UDR Bagua</v>
      </c>
      <c r="C1858" s="35" t="s">
        <v>307</v>
      </c>
      <c r="D1858" s="36" t="str">
        <f t="shared" si="145"/>
        <v>Supervisión Financiera a Unidades Ejecutoras-UE.</v>
      </c>
      <c r="E1858" s="36" t="s">
        <v>308</v>
      </c>
      <c r="F1858" s="36" t="str">
        <f t="shared" si="147"/>
        <v>Supervisión Financiera Presencial a las Unidades Ejecutoras-UE</v>
      </c>
      <c r="G1858" s="36" t="s">
        <v>1315</v>
      </c>
      <c r="H1858" s="83" t="s">
        <v>1316</v>
      </c>
      <c r="I1858" s="82">
        <v>10</v>
      </c>
      <c r="J1858" s="38">
        <v>0</v>
      </c>
      <c r="K1858" s="38"/>
      <c r="L1858" s="38">
        <v>0</v>
      </c>
      <c r="M1858" s="38">
        <f t="shared" si="144"/>
        <v>0</v>
      </c>
      <c r="N1858" s="107">
        <v>4</v>
      </c>
      <c r="O1858" s="41" t="str">
        <f>IFERROR(VLOOKUP(N1858,bbb!B645:Ordenmes,2,0),"")</f>
        <v>Abril</v>
      </c>
      <c r="P1858" s="142">
        <v>7</v>
      </c>
      <c r="Q1858" s="111" t="s">
        <v>156</v>
      </c>
      <c r="R1858" s="95"/>
      <c r="S1858" s="93"/>
      <c r="T1858" s="93"/>
    </row>
    <row r="1859" spans="1:20" x14ac:dyDescent="0.25">
      <c r="A1859" s="34" t="s">
        <v>1296</v>
      </c>
      <c r="B1859" s="34" t="str">
        <f t="shared" si="146"/>
        <v>UDR Bagua</v>
      </c>
      <c r="C1859" s="35" t="s">
        <v>252</v>
      </c>
      <c r="D1859" s="36" t="str">
        <f t="shared" si="145"/>
        <v>Acciones de Soporte a la Gestión a nivel de UDR</v>
      </c>
      <c r="E1859" s="36" t="s">
        <v>253</v>
      </c>
      <c r="F1859" s="36" t="str">
        <f t="shared" si="147"/>
        <v>Supervisión y asistencia técnica en acciones de soporte a IPRESS</v>
      </c>
      <c r="G1859" s="175" t="s">
        <v>1318</v>
      </c>
      <c r="H1859" s="195" t="s">
        <v>1309</v>
      </c>
      <c r="I1859" s="82">
        <v>1</v>
      </c>
      <c r="J1859" s="38">
        <v>0</v>
      </c>
      <c r="K1859" s="38"/>
      <c r="L1859" s="38">
        <v>0</v>
      </c>
      <c r="M1859" s="38">
        <f t="shared" si="144"/>
        <v>0</v>
      </c>
      <c r="N1859" s="107">
        <v>4</v>
      </c>
      <c r="O1859" s="41" t="str">
        <f>IFERROR(VLOOKUP(N1859,bbb!B647:Ordenmes,2,0),"")</f>
        <v>Abril</v>
      </c>
      <c r="P1859" s="142">
        <v>7</v>
      </c>
      <c r="Q1859" s="111" t="s">
        <v>156</v>
      </c>
      <c r="R1859" s="95"/>
      <c r="S1859" s="93"/>
      <c r="T1859" s="93"/>
    </row>
    <row r="1860" spans="1:20" x14ac:dyDescent="0.25">
      <c r="A1860" s="34" t="s">
        <v>1296</v>
      </c>
      <c r="B1860" s="34" t="str">
        <f t="shared" si="146"/>
        <v>UDR Bagua</v>
      </c>
      <c r="C1860" s="35" t="s">
        <v>252</v>
      </c>
      <c r="D1860" s="36" t="str">
        <f t="shared" si="145"/>
        <v>Acciones de Soporte a la Gestión a nivel de UDR</v>
      </c>
      <c r="E1860" s="36" t="s">
        <v>253</v>
      </c>
      <c r="F1860" s="36" t="str">
        <f t="shared" si="147"/>
        <v>Supervisión y asistencia técnica en acciones de soporte a IPRESS</v>
      </c>
      <c r="G1860" s="36" t="s">
        <v>1319</v>
      </c>
      <c r="H1860" s="83" t="s">
        <v>1309</v>
      </c>
      <c r="I1860" s="82">
        <v>1</v>
      </c>
      <c r="J1860" s="38">
        <v>0</v>
      </c>
      <c r="K1860" s="38"/>
      <c r="L1860" s="38">
        <v>0</v>
      </c>
      <c r="M1860" s="38">
        <f t="shared" si="144"/>
        <v>0</v>
      </c>
      <c r="N1860" s="107">
        <v>4</v>
      </c>
      <c r="O1860" s="41" t="str">
        <f>IFERROR(VLOOKUP(N1860,bbb!B648:Ordenmes,2,0),"")</f>
        <v>Abril</v>
      </c>
      <c r="P1860" s="142">
        <v>8</v>
      </c>
      <c r="Q1860" s="111" t="s">
        <v>145</v>
      </c>
      <c r="R1860" s="95"/>
      <c r="S1860" s="93"/>
      <c r="T1860" s="93"/>
    </row>
    <row r="1861" spans="1:20" x14ac:dyDescent="0.25">
      <c r="A1861" s="34" t="s">
        <v>1296</v>
      </c>
      <c r="B1861" s="34" t="str">
        <f t="shared" si="146"/>
        <v>UDR Bagua</v>
      </c>
      <c r="C1861" s="35" t="s">
        <v>279</v>
      </c>
      <c r="D1861" s="36" t="str">
        <f t="shared" si="145"/>
        <v>Ejecución de Control Técnico a las Prestaciones.</v>
      </c>
      <c r="E1861" s="36" t="s">
        <v>288</v>
      </c>
      <c r="F1861" s="36" t="str">
        <f t="shared" si="147"/>
        <v>Ejecutar acciones correspondientes al Proceso de Control Presencial Posterior</v>
      </c>
      <c r="G1861" s="36" t="s">
        <v>2990</v>
      </c>
      <c r="H1861" s="83" t="s">
        <v>2879</v>
      </c>
      <c r="I1861" s="82">
        <v>7</v>
      </c>
      <c r="J1861" s="38">
        <v>0</v>
      </c>
      <c r="K1861" s="38"/>
      <c r="L1861" s="38">
        <v>0</v>
      </c>
      <c r="M1861" s="38">
        <f t="shared" si="144"/>
        <v>0</v>
      </c>
      <c r="N1861" s="107">
        <v>4</v>
      </c>
      <c r="O1861" s="41" t="str">
        <f>IFERROR(VLOOKUP(N1861,bbb!B650:Ordenmes,2,0),"")</f>
        <v>Abril</v>
      </c>
      <c r="P1861" s="142">
        <v>8</v>
      </c>
      <c r="Q1861" s="111" t="s">
        <v>145</v>
      </c>
      <c r="R1861" s="95"/>
      <c r="S1861" s="93"/>
      <c r="T1861" s="93"/>
    </row>
    <row r="1862" spans="1:20" x14ac:dyDescent="0.25">
      <c r="A1862" s="34" t="s">
        <v>1296</v>
      </c>
      <c r="B1862" s="34" t="str">
        <f t="shared" si="146"/>
        <v>UDR Bagua</v>
      </c>
      <c r="C1862" s="35" t="s">
        <v>279</v>
      </c>
      <c r="D1862" s="36" t="str">
        <f t="shared" si="145"/>
        <v>Ejecución de Control Técnico a las Prestaciones.</v>
      </c>
      <c r="E1862" s="36" t="s">
        <v>280</v>
      </c>
      <c r="F1862" s="36" t="str">
        <f t="shared" si="147"/>
        <v>Gestión con actores locales para fortalecer la contención preventiva</v>
      </c>
      <c r="G1862" s="36" t="s">
        <v>2989</v>
      </c>
      <c r="H1862" s="83" t="s">
        <v>2991</v>
      </c>
      <c r="I1862" s="82">
        <v>2</v>
      </c>
      <c r="J1862" s="38">
        <v>200</v>
      </c>
      <c r="K1862" s="38"/>
      <c r="L1862" s="38">
        <v>640</v>
      </c>
      <c r="M1862" s="38">
        <f t="shared" si="144"/>
        <v>840</v>
      </c>
      <c r="N1862" s="107">
        <v>5</v>
      </c>
      <c r="O1862" s="41" t="str">
        <f>IFERROR(VLOOKUP(N1862,bbb!B649:Ordenmes,2,0),"")</f>
        <v>Mayo</v>
      </c>
      <c r="P1862" s="142">
        <v>8</v>
      </c>
      <c r="Q1862" s="111" t="s">
        <v>145</v>
      </c>
      <c r="R1862" s="95"/>
      <c r="S1862" s="93"/>
      <c r="T1862" s="93"/>
    </row>
    <row r="1863" spans="1:20" x14ac:dyDescent="0.25">
      <c r="A1863" s="34" t="s">
        <v>1296</v>
      </c>
      <c r="B1863" s="34" t="str">
        <f t="shared" si="146"/>
        <v>UDR Bagua</v>
      </c>
      <c r="C1863" s="35" t="s">
        <v>252</v>
      </c>
      <c r="D1863" s="36" t="str">
        <f t="shared" si="145"/>
        <v>Acciones de Soporte a la Gestión a nivel de UDR</v>
      </c>
      <c r="E1863" s="36" t="s">
        <v>253</v>
      </c>
      <c r="F1863" s="36" t="str">
        <f t="shared" si="147"/>
        <v>Supervisión y asistencia técnica en acciones de soporte a IPRESS</v>
      </c>
      <c r="G1863" s="36" t="s">
        <v>1313</v>
      </c>
      <c r="H1863" s="83" t="s">
        <v>1309</v>
      </c>
      <c r="I1863" s="82">
        <v>3</v>
      </c>
      <c r="J1863" s="38">
        <v>180</v>
      </c>
      <c r="K1863" s="38"/>
      <c r="L1863" s="38">
        <v>960</v>
      </c>
      <c r="M1863" s="38">
        <f t="shared" ref="M1863:M1926" si="148">SUM(J1863:L1863)</f>
        <v>1140</v>
      </c>
      <c r="N1863" s="39">
        <v>5</v>
      </c>
      <c r="O1863" s="41" t="str">
        <f>IFERROR(VLOOKUP(N1863,bbb!B618:Ordenmes,2,0),"")</f>
        <v>Mayo</v>
      </c>
      <c r="P1863" s="142">
        <v>5</v>
      </c>
      <c r="Q1863" s="111" t="s">
        <v>158</v>
      </c>
      <c r="R1863" s="95"/>
      <c r="S1863" s="93"/>
      <c r="T1863" s="93"/>
    </row>
    <row r="1864" spans="1:20" x14ac:dyDescent="0.25">
      <c r="A1864" s="34" t="s">
        <v>1296</v>
      </c>
      <c r="B1864" s="34" t="str">
        <f t="shared" si="146"/>
        <v>UDR Bagua</v>
      </c>
      <c r="C1864" s="35" t="s">
        <v>314</v>
      </c>
      <c r="D1864" s="36" t="str">
        <f t="shared" si="145"/>
        <v>Acciones de Afiliación.</v>
      </c>
      <c r="E1864" s="36" t="s">
        <v>315</v>
      </c>
      <c r="F1864" s="36" t="str">
        <f t="shared" si="147"/>
        <v>Supervisión y asistencia técnica en materia de afiliaciones</v>
      </c>
      <c r="G1864" s="36" t="s">
        <v>1321</v>
      </c>
      <c r="H1864" s="83" t="s">
        <v>1301</v>
      </c>
      <c r="I1864" s="82">
        <v>1</v>
      </c>
      <c r="J1864" s="38">
        <v>0</v>
      </c>
      <c r="K1864" s="38"/>
      <c r="L1864" s="38">
        <v>0</v>
      </c>
      <c r="M1864" s="38">
        <f t="shared" si="148"/>
        <v>0</v>
      </c>
      <c r="N1864" s="39">
        <v>5</v>
      </c>
      <c r="O1864" s="41" t="str">
        <f>IFERROR(VLOOKUP(N1864,bbb!B620:Ordenmes,2,0),"")</f>
        <v>Mayo</v>
      </c>
      <c r="P1864" s="142">
        <v>9</v>
      </c>
      <c r="Q1864" s="111" t="s">
        <v>161</v>
      </c>
      <c r="R1864" s="95"/>
      <c r="S1864" s="93"/>
      <c r="T1864" s="93"/>
    </row>
    <row r="1865" spans="1:20" x14ac:dyDescent="0.25">
      <c r="A1865" s="34" t="s">
        <v>1296</v>
      </c>
      <c r="B1865" s="34" t="str">
        <f t="shared" si="146"/>
        <v>UDR Bagua</v>
      </c>
      <c r="C1865" s="35" t="s">
        <v>279</v>
      </c>
      <c r="D1865" s="36" t="str">
        <f t="shared" si="145"/>
        <v>Ejecución de Control Técnico a las Prestaciones.</v>
      </c>
      <c r="E1865" s="36" t="s">
        <v>288</v>
      </c>
      <c r="F1865" s="36" t="str">
        <f t="shared" si="147"/>
        <v>Ejecutar acciones correspondientes al Proceso de Control Presencial Posterior</v>
      </c>
      <c r="G1865" s="36" t="s">
        <v>3063</v>
      </c>
      <c r="H1865" s="83" t="s">
        <v>1305</v>
      </c>
      <c r="I1865" s="82">
        <v>6</v>
      </c>
      <c r="J1865" s="38">
        <v>300</v>
      </c>
      <c r="K1865" s="38"/>
      <c r="L1865" s="38">
        <v>1920</v>
      </c>
      <c r="M1865" s="38">
        <f t="shared" si="148"/>
        <v>2220</v>
      </c>
      <c r="N1865" s="39">
        <v>5</v>
      </c>
      <c r="O1865" s="41" t="str">
        <f>IFERROR(VLOOKUP(N1865,bbb!B621:Ordenmes,2,0),"")</f>
        <v>Mayo</v>
      </c>
      <c r="P1865" s="142">
        <v>9</v>
      </c>
      <c r="Q1865" s="111" t="s">
        <v>161</v>
      </c>
      <c r="R1865" s="95"/>
      <c r="S1865" s="93"/>
      <c r="T1865" s="93"/>
    </row>
    <row r="1866" spans="1:20" x14ac:dyDescent="0.25">
      <c r="A1866" s="34" t="s">
        <v>1296</v>
      </c>
      <c r="B1866" s="34" t="str">
        <f t="shared" si="146"/>
        <v>UDR Bagua</v>
      </c>
      <c r="C1866" s="35" t="s">
        <v>307</v>
      </c>
      <c r="D1866" s="36" t="str">
        <f t="shared" si="145"/>
        <v>Supervisión Financiera a Unidades Ejecutoras-UE.</v>
      </c>
      <c r="E1866" s="36" t="s">
        <v>308</v>
      </c>
      <c r="F1866" s="36" t="str">
        <f t="shared" si="147"/>
        <v>Supervisión Financiera Presencial a las Unidades Ejecutoras-UE</v>
      </c>
      <c r="G1866" s="36" t="s">
        <v>1322</v>
      </c>
      <c r="H1866" s="83" t="s">
        <v>1316</v>
      </c>
      <c r="I1866" s="82">
        <v>5</v>
      </c>
      <c r="J1866" s="38">
        <v>200</v>
      </c>
      <c r="K1866" s="38"/>
      <c r="L1866" s="38">
        <v>1600</v>
      </c>
      <c r="M1866" s="38">
        <f t="shared" si="148"/>
        <v>1800</v>
      </c>
      <c r="N1866" s="39">
        <v>5</v>
      </c>
      <c r="O1866" s="41" t="str">
        <f>IFERROR(VLOOKUP(N1866,bbb!B622:Ordenmes,2,0),"")</f>
        <v>Mayo</v>
      </c>
      <c r="P1866" s="142">
        <v>9</v>
      </c>
      <c r="Q1866" s="111" t="s">
        <v>161</v>
      </c>
      <c r="R1866" s="95"/>
      <c r="S1866" s="93"/>
      <c r="T1866" s="93"/>
    </row>
    <row r="1867" spans="1:20" x14ac:dyDescent="0.25">
      <c r="A1867" s="34" t="s">
        <v>1296</v>
      </c>
      <c r="B1867" s="34" t="str">
        <f t="shared" si="146"/>
        <v>UDR Bagua</v>
      </c>
      <c r="C1867" s="35" t="s">
        <v>279</v>
      </c>
      <c r="D1867" s="36" t="str">
        <f t="shared" si="145"/>
        <v>Ejecución de Control Técnico a las Prestaciones.</v>
      </c>
      <c r="E1867" s="36" t="s">
        <v>288</v>
      </c>
      <c r="F1867" s="36" t="str">
        <f t="shared" si="147"/>
        <v>Ejecutar acciones correspondientes al Proceso de Control Presencial Posterior</v>
      </c>
      <c r="G1867" s="36" t="s">
        <v>3064</v>
      </c>
      <c r="H1867" s="83" t="s">
        <v>1305</v>
      </c>
      <c r="I1867" s="82">
        <v>4</v>
      </c>
      <c r="J1867" s="38"/>
      <c r="K1867" s="38"/>
      <c r="L1867" s="38"/>
      <c r="M1867" s="38">
        <f t="shared" si="148"/>
        <v>0</v>
      </c>
      <c r="N1867" s="39">
        <v>5</v>
      </c>
      <c r="O1867" s="41" t="str">
        <f>IFERROR(VLOOKUP(N1867,bbb!B623:Ordenmes,2,0),"")</f>
        <v>Mayo</v>
      </c>
      <c r="P1867" s="142"/>
      <c r="Q1867" s="111"/>
      <c r="R1867" s="95"/>
      <c r="S1867" s="93"/>
      <c r="T1867" s="93"/>
    </row>
    <row r="1868" spans="1:20" x14ac:dyDescent="0.25">
      <c r="A1868" s="34" t="s">
        <v>1296</v>
      </c>
      <c r="B1868" s="34" t="str">
        <f t="shared" si="146"/>
        <v>UDR Bagua</v>
      </c>
      <c r="C1868" s="35" t="s">
        <v>307</v>
      </c>
      <c r="D1868" s="36" t="str">
        <f t="shared" si="145"/>
        <v>Supervisión Financiera a Unidades Ejecutoras-UE.</v>
      </c>
      <c r="E1868" s="36" t="s">
        <v>308</v>
      </c>
      <c r="F1868" s="36" t="str">
        <f t="shared" si="147"/>
        <v>Supervisión Financiera Presencial a las Unidades Ejecutoras-UE</v>
      </c>
      <c r="G1868" s="36" t="s">
        <v>1323</v>
      </c>
      <c r="H1868" s="83" t="s">
        <v>1316</v>
      </c>
      <c r="I1868" s="82">
        <v>5</v>
      </c>
      <c r="J1868" s="38">
        <v>0</v>
      </c>
      <c r="K1868" s="38"/>
      <c r="L1868" s="38">
        <v>0</v>
      </c>
      <c r="M1868" s="38">
        <f t="shared" si="148"/>
        <v>0</v>
      </c>
      <c r="N1868" s="39">
        <v>5</v>
      </c>
      <c r="O1868" s="41" t="str">
        <f>IFERROR(VLOOKUP(N1868,bbb!B623:Ordenmes,2,0),"")</f>
        <v>Mayo</v>
      </c>
      <c r="P1868" s="142">
        <v>10</v>
      </c>
      <c r="Q1868" s="111" t="s">
        <v>150</v>
      </c>
      <c r="R1868" s="95"/>
      <c r="S1868" s="93"/>
      <c r="T1868" s="93"/>
    </row>
    <row r="1869" spans="1:20" x14ac:dyDescent="0.25">
      <c r="A1869" s="34" t="s">
        <v>1296</v>
      </c>
      <c r="B1869" s="34" t="str">
        <f t="shared" si="146"/>
        <v>UDR Bagua</v>
      </c>
      <c r="C1869" s="35" t="s">
        <v>314</v>
      </c>
      <c r="D1869" s="36" t="str">
        <f t="shared" si="145"/>
        <v>Acciones de Afiliación.</v>
      </c>
      <c r="E1869" s="36" t="s">
        <v>315</v>
      </c>
      <c r="F1869" s="36" t="str">
        <f t="shared" si="147"/>
        <v>Supervisión y asistencia técnica en materia de afiliaciones</v>
      </c>
      <c r="G1869" s="193" t="s">
        <v>1317</v>
      </c>
      <c r="H1869" s="196" t="s">
        <v>2991</v>
      </c>
      <c r="I1869" s="82">
        <v>4</v>
      </c>
      <c r="J1869" s="38">
        <v>260</v>
      </c>
      <c r="K1869" s="38"/>
      <c r="L1869" s="38">
        <v>1280</v>
      </c>
      <c r="M1869" s="38">
        <f t="shared" si="148"/>
        <v>1540</v>
      </c>
      <c r="N1869" s="107">
        <v>6</v>
      </c>
      <c r="O1869" s="41" t="str">
        <f>IFERROR(VLOOKUP(N1869,bbb!B646:Ordenmes,2,0),"")</f>
        <v>Junio</v>
      </c>
      <c r="P1869" s="142">
        <v>7</v>
      </c>
      <c r="Q1869" s="111" t="s">
        <v>156</v>
      </c>
      <c r="R1869" s="95"/>
      <c r="S1869" s="93"/>
      <c r="T1869" s="93"/>
    </row>
    <row r="1870" spans="1:20" x14ac:dyDescent="0.25">
      <c r="A1870" s="34" t="s">
        <v>1296</v>
      </c>
      <c r="B1870" s="34" t="str">
        <f t="shared" si="146"/>
        <v>UDR Bagua</v>
      </c>
      <c r="C1870" s="35" t="s">
        <v>314</v>
      </c>
      <c r="D1870" s="36" t="str">
        <f t="shared" si="145"/>
        <v>Acciones de Afiliación.</v>
      </c>
      <c r="E1870" s="36" t="s">
        <v>315</v>
      </c>
      <c r="F1870" s="36" t="str">
        <f t="shared" si="147"/>
        <v>Supervisión y asistencia técnica en materia de afiliaciones</v>
      </c>
      <c r="G1870" s="36" t="s">
        <v>1320</v>
      </c>
      <c r="H1870" s="83" t="s">
        <v>1299</v>
      </c>
      <c r="I1870" s="82">
        <v>2</v>
      </c>
      <c r="J1870" s="38">
        <v>200</v>
      </c>
      <c r="K1870" s="38"/>
      <c r="L1870" s="38">
        <v>640</v>
      </c>
      <c r="M1870" s="38">
        <f t="shared" si="148"/>
        <v>840</v>
      </c>
      <c r="N1870" s="39">
        <v>6</v>
      </c>
      <c r="O1870" s="41" t="str">
        <f>IFERROR(VLOOKUP(N1870,bbb!B619:Ordenmes,2,0),"")</f>
        <v>Junio</v>
      </c>
      <c r="P1870" s="142">
        <v>9</v>
      </c>
      <c r="Q1870" s="111" t="s">
        <v>161</v>
      </c>
      <c r="R1870" s="95"/>
      <c r="S1870" s="93"/>
      <c r="T1870" s="93"/>
    </row>
    <row r="1871" spans="1:20" x14ac:dyDescent="0.25">
      <c r="A1871" s="34" t="s">
        <v>1296</v>
      </c>
      <c r="B1871" s="34" t="str">
        <f t="shared" si="146"/>
        <v>UDR Bagua</v>
      </c>
      <c r="C1871" s="35" t="s">
        <v>279</v>
      </c>
      <c r="D1871" s="36" t="str">
        <f t="shared" si="145"/>
        <v>Ejecución de Control Técnico a las Prestaciones.</v>
      </c>
      <c r="E1871" s="36" t="s">
        <v>280</v>
      </c>
      <c r="F1871" s="36" t="str">
        <f t="shared" si="147"/>
        <v>Gestión con actores locales para fortalecer la contención preventiva</v>
      </c>
      <c r="G1871" s="36" t="s">
        <v>1324</v>
      </c>
      <c r="H1871" s="83" t="s">
        <v>1305</v>
      </c>
      <c r="I1871" s="82">
        <v>7</v>
      </c>
      <c r="J1871" s="38">
        <v>400</v>
      </c>
      <c r="K1871" s="38"/>
      <c r="L1871" s="38">
        <v>2240</v>
      </c>
      <c r="M1871" s="38">
        <f t="shared" si="148"/>
        <v>2640</v>
      </c>
      <c r="N1871" s="39">
        <v>6</v>
      </c>
      <c r="O1871" s="41" t="str">
        <f>IFERROR(VLOOKUP(N1871,bbb!B614:Ordenmes,2,0),"")</f>
        <v>Junio</v>
      </c>
      <c r="P1871" s="142">
        <v>10</v>
      </c>
      <c r="Q1871" s="111" t="s">
        <v>150</v>
      </c>
      <c r="R1871" s="95"/>
      <c r="S1871" s="93"/>
      <c r="T1871" s="93"/>
    </row>
    <row r="1872" spans="1:20" x14ac:dyDescent="0.25">
      <c r="A1872" s="34" t="s">
        <v>1296</v>
      </c>
      <c r="B1872" s="34" t="str">
        <f t="shared" si="146"/>
        <v>UDR Bagua</v>
      </c>
      <c r="C1872" s="35" t="s">
        <v>279</v>
      </c>
      <c r="D1872" s="36" t="str">
        <f t="shared" si="145"/>
        <v>Ejecución de Control Técnico a las Prestaciones.</v>
      </c>
      <c r="E1872" s="36" t="s">
        <v>280</v>
      </c>
      <c r="F1872" s="36" t="str">
        <f t="shared" si="147"/>
        <v>Gestión con actores locales para fortalecer la contención preventiva</v>
      </c>
      <c r="G1872" s="36" t="s">
        <v>1325</v>
      </c>
      <c r="H1872" s="83" t="s">
        <v>1305</v>
      </c>
      <c r="I1872" s="82">
        <v>4</v>
      </c>
      <c r="J1872" s="38">
        <v>200</v>
      </c>
      <c r="K1872" s="38"/>
      <c r="L1872" s="38">
        <v>1280</v>
      </c>
      <c r="M1872" s="38">
        <f t="shared" si="148"/>
        <v>1480</v>
      </c>
      <c r="N1872" s="39">
        <v>8</v>
      </c>
      <c r="O1872" s="41" t="str">
        <f>IFERROR(VLOOKUP(N1872,bbb!B614:Ordenmes,2,0),"")</f>
        <v>Agosto</v>
      </c>
      <c r="P1872" s="142">
        <v>10</v>
      </c>
      <c r="Q1872" s="111" t="s">
        <v>150</v>
      </c>
      <c r="R1872" s="95"/>
      <c r="S1872" s="93"/>
      <c r="T1872" s="93"/>
    </row>
    <row r="1873" spans="1:20" x14ac:dyDescent="0.25">
      <c r="A1873" s="34" t="s">
        <v>1296</v>
      </c>
      <c r="B1873" s="34" t="str">
        <f t="shared" si="146"/>
        <v>UDR Bagua</v>
      </c>
      <c r="C1873" s="35" t="s">
        <v>307</v>
      </c>
      <c r="D1873" s="36" t="str">
        <f t="shared" si="145"/>
        <v>Supervisión Financiera a Unidades Ejecutoras-UE.</v>
      </c>
      <c r="E1873" s="36" t="s">
        <v>308</v>
      </c>
      <c r="F1873" s="36" t="str">
        <f t="shared" si="147"/>
        <v>Supervisión Financiera Presencial a las Unidades Ejecutoras-UE</v>
      </c>
      <c r="G1873" s="36" t="s">
        <v>1322</v>
      </c>
      <c r="H1873" s="83" t="s">
        <v>1316</v>
      </c>
      <c r="I1873" s="82">
        <v>5</v>
      </c>
      <c r="J1873" s="38">
        <v>200</v>
      </c>
      <c r="K1873" s="38"/>
      <c r="L1873" s="38">
        <v>1600</v>
      </c>
      <c r="M1873" s="38">
        <f t="shared" si="148"/>
        <v>1800</v>
      </c>
      <c r="N1873" s="39">
        <v>10</v>
      </c>
      <c r="O1873" s="41" t="str">
        <f>IFERROR(VLOOKUP(N1873,bbb!B571:Ordenmes,2,0),"")</f>
        <v>Octubre</v>
      </c>
      <c r="P1873" s="142">
        <v>10</v>
      </c>
      <c r="Q1873" s="111" t="s">
        <v>150</v>
      </c>
      <c r="R1873" s="95"/>
      <c r="S1873" s="93"/>
      <c r="T1873" s="93"/>
    </row>
    <row r="1874" spans="1:20" x14ac:dyDescent="0.25">
      <c r="A1874" s="34" t="s">
        <v>1296</v>
      </c>
      <c r="B1874" s="34" t="str">
        <f t="shared" si="146"/>
        <v>UDR Bagua</v>
      </c>
      <c r="C1874" s="35" t="s">
        <v>279</v>
      </c>
      <c r="D1874" s="36" t="str">
        <f t="shared" si="145"/>
        <v>Ejecución de Control Técnico a las Prestaciones.</v>
      </c>
      <c r="E1874" s="36" t="s">
        <v>280</v>
      </c>
      <c r="F1874" s="36" t="str">
        <f t="shared" si="147"/>
        <v>Gestión con actores locales para fortalecer la contención preventiva</v>
      </c>
      <c r="G1874" s="36" t="s">
        <v>1326</v>
      </c>
      <c r="H1874" s="83" t="s">
        <v>1305</v>
      </c>
      <c r="I1874" s="82">
        <v>5</v>
      </c>
      <c r="J1874" s="38">
        <v>270</v>
      </c>
      <c r="K1874" s="38"/>
      <c r="L1874" s="38">
        <v>1600</v>
      </c>
      <c r="M1874" s="38">
        <f t="shared" si="148"/>
        <v>1870</v>
      </c>
      <c r="N1874" s="39">
        <v>11</v>
      </c>
      <c r="O1874" s="41" t="str">
        <f>IFERROR(VLOOKUP(N1874,bbb!B558:Ordenmes,2,0),"")</f>
        <v>Noviembre</v>
      </c>
      <c r="P1874" s="142">
        <v>11</v>
      </c>
      <c r="Q1874" s="111" t="s">
        <v>169</v>
      </c>
      <c r="R1874" s="95"/>
      <c r="S1874" s="93"/>
      <c r="T1874" s="93"/>
    </row>
    <row r="1875" spans="1:20" x14ac:dyDescent="0.25">
      <c r="A1875" s="34" t="s">
        <v>2123</v>
      </c>
      <c r="B1875" s="34" t="str">
        <f t="shared" si="146"/>
        <v>UDR Loreto</v>
      </c>
      <c r="C1875" s="35" t="s">
        <v>314</v>
      </c>
      <c r="D1875" s="36" t="str">
        <f t="shared" si="145"/>
        <v>Acciones de Afiliación.</v>
      </c>
      <c r="E1875" s="36" t="s">
        <v>315</v>
      </c>
      <c r="F1875" s="36" t="str">
        <f t="shared" si="147"/>
        <v>Supervisión y asistencia técnica en materia de afiliaciones</v>
      </c>
      <c r="G1875" s="93" t="s">
        <v>1327</v>
      </c>
      <c r="H1875" s="93" t="s">
        <v>1333</v>
      </c>
      <c r="I1875" s="117">
        <v>2</v>
      </c>
      <c r="J1875" s="152" t="s">
        <v>1329</v>
      </c>
      <c r="K1875" s="152">
        <v>0</v>
      </c>
      <c r="L1875" s="152">
        <v>0</v>
      </c>
      <c r="M1875" s="38">
        <f t="shared" si="148"/>
        <v>0</v>
      </c>
      <c r="N1875" s="39">
        <v>1</v>
      </c>
      <c r="O1875" s="41" t="str">
        <f>IFERROR(VLOOKUP(N1875,bbb!B3748:Ordenmes,2,0),"")</f>
        <v>Enero</v>
      </c>
      <c r="P1875" s="142">
        <v>11</v>
      </c>
      <c r="Q1875" s="111" t="s">
        <v>169</v>
      </c>
      <c r="R1875" s="95"/>
      <c r="S1875" s="93"/>
      <c r="T1875" s="93"/>
    </row>
    <row r="1876" spans="1:20" x14ac:dyDescent="0.25">
      <c r="A1876" s="34" t="s">
        <v>2123</v>
      </c>
      <c r="B1876" s="34" t="str">
        <f t="shared" si="146"/>
        <v>UDR Loreto</v>
      </c>
      <c r="C1876" s="35" t="s">
        <v>314</v>
      </c>
      <c r="D1876" s="36" t="str">
        <f t="shared" si="145"/>
        <v>Acciones de Afiliación.</v>
      </c>
      <c r="E1876" s="36" t="s">
        <v>315</v>
      </c>
      <c r="F1876" s="36" t="str">
        <f t="shared" si="147"/>
        <v>Supervisión y asistencia técnica en materia de afiliaciones</v>
      </c>
      <c r="G1876" s="93" t="s">
        <v>1330</v>
      </c>
      <c r="H1876" s="83" t="s">
        <v>1331</v>
      </c>
      <c r="I1876" s="82">
        <v>2</v>
      </c>
      <c r="J1876" s="38" t="s">
        <v>1329</v>
      </c>
      <c r="K1876" s="38"/>
      <c r="L1876" s="38">
        <v>0</v>
      </c>
      <c r="M1876" s="38">
        <f t="shared" si="148"/>
        <v>0</v>
      </c>
      <c r="N1876" s="39">
        <v>1</v>
      </c>
      <c r="O1876" s="41" t="str">
        <f>IFERROR(VLOOKUP(N1876,bbb!B3749:Ordenmes,2,0),"")</f>
        <v>Enero</v>
      </c>
      <c r="P1876" s="142">
        <v>12</v>
      </c>
      <c r="Q1876" s="111" t="s">
        <v>166</v>
      </c>
      <c r="R1876" s="95"/>
      <c r="S1876" s="93"/>
      <c r="T1876" s="93"/>
    </row>
    <row r="1877" spans="1:20" x14ac:dyDescent="0.25">
      <c r="A1877" s="34" t="s">
        <v>2123</v>
      </c>
      <c r="B1877" s="34" t="str">
        <f t="shared" si="146"/>
        <v>UDR Loreto</v>
      </c>
      <c r="C1877" s="35" t="s">
        <v>279</v>
      </c>
      <c r="D1877" s="36" t="str">
        <f t="shared" si="145"/>
        <v>Ejecución de Control Técnico a las Prestaciones.</v>
      </c>
      <c r="E1877" s="36" t="s">
        <v>288</v>
      </c>
      <c r="F1877" s="36" t="str">
        <f t="shared" si="147"/>
        <v>Ejecutar acciones correspondientes al Proceso de Control Presencial Posterior</v>
      </c>
      <c r="G1877" s="36" t="s">
        <v>1351</v>
      </c>
      <c r="H1877" s="83" t="s">
        <v>1352</v>
      </c>
      <c r="I1877" s="82">
        <v>2</v>
      </c>
      <c r="J1877" s="38" t="s">
        <v>1329</v>
      </c>
      <c r="K1877" s="38"/>
      <c r="L1877" s="38">
        <v>0</v>
      </c>
      <c r="M1877" s="38">
        <f t="shared" si="148"/>
        <v>0</v>
      </c>
      <c r="N1877" s="39">
        <v>1</v>
      </c>
      <c r="O1877" s="41" t="str">
        <f>IFERROR(VLOOKUP(N1877,bbb!B3750:Ordenmes,2,0),"")</f>
        <v>Enero</v>
      </c>
      <c r="P1877" s="142">
        <v>12</v>
      </c>
      <c r="Q1877" s="111" t="s">
        <v>166</v>
      </c>
      <c r="R1877" s="95"/>
      <c r="S1877" s="93"/>
      <c r="T1877" s="93"/>
    </row>
    <row r="1878" spans="1:20" x14ac:dyDescent="0.25">
      <c r="A1878" s="34" t="s">
        <v>2123</v>
      </c>
      <c r="B1878" s="34" t="str">
        <f t="shared" si="146"/>
        <v>UDR Loreto</v>
      </c>
      <c r="C1878" s="35" t="s">
        <v>279</v>
      </c>
      <c r="D1878" s="36" t="str">
        <f t="shared" si="145"/>
        <v>Ejecución de Control Técnico a las Prestaciones.</v>
      </c>
      <c r="E1878" s="36" t="s">
        <v>288</v>
      </c>
      <c r="F1878" s="36" t="str">
        <f t="shared" si="147"/>
        <v>Ejecutar acciones correspondientes al Proceso de Control Presencial Posterior</v>
      </c>
      <c r="G1878" s="36" t="s">
        <v>1353</v>
      </c>
      <c r="H1878" s="83" t="s">
        <v>1352</v>
      </c>
      <c r="I1878" s="82">
        <v>2</v>
      </c>
      <c r="J1878" s="38" t="s">
        <v>1329</v>
      </c>
      <c r="K1878" s="38"/>
      <c r="L1878" s="38">
        <v>0</v>
      </c>
      <c r="M1878" s="38">
        <f t="shared" si="148"/>
        <v>0</v>
      </c>
      <c r="N1878" s="39">
        <v>1</v>
      </c>
      <c r="O1878" s="41" t="str">
        <f>IFERROR(VLOOKUP(N1878,bbb!B3751:Ordenmes,2,0),"")</f>
        <v>Enero</v>
      </c>
      <c r="P1878" s="142" t="s">
        <v>56</v>
      </c>
      <c r="Q1878" s="111" t="s">
        <v>57</v>
      </c>
      <c r="R1878" s="95"/>
      <c r="S1878" s="93"/>
      <c r="T1878" s="93"/>
    </row>
    <row r="1879" spans="1:20" x14ac:dyDescent="0.25">
      <c r="A1879" s="34" t="s">
        <v>2123</v>
      </c>
      <c r="B1879" s="34" t="str">
        <f t="shared" si="146"/>
        <v>UDR Loreto</v>
      </c>
      <c r="C1879" s="35" t="s">
        <v>279</v>
      </c>
      <c r="D1879" s="36" t="str">
        <f t="shared" si="145"/>
        <v>Ejecución de Control Técnico a las Prestaciones.</v>
      </c>
      <c r="E1879" s="36" t="s">
        <v>288</v>
      </c>
      <c r="F1879" s="36" t="str">
        <f t="shared" si="147"/>
        <v>Ejecutar acciones correspondientes al Proceso de Control Presencial Posterior</v>
      </c>
      <c r="G1879" s="36" t="s">
        <v>1354</v>
      </c>
      <c r="H1879" s="83" t="s">
        <v>1352</v>
      </c>
      <c r="I1879" s="82">
        <v>1</v>
      </c>
      <c r="J1879" s="38" t="s">
        <v>1329</v>
      </c>
      <c r="K1879" s="38"/>
      <c r="L1879" s="38">
        <v>0</v>
      </c>
      <c r="M1879" s="38">
        <f t="shared" si="148"/>
        <v>0</v>
      </c>
      <c r="N1879" s="39">
        <v>1</v>
      </c>
      <c r="O1879" s="41" t="str">
        <f>IFERROR(VLOOKUP(N1879,bbb!B3752:Ordenmes,2,0),"")</f>
        <v>Enero</v>
      </c>
      <c r="P1879" s="142" t="s">
        <v>160</v>
      </c>
      <c r="Q1879" s="111" t="s">
        <v>1454</v>
      </c>
      <c r="R1879" s="95"/>
      <c r="S1879" s="93"/>
      <c r="T1879" s="93"/>
    </row>
    <row r="1880" spans="1:20" x14ac:dyDescent="0.25">
      <c r="A1880" s="34" t="s">
        <v>2123</v>
      </c>
      <c r="B1880" s="34" t="str">
        <f t="shared" si="146"/>
        <v>UDR Loreto</v>
      </c>
      <c r="C1880" s="35" t="s">
        <v>279</v>
      </c>
      <c r="D1880" s="36" t="str">
        <f t="shared" si="145"/>
        <v>Ejecución de Control Técnico a las Prestaciones.</v>
      </c>
      <c r="E1880" s="36" t="s">
        <v>288</v>
      </c>
      <c r="F1880" s="36" t="str">
        <f t="shared" si="147"/>
        <v>Ejecutar acciones correspondientes al Proceso de Control Presencial Posterior</v>
      </c>
      <c r="G1880" s="36" t="s">
        <v>1355</v>
      </c>
      <c r="H1880" s="83" t="s">
        <v>1356</v>
      </c>
      <c r="I1880" s="82">
        <v>1</v>
      </c>
      <c r="J1880" s="38" t="s">
        <v>1329</v>
      </c>
      <c r="K1880" s="38"/>
      <c r="L1880" s="38">
        <v>0</v>
      </c>
      <c r="M1880" s="38">
        <f t="shared" si="148"/>
        <v>0</v>
      </c>
      <c r="N1880" s="39">
        <v>1</v>
      </c>
      <c r="O1880" s="41" t="str">
        <f>IFERROR(VLOOKUP(N1880,bbb!B3753:Ordenmes,2,0),"")</f>
        <v>Enero</v>
      </c>
      <c r="P1880" s="142" t="s">
        <v>44</v>
      </c>
      <c r="Q1880" s="111" t="s">
        <v>1457</v>
      </c>
      <c r="R1880" s="95"/>
      <c r="S1880" s="93"/>
      <c r="T1880" s="93"/>
    </row>
    <row r="1881" spans="1:20" x14ac:dyDescent="0.25">
      <c r="A1881" s="34" t="s">
        <v>2123</v>
      </c>
      <c r="B1881" s="34" t="str">
        <f t="shared" si="146"/>
        <v>UDR Loreto</v>
      </c>
      <c r="C1881" s="35" t="s">
        <v>279</v>
      </c>
      <c r="D1881" s="36" t="str">
        <f t="shared" ref="D1881:D1944" si="149">IFERROR(VLOOKUP(C1881,IdAOE,2,0),"")</f>
        <v>Ejecución de Control Técnico a las Prestaciones.</v>
      </c>
      <c r="E1881" s="36" t="s">
        <v>288</v>
      </c>
      <c r="F1881" s="36" t="str">
        <f t="shared" si="147"/>
        <v>Ejecutar acciones correspondientes al Proceso de Control Presencial Posterior</v>
      </c>
      <c r="G1881" s="36" t="s">
        <v>1357</v>
      </c>
      <c r="H1881" s="83" t="s">
        <v>1356</v>
      </c>
      <c r="I1881" s="82">
        <v>1</v>
      </c>
      <c r="J1881" s="38" t="s">
        <v>1329</v>
      </c>
      <c r="K1881" s="38"/>
      <c r="L1881" s="38">
        <v>0</v>
      </c>
      <c r="M1881" s="38">
        <f t="shared" si="148"/>
        <v>0</v>
      </c>
      <c r="N1881" s="39">
        <v>1</v>
      </c>
      <c r="O1881" s="41" t="str">
        <f>IFERROR(VLOOKUP(N1881,bbb!B3754:Ordenmes,2,0),"")</f>
        <v>Enero</v>
      </c>
      <c r="P1881" s="142" t="s">
        <v>50</v>
      </c>
      <c r="Q1881" s="111" t="s">
        <v>51</v>
      </c>
      <c r="R1881" s="95"/>
      <c r="S1881" s="93"/>
      <c r="T1881" s="93"/>
    </row>
    <row r="1882" spans="1:20" x14ac:dyDescent="0.25">
      <c r="A1882" s="34" t="s">
        <v>2123</v>
      </c>
      <c r="B1882" s="34" t="str">
        <f t="shared" si="146"/>
        <v>UDR Loreto</v>
      </c>
      <c r="C1882" s="35" t="s">
        <v>279</v>
      </c>
      <c r="D1882" s="36" t="str">
        <f t="shared" si="149"/>
        <v>Ejecución de Control Técnico a las Prestaciones.</v>
      </c>
      <c r="E1882" s="36" t="s">
        <v>280</v>
      </c>
      <c r="F1882" s="36" t="str">
        <f t="shared" si="147"/>
        <v>Gestión con actores locales para fortalecer la contención preventiva</v>
      </c>
      <c r="G1882" s="36" t="s">
        <v>1396</v>
      </c>
      <c r="H1882" s="83" t="s">
        <v>1356</v>
      </c>
      <c r="I1882" s="82">
        <v>1</v>
      </c>
      <c r="J1882" s="38" t="s">
        <v>1329</v>
      </c>
      <c r="K1882" s="38"/>
      <c r="L1882" s="38">
        <v>0</v>
      </c>
      <c r="M1882" s="38">
        <f t="shared" si="148"/>
        <v>0</v>
      </c>
      <c r="N1882" s="39">
        <v>1</v>
      </c>
      <c r="O1882" s="41" t="str">
        <f>IFERROR(VLOOKUP(N1882,bbb!B3755:Ordenmes,2,0),"")</f>
        <v>Enero</v>
      </c>
      <c r="P1882" s="142" t="s">
        <v>50</v>
      </c>
      <c r="Q1882" s="111" t="s">
        <v>51</v>
      </c>
      <c r="R1882" s="95"/>
      <c r="S1882" s="93"/>
      <c r="T1882" s="93"/>
    </row>
    <row r="1883" spans="1:20" x14ac:dyDescent="0.25">
      <c r="A1883" s="34" t="s">
        <v>2123</v>
      </c>
      <c r="B1883" s="34" t="str">
        <f t="shared" si="146"/>
        <v>UDR Loreto</v>
      </c>
      <c r="C1883" s="35" t="s">
        <v>279</v>
      </c>
      <c r="D1883" s="36" t="str">
        <f t="shared" si="149"/>
        <v>Ejecución de Control Técnico a las Prestaciones.</v>
      </c>
      <c r="E1883" s="36" t="s">
        <v>280</v>
      </c>
      <c r="F1883" s="36" t="str">
        <f t="shared" si="147"/>
        <v>Gestión con actores locales para fortalecer la contención preventiva</v>
      </c>
      <c r="G1883" s="36" t="s">
        <v>1397</v>
      </c>
      <c r="H1883" s="83" t="s">
        <v>1356</v>
      </c>
      <c r="I1883" s="82">
        <v>1</v>
      </c>
      <c r="J1883" s="38" t="s">
        <v>1329</v>
      </c>
      <c r="K1883" s="38"/>
      <c r="L1883" s="38">
        <v>0</v>
      </c>
      <c r="M1883" s="38">
        <f t="shared" si="148"/>
        <v>0</v>
      </c>
      <c r="N1883" s="39">
        <v>1</v>
      </c>
      <c r="O1883" s="41" t="str">
        <f>IFERROR(VLOOKUP(N1883,bbb!B3756:Ordenmes,2,0),"")</f>
        <v>Enero</v>
      </c>
      <c r="P1883" s="142" t="s">
        <v>50</v>
      </c>
      <c r="Q1883" s="111" t="s">
        <v>51</v>
      </c>
      <c r="R1883" s="95"/>
      <c r="S1883" s="93"/>
      <c r="T1883" s="93"/>
    </row>
    <row r="1884" spans="1:20" x14ac:dyDescent="0.25">
      <c r="A1884" s="34" t="s">
        <v>2123</v>
      </c>
      <c r="B1884" s="34" t="str">
        <f t="shared" si="146"/>
        <v>UDR Loreto</v>
      </c>
      <c r="C1884" s="35" t="s">
        <v>279</v>
      </c>
      <c r="D1884" s="36" t="str">
        <f t="shared" si="149"/>
        <v>Ejecución de Control Técnico a las Prestaciones.</v>
      </c>
      <c r="E1884" s="36" t="s">
        <v>280</v>
      </c>
      <c r="F1884" s="36" t="str">
        <f t="shared" si="147"/>
        <v>Gestión con actores locales para fortalecer la contención preventiva</v>
      </c>
      <c r="G1884" s="36" t="s">
        <v>1398</v>
      </c>
      <c r="H1884" s="83" t="s">
        <v>1356</v>
      </c>
      <c r="I1884" s="82">
        <v>1</v>
      </c>
      <c r="J1884" s="38" t="s">
        <v>1329</v>
      </c>
      <c r="K1884" s="38"/>
      <c r="L1884" s="38">
        <v>0</v>
      </c>
      <c r="M1884" s="38">
        <f t="shared" si="148"/>
        <v>0</v>
      </c>
      <c r="N1884" s="39">
        <v>1</v>
      </c>
      <c r="O1884" s="41" t="str">
        <f>IFERROR(VLOOKUP(N1884,bbb!B3757:Ordenmes,2,0),"")</f>
        <v>Enero</v>
      </c>
      <c r="P1884" s="142" t="s">
        <v>56</v>
      </c>
      <c r="Q1884" s="111" t="s">
        <v>57</v>
      </c>
      <c r="R1884" s="95"/>
      <c r="S1884" s="93"/>
      <c r="T1884" s="93"/>
    </row>
    <row r="1885" spans="1:20" x14ac:dyDescent="0.25">
      <c r="A1885" s="34" t="s">
        <v>2123</v>
      </c>
      <c r="B1885" s="34" t="str">
        <f t="shared" si="146"/>
        <v>UDR Loreto</v>
      </c>
      <c r="C1885" s="35" t="s">
        <v>279</v>
      </c>
      <c r="D1885" s="36" t="str">
        <f t="shared" si="149"/>
        <v>Ejecución de Control Técnico a las Prestaciones.</v>
      </c>
      <c r="E1885" s="36" t="s">
        <v>280</v>
      </c>
      <c r="F1885" s="36" t="str">
        <f t="shared" si="147"/>
        <v>Gestión con actores locales para fortalecer la contención preventiva</v>
      </c>
      <c r="G1885" s="36" t="s">
        <v>1399</v>
      </c>
      <c r="H1885" s="83" t="s">
        <v>1356</v>
      </c>
      <c r="I1885" s="82">
        <v>1</v>
      </c>
      <c r="J1885" s="38" t="s">
        <v>1329</v>
      </c>
      <c r="K1885" s="38"/>
      <c r="L1885" s="38">
        <v>0</v>
      </c>
      <c r="M1885" s="38">
        <f t="shared" si="148"/>
        <v>0</v>
      </c>
      <c r="N1885" s="39">
        <v>1</v>
      </c>
      <c r="O1885" s="41" t="str">
        <f>IFERROR(VLOOKUP(N1885,bbb!B3758:Ordenmes,2,0),"")</f>
        <v>Enero</v>
      </c>
      <c r="P1885" s="142" t="s">
        <v>63</v>
      </c>
      <c r="Q1885" s="111" t="s">
        <v>64</v>
      </c>
      <c r="R1885" s="95"/>
      <c r="S1885" s="93"/>
      <c r="T1885" s="93"/>
    </row>
    <row r="1886" spans="1:20" x14ac:dyDescent="0.25">
      <c r="A1886" s="34" t="s">
        <v>2123</v>
      </c>
      <c r="B1886" s="34" t="str">
        <f t="shared" ref="B1886:B1949" si="150">IFERROR(VLOOKUP(A1886,IdCC,2,0),"")</f>
        <v>UDR Loreto</v>
      </c>
      <c r="C1886" s="35" t="s">
        <v>252</v>
      </c>
      <c r="D1886" s="36" t="str">
        <f t="shared" si="149"/>
        <v>Acciones de Soporte a la Gestión a nivel de UDR</v>
      </c>
      <c r="E1886" s="36" t="s">
        <v>253</v>
      </c>
      <c r="F1886" s="36" t="str">
        <f t="shared" si="147"/>
        <v>Supervisión y asistencia técnica en acciones de soporte a IPRESS</v>
      </c>
      <c r="G1886" s="36" t="s">
        <v>1417</v>
      </c>
      <c r="H1886" s="83" t="s">
        <v>1418</v>
      </c>
      <c r="I1886" s="82">
        <v>2</v>
      </c>
      <c r="J1886" s="38" t="s">
        <v>1329</v>
      </c>
      <c r="K1886" s="38"/>
      <c r="L1886" s="38">
        <v>0</v>
      </c>
      <c r="M1886" s="38">
        <f t="shared" si="148"/>
        <v>0</v>
      </c>
      <c r="N1886" s="39">
        <v>1</v>
      </c>
      <c r="O1886" s="41" t="str">
        <f>IFERROR(VLOOKUP(N1886,bbb!B3759:Ordenmes,2,0),"")</f>
        <v>Enero</v>
      </c>
      <c r="P1886" s="142" t="s">
        <v>160</v>
      </c>
      <c r="Q1886" s="111" t="s">
        <v>664</v>
      </c>
      <c r="R1886" s="95"/>
      <c r="S1886" s="93"/>
      <c r="T1886" s="93"/>
    </row>
    <row r="1887" spans="1:20" x14ac:dyDescent="0.25">
      <c r="A1887" s="34" t="s">
        <v>2123</v>
      </c>
      <c r="B1887" s="34" t="str">
        <f t="shared" si="150"/>
        <v>UDR Loreto</v>
      </c>
      <c r="C1887" s="35" t="s">
        <v>252</v>
      </c>
      <c r="D1887" s="36" t="str">
        <f t="shared" si="149"/>
        <v>Acciones de Soporte a la Gestión a nivel de UDR</v>
      </c>
      <c r="E1887" s="36" t="s">
        <v>253</v>
      </c>
      <c r="F1887" s="36" t="str">
        <f t="shared" si="147"/>
        <v>Supervisión y asistencia técnica en acciones de soporte a IPRESS</v>
      </c>
      <c r="G1887" s="36" t="s">
        <v>1419</v>
      </c>
      <c r="H1887" s="83" t="s">
        <v>1418</v>
      </c>
      <c r="I1887" s="82">
        <v>2</v>
      </c>
      <c r="J1887" s="38" t="s">
        <v>1329</v>
      </c>
      <c r="K1887" s="38"/>
      <c r="L1887" s="38">
        <v>0</v>
      </c>
      <c r="M1887" s="38">
        <f t="shared" si="148"/>
        <v>0</v>
      </c>
      <c r="N1887" s="39">
        <v>1</v>
      </c>
      <c r="O1887" s="41" t="str">
        <f>IFERROR(VLOOKUP(N1887,bbb!B3760:Ordenmes,2,0),"")</f>
        <v>Enero</v>
      </c>
      <c r="P1887" s="142" t="s">
        <v>153</v>
      </c>
      <c r="Q1887" s="111" t="s">
        <v>1466</v>
      </c>
      <c r="R1887" s="95"/>
      <c r="S1887" s="93"/>
      <c r="T1887" s="93"/>
    </row>
    <row r="1888" spans="1:20" x14ac:dyDescent="0.25">
      <c r="A1888" s="34" t="s">
        <v>2123</v>
      </c>
      <c r="B1888" s="34" t="str">
        <f t="shared" si="150"/>
        <v>UDR Loreto</v>
      </c>
      <c r="C1888" s="35" t="s">
        <v>279</v>
      </c>
      <c r="D1888" s="36" t="str">
        <f t="shared" si="149"/>
        <v>Ejecución de Control Técnico a las Prestaciones.</v>
      </c>
      <c r="E1888" s="36" t="s">
        <v>288</v>
      </c>
      <c r="F1888" s="36" t="str">
        <f t="shared" si="147"/>
        <v>Ejecutar acciones correspondientes al Proceso de Control Presencial Posterior</v>
      </c>
      <c r="G1888" s="36" t="s">
        <v>1358</v>
      </c>
      <c r="H1888" s="83" t="s">
        <v>1352</v>
      </c>
      <c r="I1888" s="82">
        <v>1</v>
      </c>
      <c r="J1888" s="38" t="s">
        <v>1329</v>
      </c>
      <c r="K1888" s="38"/>
      <c r="L1888" s="38">
        <v>0</v>
      </c>
      <c r="M1888" s="38">
        <f t="shared" si="148"/>
        <v>0</v>
      </c>
      <c r="N1888" s="39">
        <v>2</v>
      </c>
      <c r="O1888" s="41" t="str">
        <f>IFERROR(VLOOKUP(N1888,bbb!B594:Ordenmes,2,0),"")</f>
        <v>Febrero</v>
      </c>
      <c r="P1888" s="142" t="s">
        <v>153</v>
      </c>
      <c r="Q1888" s="111" t="s">
        <v>1466</v>
      </c>
      <c r="R1888" s="95"/>
      <c r="S1888" s="93"/>
      <c r="T1888" s="93"/>
    </row>
    <row r="1889" spans="1:20" x14ac:dyDescent="0.25">
      <c r="A1889" s="34" t="s">
        <v>2123</v>
      </c>
      <c r="B1889" s="34" t="str">
        <f t="shared" si="150"/>
        <v>UDR Loreto</v>
      </c>
      <c r="C1889" s="35" t="s">
        <v>279</v>
      </c>
      <c r="D1889" s="36" t="str">
        <f t="shared" si="149"/>
        <v>Ejecución de Control Técnico a las Prestaciones.</v>
      </c>
      <c r="E1889" s="36" t="s">
        <v>288</v>
      </c>
      <c r="F1889" s="36" t="str">
        <f t="shared" si="147"/>
        <v>Ejecutar acciones correspondientes al Proceso de Control Presencial Posterior</v>
      </c>
      <c r="G1889" s="36" t="s">
        <v>1359</v>
      </c>
      <c r="H1889" s="83" t="s">
        <v>1356</v>
      </c>
      <c r="I1889" s="82">
        <v>1</v>
      </c>
      <c r="J1889" s="38" t="s">
        <v>1329</v>
      </c>
      <c r="K1889" s="38"/>
      <c r="L1889" s="38">
        <v>0</v>
      </c>
      <c r="M1889" s="38">
        <f t="shared" si="148"/>
        <v>0</v>
      </c>
      <c r="N1889" s="39">
        <v>2</v>
      </c>
      <c r="O1889" s="41" t="str">
        <f>IFERROR(VLOOKUP(N1889,bbb!B595:Ordenmes,2,0),"")</f>
        <v>Febrero</v>
      </c>
      <c r="P1889" s="142" t="s">
        <v>168</v>
      </c>
      <c r="Q1889" s="111" t="s">
        <v>668</v>
      </c>
      <c r="R1889" s="95"/>
      <c r="S1889" s="93"/>
      <c r="T1889" s="93"/>
    </row>
    <row r="1890" spans="1:20" x14ac:dyDescent="0.25">
      <c r="A1890" s="34" t="s">
        <v>2123</v>
      </c>
      <c r="B1890" s="34" t="str">
        <f t="shared" si="150"/>
        <v>UDR Loreto</v>
      </c>
      <c r="C1890" s="35" t="s">
        <v>279</v>
      </c>
      <c r="D1890" s="36" t="str">
        <f t="shared" si="149"/>
        <v>Ejecución de Control Técnico a las Prestaciones.</v>
      </c>
      <c r="E1890" s="36" t="s">
        <v>288</v>
      </c>
      <c r="F1890" s="36" t="str">
        <f t="shared" si="147"/>
        <v>Ejecutar acciones correspondientes al Proceso de Control Presencial Posterior</v>
      </c>
      <c r="G1890" s="36" t="s">
        <v>1355</v>
      </c>
      <c r="H1890" s="83" t="s">
        <v>1352</v>
      </c>
      <c r="I1890" s="82">
        <v>1</v>
      </c>
      <c r="J1890" s="38" t="s">
        <v>1329</v>
      </c>
      <c r="K1890" s="38"/>
      <c r="L1890" s="38">
        <v>0</v>
      </c>
      <c r="M1890" s="38">
        <f t="shared" si="148"/>
        <v>0</v>
      </c>
      <c r="N1890" s="39">
        <v>2</v>
      </c>
      <c r="O1890" s="41" t="str">
        <f>IFERROR(VLOOKUP(N1890,bbb!B596:Ordenmes,2,0),"")</f>
        <v>Febrero</v>
      </c>
      <c r="P1890" s="142" t="s">
        <v>44</v>
      </c>
      <c r="Q1890" s="111" t="s">
        <v>1457</v>
      </c>
      <c r="R1890" s="95"/>
      <c r="S1890" s="93"/>
      <c r="T1890" s="93"/>
    </row>
    <row r="1891" spans="1:20" x14ac:dyDescent="0.25">
      <c r="A1891" s="34" t="s">
        <v>2123</v>
      </c>
      <c r="B1891" s="34" t="str">
        <f t="shared" si="150"/>
        <v>UDR Loreto</v>
      </c>
      <c r="C1891" s="35" t="s">
        <v>279</v>
      </c>
      <c r="D1891" s="36" t="str">
        <f t="shared" si="149"/>
        <v>Ejecución de Control Técnico a las Prestaciones.</v>
      </c>
      <c r="E1891" s="36" t="s">
        <v>288</v>
      </c>
      <c r="F1891" s="36" t="str">
        <f t="shared" si="147"/>
        <v>Ejecutar acciones correspondientes al Proceso de Control Presencial Posterior</v>
      </c>
      <c r="G1891" s="36" t="s">
        <v>1360</v>
      </c>
      <c r="H1891" s="83" t="s">
        <v>1352</v>
      </c>
      <c r="I1891" s="82">
        <v>1</v>
      </c>
      <c r="J1891" s="38" t="s">
        <v>1329</v>
      </c>
      <c r="K1891" s="38"/>
      <c r="L1891" s="38">
        <v>0</v>
      </c>
      <c r="M1891" s="38">
        <f t="shared" si="148"/>
        <v>0</v>
      </c>
      <c r="N1891" s="39">
        <v>2</v>
      </c>
      <c r="O1891" s="41" t="str">
        <f>IFERROR(VLOOKUP(N1891,bbb!B597:Ordenmes,2,0),"")</f>
        <v>Febrero</v>
      </c>
      <c r="P1891" s="142" t="s">
        <v>50</v>
      </c>
      <c r="Q1891" s="111" t="s">
        <v>51</v>
      </c>
      <c r="R1891" s="95"/>
      <c r="S1891" s="93"/>
      <c r="T1891" s="93"/>
    </row>
    <row r="1892" spans="1:20" x14ac:dyDescent="0.25">
      <c r="A1892" s="34" t="s">
        <v>2123</v>
      </c>
      <c r="B1892" s="34" t="str">
        <f t="shared" si="150"/>
        <v>UDR Loreto</v>
      </c>
      <c r="C1892" s="35" t="s">
        <v>279</v>
      </c>
      <c r="D1892" s="36" t="str">
        <f t="shared" si="149"/>
        <v>Ejecución de Control Técnico a las Prestaciones.</v>
      </c>
      <c r="E1892" s="36" t="s">
        <v>288</v>
      </c>
      <c r="F1892" s="36" t="str">
        <f t="shared" si="147"/>
        <v>Ejecutar acciones correspondientes al Proceso de Control Presencial Posterior</v>
      </c>
      <c r="G1892" s="36" t="s">
        <v>1361</v>
      </c>
      <c r="H1892" s="83" t="s">
        <v>1356</v>
      </c>
      <c r="I1892" s="82">
        <v>1</v>
      </c>
      <c r="J1892" s="38" t="s">
        <v>1329</v>
      </c>
      <c r="K1892" s="38"/>
      <c r="L1892" s="38">
        <v>0</v>
      </c>
      <c r="M1892" s="38">
        <f t="shared" si="148"/>
        <v>0</v>
      </c>
      <c r="N1892" s="39">
        <v>2</v>
      </c>
      <c r="O1892" s="41" t="str">
        <f>IFERROR(VLOOKUP(N1892,bbb!B598:Ordenmes,2,0),"")</f>
        <v>Febrero</v>
      </c>
      <c r="P1892" s="142" t="s">
        <v>35</v>
      </c>
      <c r="Q1892" s="153" t="s">
        <v>36</v>
      </c>
      <c r="R1892" s="95"/>
      <c r="S1892" s="93"/>
      <c r="T1892" s="93"/>
    </row>
    <row r="1893" spans="1:20" x14ac:dyDescent="0.25">
      <c r="A1893" s="34" t="s">
        <v>2123</v>
      </c>
      <c r="B1893" s="34" t="str">
        <f t="shared" si="150"/>
        <v>UDR Loreto</v>
      </c>
      <c r="C1893" s="35" t="s">
        <v>279</v>
      </c>
      <c r="D1893" s="36" t="str">
        <f t="shared" si="149"/>
        <v>Ejecución de Control Técnico a las Prestaciones.</v>
      </c>
      <c r="E1893" s="36" t="s">
        <v>280</v>
      </c>
      <c r="F1893" s="36" t="str">
        <f t="shared" si="147"/>
        <v>Gestión con actores locales para fortalecer la contención preventiva</v>
      </c>
      <c r="G1893" s="36" t="s">
        <v>1400</v>
      </c>
      <c r="H1893" s="83" t="s">
        <v>1356</v>
      </c>
      <c r="I1893" s="82">
        <v>1</v>
      </c>
      <c r="J1893" s="38">
        <v>70</v>
      </c>
      <c r="K1893" s="38"/>
      <c r="L1893" s="38">
        <v>320</v>
      </c>
      <c r="M1893" s="38">
        <f t="shared" si="148"/>
        <v>390</v>
      </c>
      <c r="N1893" s="39">
        <v>2</v>
      </c>
      <c r="O1893" s="41" t="str">
        <f>IFERROR(VLOOKUP(N1893,bbb!B599:Ordenmes,2,0),"")</f>
        <v>Febrero</v>
      </c>
      <c r="P1893" s="142" t="s">
        <v>44</v>
      </c>
      <c r="Q1893" s="153" t="s">
        <v>1457</v>
      </c>
      <c r="R1893" s="95"/>
      <c r="S1893" s="93" t="s">
        <v>2970</v>
      </c>
      <c r="T1893" s="93"/>
    </row>
    <row r="1894" spans="1:20" x14ac:dyDescent="0.25">
      <c r="A1894" s="34" t="s">
        <v>2123</v>
      </c>
      <c r="B1894" s="34" t="str">
        <f t="shared" si="150"/>
        <v>UDR Loreto</v>
      </c>
      <c r="C1894" s="35" t="s">
        <v>279</v>
      </c>
      <c r="D1894" s="36" t="str">
        <f t="shared" si="149"/>
        <v>Ejecución de Control Técnico a las Prestaciones.</v>
      </c>
      <c r="E1894" s="36" t="s">
        <v>280</v>
      </c>
      <c r="F1894" s="36" t="str">
        <f t="shared" si="147"/>
        <v>Gestión con actores locales para fortalecer la contención preventiva</v>
      </c>
      <c r="G1894" s="36" t="s">
        <v>1401</v>
      </c>
      <c r="H1894" s="83" t="s">
        <v>1356</v>
      </c>
      <c r="I1894" s="82">
        <v>1</v>
      </c>
      <c r="J1894" s="38">
        <v>70</v>
      </c>
      <c r="K1894" s="38"/>
      <c r="L1894" s="38">
        <v>320</v>
      </c>
      <c r="M1894" s="38">
        <f t="shared" si="148"/>
        <v>390</v>
      </c>
      <c r="N1894" s="39">
        <v>2</v>
      </c>
      <c r="O1894" s="41" t="str">
        <f>IFERROR(VLOOKUP(N1894,bbb!B600:Ordenmes,2,0),"")</f>
        <v>Febrero</v>
      </c>
      <c r="P1894" s="142" t="s">
        <v>50</v>
      </c>
      <c r="Q1894" s="111" t="s">
        <v>51</v>
      </c>
      <c r="R1894" s="95"/>
      <c r="S1894" s="93" t="s">
        <v>2970</v>
      </c>
      <c r="T1894" s="93"/>
    </row>
    <row r="1895" spans="1:20" x14ac:dyDescent="0.25">
      <c r="A1895" s="34" t="s">
        <v>2123</v>
      </c>
      <c r="B1895" s="34" t="str">
        <f t="shared" si="150"/>
        <v>UDR Loreto</v>
      </c>
      <c r="C1895" s="35" t="s">
        <v>279</v>
      </c>
      <c r="D1895" s="36" t="str">
        <f t="shared" si="149"/>
        <v>Ejecución de Control Técnico a las Prestaciones.</v>
      </c>
      <c r="E1895" s="36" t="s">
        <v>280</v>
      </c>
      <c r="F1895" s="36" t="str">
        <f t="shared" si="147"/>
        <v>Gestión con actores locales para fortalecer la contención preventiva</v>
      </c>
      <c r="G1895" s="36" t="s">
        <v>1382</v>
      </c>
      <c r="H1895" s="83" t="s">
        <v>1356</v>
      </c>
      <c r="I1895" s="82">
        <v>1</v>
      </c>
      <c r="J1895" s="38">
        <v>70</v>
      </c>
      <c r="K1895" s="38"/>
      <c r="L1895" s="38">
        <v>320</v>
      </c>
      <c r="M1895" s="38">
        <f t="shared" si="148"/>
        <v>390</v>
      </c>
      <c r="N1895" s="39">
        <v>2</v>
      </c>
      <c r="O1895" s="41" t="str">
        <f>IFERROR(VLOOKUP(N1895,bbb!B601:Ordenmes,2,0),"")</f>
        <v>Febrero</v>
      </c>
      <c r="P1895" s="142" t="s">
        <v>56</v>
      </c>
      <c r="Q1895" s="111" t="s">
        <v>57</v>
      </c>
      <c r="R1895" s="95"/>
      <c r="S1895" s="93" t="s">
        <v>2970</v>
      </c>
      <c r="T1895" s="93"/>
    </row>
    <row r="1896" spans="1:20" x14ac:dyDescent="0.25">
      <c r="A1896" s="34" t="s">
        <v>2123</v>
      </c>
      <c r="B1896" s="34" t="str">
        <f t="shared" si="150"/>
        <v>UDR Loreto</v>
      </c>
      <c r="C1896" s="35" t="s">
        <v>307</v>
      </c>
      <c r="D1896" s="36" t="str">
        <f t="shared" si="149"/>
        <v>Supervisión Financiera a Unidades Ejecutoras-UE.</v>
      </c>
      <c r="E1896" s="36" t="s">
        <v>308</v>
      </c>
      <c r="F1896" s="36" t="str">
        <f t="shared" si="147"/>
        <v>Supervisión Financiera Presencial a las Unidades Ejecutoras-UE</v>
      </c>
      <c r="G1896" s="36" t="s">
        <v>1411</v>
      </c>
      <c r="H1896" s="83" t="s">
        <v>1412</v>
      </c>
      <c r="I1896" s="82">
        <v>5</v>
      </c>
      <c r="J1896" s="38" t="s">
        <v>1329</v>
      </c>
      <c r="K1896" s="38"/>
      <c r="L1896" s="38">
        <v>0</v>
      </c>
      <c r="M1896" s="38">
        <f t="shared" si="148"/>
        <v>0</v>
      </c>
      <c r="N1896" s="39">
        <v>2</v>
      </c>
      <c r="O1896" s="41" t="str">
        <f>IFERROR(VLOOKUP(N1896,bbb!B602:Ordenmes,2,0),"")</f>
        <v>Febrero</v>
      </c>
      <c r="P1896" s="142" t="s">
        <v>61</v>
      </c>
      <c r="Q1896" s="111" t="s">
        <v>62</v>
      </c>
      <c r="R1896" s="95"/>
      <c r="S1896" s="93"/>
      <c r="T1896" s="93"/>
    </row>
    <row r="1897" spans="1:20" x14ac:dyDescent="0.25">
      <c r="A1897" s="34" t="s">
        <v>2123</v>
      </c>
      <c r="B1897" s="34" t="str">
        <f t="shared" si="150"/>
        <v>UDR Loreto</v>
      </c>
      <c r="C1897" s="35" t="s">
        <v>279</v>
      </c>
      <c r="D1897" s="36" t="str">
        <f t="shared" si="149"/>
        <v>Ejecución de Control Técnico a las Prestaciones.</v>
      </c>
      <c r="E1897" s="36" t="s">
        <v>253</v>
      </c>
      <c r="F1897" s="36" t="str">
        <f t="shared" si="147"/>
        <v>Supervisión y asistencia técnica en acciones de soporte a IPRESS</v>
      </c>
      <c r="G1897" s="36" t="s">
        <v>1420</v>
      </c>
      <c r="H1897" s="83" t="s">
        <v>1418</v>
      </c>
      <c r="I1897" s="82">
        <v>2</v>
      </c>
      <c r="J1897" s="38" t="s">
        <v>1329</v>
      </c>
      <c r="K1897" s="38"/>
      <c r="L1897" s="38">
        <v>0</v>
      </c>
      <c r="M1897" s="38">
        <f t="shared" si="148"/>
        <v>0</v>
      </c>
      <c r="N1897" s="39">
        <v>2</v>
      </c>
      <c r="O1897" s="41" t="str">
        <f>IFERROR(VLOOKUP(N1897,bbb!B603:Ordenmes,2,0),"")</f>
        <v>Febrero</v>
      </c>
      <c r="P1897" s="142" t="s">
        <v>63</v>
      </c>
      <c r="Q1897" s="111" t="s">
        <v>64</v>
      </c>
      <c r="R1897" s="95"/>
      <c r="S1897" s="93"/>
      <c r="T1897" s="93"/>
    </row>
    <row r="1898" spans="1:20" x14ac:dyDescent="0.25">
      <c r="A1898" s="34" t="s">
        <v>2123</v>
      </c>
      <c r="B1898" s="34" t="str">
        <f t="shared" si="150"/>
        <v>UDR Loreto</v>
      </c>
      <c r="C1898" s="35" t="s">
        <v>279</v>
      </c>
      <c r="D1898" s="36" t="str">
        <f t="shared" si="149"/>
        <v>Ejecución de Control Técnico a las Prestaciones.</v>
      </c>
      <c r="E1898" s="36" t="s">
        <v>253</v>
      </c>
      <c r="F1898" s="36" t="str">
        <f t="shared" si="147"/>
        <v>Supervisión y asistencia técnica en acciones de soporte a IPRESS</v>
      </c>
      <c r="G1898" s="36" t="s">
        <v>1421</v>
      </c>
      <c r="H1898" s="83" t="s">
        <v>1418</v>
      </c>
      <c r="I1898" s="82">
        <v>2</v>
      </c>
      <c r="J1898" s="38" t="s">
        <v>1329</v>
      </c>
      <c r="K1898" s="38"/>
      <c r="L1898" s="38">
        <v>0</v>
      </c>
      <c r="M1898" s="38">
        <f t="shared" si="148"/>
        <v>0</v>
      </c>
      <c r="N1898" s="39">
        <v>2</v>
      </c>
      <c r="O1898" s="41" t="str">
        <f>IFERROR(VLOOKUP(N1898,bbb!B604:Ordenmes,2,0),"")</f>
        <v>Febrero</v>
      </c>
      <c r="P1898" s="142" t="s">
        <v>160</v>
      </c>
      <c r="Q1898" s="111" t="s">
        <v>664</v>
      </c>
      <c r="R1898" s="95"/>
      <c r="S1898" s="93"/>
      <c r="T1898" s="93"/>
    </row>
    <row r="1899" spans="1:20" x14ac:dyDescent="0.25">
      <c r="A1899" s="34" t="s">
        <v>2123</v>
      </c>
      <c r="B1899" s="34" t="str">
        <f t="shared" si="150"/>
        <v>UDR Loreto</v>
      </c>
      <c r="C1899" s="35" t="s">
        <v>279</v>
      </c>
      <c r="D1899" s="36" t="str">
        <f t="shared" si="149"/>
        <v>Ejecución de Control Técnico a las Prestaciones.</v>
      </c>
      <c r="E1899" s="36" t="s">
        <v>253</v>
      </c>
      <c r="F1899" s="36" t="str">
        <f t="shared" si="147"/>
        <v>Supervisión y asistencia técnica en acciones de soporte a IPRESS</v>
      </c>
      <c r="G1899" s="36" t="s">
        <v>1431</v>
      </c>
      <c r="H1899" s="83" t="s">
        <v>1418</v>
      </c>
      <c r="I1899" s="82">
        <v>3</v>
      </c>
      <c r="J1899" s="38">
        <v>160</v>
      </c>
      <c r="K1899" s="38"/>
      <c r="L1899" s="38">
        <v>960</v>
      </c>
      <c r="M1899" s="38">
        <f t="shared" si="148"/>
        <v>1120</v>
      </c>
      <c r="N1899" s="39">
        <v>2</v>
      </c>
      <c r="O1899" s="41" t="str">
        <f>IFERROR(VLOOKUP(N1899,bbb!B605:Ordenmes,2,0),"")</f>
        <v>Febrero</v>
      </c>
      <c r="P1899" s="142" t="s">
        <v>153</v>
      </c>
      <c r="Q1899" s="111" t="s">
        <v>1466</v>
      </c>
      <c r="R1899" s="95"/>
      <c r="S1899" s="93" t="s">
        <v>2970</v>
      </c>
      <c r="T1899" s="93"/>
    </row>
    <row r="1900" spans="1:20" x14ac:dyDescent="0.25">
      <c r="A1900" s="34" t="s">
        <v>2123</v>
      </c>
      <c r="B1900" s="34" t="str">
        <f t="shared" si="150"/>
        <v>UDR Loreto</v>
      </c>
      <c r="C1900" s="35" t="s">
        <v>314</v>
      </c>
      <c r="D1900" s="36" t="str">
        <f t="shared" si="149"/>
        <v>Acciones de Afiliación.</v>
      </c>
      <c r="E1900" s="36" t="s">
        <v>315</v>
      </c>
      <c r="F1900" s="36" t="str">
        <f t="shared" si="147"/>
        <v>Supervisión y asistencia técnica en materia de afiliaciones</v>
      </c>
      <c r="G1900" s="93" t="s">
        <v>1344</v>
      </c>
      <c r="H1900" s="93" t="s">
        <v>2871</v>
      </c>
      <c r="I1900" s="82">
        <v>4</v>
      </c>
      <c r="J1900" s="38">
        <v>350</v>
      </c>
      <c r="K1900" s="38"/>
      <c r="L1900" s="38">
        <v>960</v>
      </c>
      <c r="M1900" s="38">
        <f t="shared" si="148"/>
        <v>1310</v>
      </c>
      <c r="N1900" s="39">
        <v>2</v>
      </c>
      <c r="O1900" s="41" t="str">
        <f>IFERROR(VLOOKUP(N1900,bbb!B606:Ordenmes,2,0),"")</f>
        <v>Febrero</v>
      </c>
      <c r="P1900" s="142" t="s">
        <v>168</v>
      </c>
      <c r="Q1900" s="153" t="s">
        <v>668</v>
      </c>
      <c r="R1900" s="95"/>
      <c r="S1900" s="93" t="s">
        <v>2970</v>
      </c>
      <c r="T1900" s="93"/>
    </row>
    <row r="1901" spans="1:20" x14ac:dyDescent="0.25">
      <c r="A1901" s="34" t="s">
        <v>2123</v>
      </c>
      <c r="B1901" s="34" t="str">
        <f t="shared" si="150"/>
        <v>UDR Loreto</v>
      </c>
      <c r="C1901" s="35" t="s">
        <v>314</v>
      </c>
      <c r="D1901" s="36" t="str">
        <f t="shared" si="149"/>
        <v>Acciones de Afiliación.</v>
      </c>
      <c r="E1901" s="36" t="s">
        <v>315</v>
      </c>
      <c r="F1901" s="36" t="str">
        <f t="shared" si="147"/>
        <v>Supervisión y asistencia técnica en materia de afiliaciones</v>
      </c>
      <c r="G1901" s="93" t="s">
        <v>2868</v>
      </c>
      <c r="H1901" s="93" t="s">
        <v>2872</v>
      </c>
      <c r="I1901" s="82">
        <v>1</v>
      </c>
      <c r="J1901" s="38"/>
      <c r="K1901" s="38"/>
      <c r="L1901" s="38"/>
      <c r="M1901" s="38">
        <f t="shared" si="148"/>
        <v>0</v>
      </c>
      <c r="N1901" s="39">
        <v>2</v>
      </c>
      <c r="O1901" s="41" t="str">
        <f>IFERROR(VLOOKUP(N1901,bbb!B607:Ordenmes,2,0),"")</f>
        <v>Febrero</v>
      </c>
      <c r="P1901" s="142" t="s">
        <v>21</v>
      </c>
      <c r="Q1901" s="153" t="s">
        <v>1479</v>
      </c>
      <c r="R1901" s="95"/>
      <c r="S1901" s="93"/>
      <c r="T1901" s="93"/>
    </row>
    <row r="1902" spans="1:20" x14ac:dyDescent="0.25">
      <c r="A1902" s="34" t="s">
        <v>2123</v>
      </c>
      <c r="B1902" s="34" t="str">
        <f t="shared" si="150"/>
        <v>UDR Loreto</v>
      </c>
      <c r="C1902" s="35" t="s">
        <v>314</v>
      </c>
      <c r="D1902" s="36" t="str">
        <f t="shared" si="149"/>
        <v>Acciones de Afiliación.</v>
      </c>
      <c r="E1902" s="36" t="s">
        <v>315</v>
      </c>
      <c r="F1902" s="36" t="str">
        <f t="shared" si="147"/>
        <v>Supervisión y asistencia técnica en materia de afiliaciones</v>
      </c>
      <c r="G1902" s="93" t="s">
        <v>1335</v>
      </c>
      <c r="H1902" s="93" t="s">
        <v>1328</v>
      </c>
      <c r="I1902" s="82">
        <v>2</v>
      </c>
      <c r="J1902" s="38" t="s">
        <v>1329</v>
      </c>
      <c r="K1902" s="38"/>
      <c r="L1902" s="38">
        <v>0</v>
      </c>
      <c r="M1902" s="38">
        <f t="shared" si="148"/>
        <v>0</v>
      </c>
      <c r="N1902" s="39">
        <v>3</v>
      </c>
      <c r="O1902" s="41" t="str">
        <f>IFERROR(VLOOKUP(N1902,bbb!B586:Ordenmes,2,0),"")</f>
        <v>Marzo</v>
      </c>
      <c r="P1902" s="142" t="s">
        <v>35</v>
      </c>
      <c r="Q1902" s="153" t="s">
        <v>36</v>
      </c>
      <c r="R1902" s="95"/>
      <c r="S1902" s="93"/>
      <c r="T1902" s="93"/>
    </row>
    <row r="1903" spans="1:20" x14ac:dyDescent="0.25">
      <c r="A1903" s="34" t="s">
        <v>2123</v>
      </c>
      <c r="B1903" s="34" t="str">
        <f t="shared" si="150"/>
        <v>UDR Loreto</v>
      </c>
      <c r="C1903" s="35" t="s">
        <v>279</v>
      </c>
      <c r="D1903" s="36" t="str">
        <f t="shared" si="149"/>
        <v>Ejecución de Control Técnico a las Prestaciones.</v>
      </c>
      <c r="E1903" s="36" t="s">
        <v>288</v>
      </c>
      <c r="F1903" s="36" t="str">
        <f t="shared" si="147"/>
        <v>Ejecutar acciones correspondientes al Proceso de Control Presencial Posterior</v>
      </c>
      <c r="G1903" s="36" t="s">
        <v>1351</v>
      </c>
      <c r="H1903" s="83" t="s">
        <v>1352</v>
      </c>
      <c r="I1903" s="82">
        <v>2</v>
      </c>
      <c r="J1903" s="38" t="s">
        <v>1329</v>
      </c>
      <c r="K1903" s="38"/>
      <c r="L1903" s="38">
        <v>0</v>
      </c>
      <c r="M1903" s="38">
        <f t="shared" si="148"/>
        <v>0</v>
      </c>
      <c r="N1903" s="39">
        <v>3</v>
      </c>
      <c r="O1903" s="41" t="str">
        <f>IFERROR(VLOOKUP(N1903,bbb!B587:Ordenmes,2,0),"")</f>
        <v>Marzo</v>
      </c>
      <c r="P1903" s="142" t="s">
        <v>44</v>
      </c>
      <c r="Q1903" s="153" t="s">
        <v>1457</v>
      </c>
      <c r="R1903" s="95"/>
      <c r="S1903" s="93"/>
      <c r="T1903" s="93"/>
    </row>
    <row r="1904" spans="1:20" x14ac:dyDescent="0.25">
      <c r="A1904" s="34" t="s">
        <v>2123</v>
      </c>
      <c r="B1904" s="34" t="str">
        <f t="shared" si="150"/>
        <v>UDR Loreto</v>
      </c>
      <c r="C1904" s="35" t="s">
        <v>279</v>
      </c>
      <c r="D1904" s="36" t="str">
        <f t="shared" si="149"/>
        <v>Ejecución de Control Técnico a las Prestaciones.</v>
      </c>
      <c r="E1904" s="36" t="s">
        <v>288</v>
      </c>
      <c r="F1904" s="36" t="str">
        <f t="shared" si="147"/>
        <v>Ejecutar acciones correspondientes al Proceso de Control Presencial Posterior</v>
      </c>
      <c r="G1904" s="36" t="s">
        <v>1353</v>
      </c>
      <c r="H1904" s="83" t="s">
        <v>1352</v>
      </c>
      <c r="I1904" s="82">
        <v>2</v>
      </c>
      <c r="J1904" s="38" t="s">
        <v>1329</v>
      </c>
      <c r="K1904" s="38"/>
      <c r="L1904" s="38">
        <v>0</v>
      </c>
      <c r="M1904" s="38">
        <f t="shared" si="148"/>
        <v>0</v>
      </c>
      <c r="N1904" s="39">
        <v>3</v>
      </c>
      <c r="O1904" s="41" t="str">
        <f>IFERROR(VLOOKUP(N1904,bbb!B588:Ordenmes,2,0),"")</f>
        <v>Marzo</v>
      </c>
      <c r="P1904" s="142" t="s">
        <v>50</v>
      </c>
      <c r="Q1904" s="153" t="s">
        <v>51</v>
      </c>
      <c r="R1904" s="95"/>
      <c r="S1904" s="93"/>
      <c r="T1904" s="93"/>
    </row>
    <row r="1905" spans="1:20" x14ac:dyDescent="0.25">
      <c r="A1905" s="34" t="s">
        <v>2123</v>
      </c>
      <c r="B1905" s="34" t="str">
        <f t="shared" si="150"/>
        <v>UDR Loreto</v>
      </c>
      <c r="C1905" s="35" t="s">
        <v>279</v>
      </c>
      <c r="D1905" s="36" t="str">
        <f t="shared" si="149"/>
        <v>Ejecución de Control Técnico a las Prestaciones.</v>
      </c>
      <c r="E1905" s="36" t="s">
        <v>288</v>
      </c>
      <c r="F1905" s="36" t="str">
        <f t="shared" si="147"/>
        <v>Ejecutar acciones correspondientes al Proceso de Control Presencial Posterior</v>
      </c>
      <c r="G1905" s="36" t="s">
        <v>1362</v>
      </c>
      <c r="H1905" s="83" t="s">
        <v>1356</v>
      </c>
      <c r="I1905" s="82">
        <v>1</v>
      </c>
      <c r="J1905" s="38" t="s">
        <v>1329</v>
      </c>
      <c r="K1905" s="38"/>
      <c r="L1905" s="38">
        <v>0</v>
      </c>
      <c r="M1905" s="38">
        <f t="shared" si="148"/>
        <v>0</v>
      </c>
      <c r="N1905" s="39">
        <v>3</v>
      </c>
      <c r="O1905" s="41" t="str">
        <f>IFERROR(VLOOKUP(N1905,bbb!B589:Ordenmes,2,0),"")</f>
        <v>Marzo</v>
      </c>
      <c r="P1905" s="142" t="s">
        <v>56</v>
      </c>
      <c r="Q1905" s="153" t="s">
        <v>57</v>
      </c>
      <c r="R1905" s="95"/>
      <c r="S1905" s="93"/>
      <c r="T1905" s="93"/>
    </row>
    <row r="1906" spans="1:20" x14ac:dyDescent="0.25">
      <c r="A1906" s="34" t="s">
        <v>2123</v>
      </c>
      <c r="B1906" s="34" t="str">
        <f t="shared" si="150"/>
        <v>UDR Loreto</v>
      </c>
      <c r="C1906" s="35" t="s">
        <v>279</v>
      </c>
      <c r="D1906" s="36" t="str">
        <f t="shared" si="149"/>
        <v>Ejecución de Control Técnico a las Prestaciones.</v>
      </c>
      <c r="E1906" s="36" t="s">
        <v>288</v>
      </c>
      <c r="F1906" s="36" t="str">
        <f t="shared" si="147"/>
        <v>Ejecutar acciones correspondientes al Proceso de Control Presencial Posterior</v>
      </c>
      <c r="G1906" s="36" t="s">
        <v>1363</v>
      </c>
      <c r="H1906" s="83" t="s">
        <v>1352</v>
      </c>
      <c r="I1906" s="82">
        <v>1</v>
      </c>
      <c r="J1906" s="38" t="s">
        <v>1329</v>
      </c>
      <c r="K1906" s="38"/>
      <c r="L1906" s="38">
        <v>0</v>
      </c>
      <c r="M1906" s="38">
        <f t="shared" si="148"/>
        <v>0</v>
      </c>
      <c r="N1906" s="39">
        <v>3</v>
      </c>
      <c r="O1906" s="41" t="str">
        <f>IFERROR(VLOOKUP(N1906,bbb!B590:Ordenmes,2,0),"")</f>
        <v>Marzo</v>
      </c>
      <c r="P1906" s="142" t="s">
        <v>61</v>
      </c>
      <c r="Q1906" s="153" t="s">
        <v>62</v>
      </c>
      <c r="R1906" s="95"/>
      <c r="S1906" s="93"/>
      <c r="T1906" s="93"/>
    </row>
    <row r="1907" spans="1:20" x14ac:dyDescent="0.25">
      <c r="A1907" s="34" t="s">
        <v>2123</v>
      </c>
      <c r="B1907" s="34" t="str">
        <f t="shared" si="150"/>
        <v>UDR Loreto</v>
      </c>
      <c r="C1907" s="35" t="s">
        <v>279</v>
      </c>
      <c r="D1907" s="36" t="str">
        <f t="shared" si="149"/>
        <v>Ejecución de Control Técnico a las Prestaciones.</v>
      </c>
      <c r="E1907" s="36" t="s">
        <v>288</v>
      </c>
      <c r="F1907" s="36" t="str">
        <f t="shared" si="147"/>
        <v>Ejecutar acciones correspondientes al Proceso de Control Presencial Posterior</v>
      </c>
      <c r="G1907" s="36" t="s">
        <v>1364</v>
      </c>
      <c r="H1907" s="83" t="s">
        <v>1356</v>
      </c>
      <c r="I1907" s="82">
        <v>3</v>
      </c>
      <c r="J1907" s="38">
        <v>200</v>
      </c>
      <c r="K1907" s="38"/>
      <c r="L1907" s="38">
        <v>960</v>
      </c>
      <c r="M1907" s="38">
        <f t="shared" si="148"/>
        <v>1160</v>
      </c>
      <c r="N1907" s="39">
        <v>3</v>
      </c>
      <c r="O1907" s="41" t="str">
        <f>IFERROR(VLOOKUP(N1907,bbb!B591:Ordenmes,2,0),"")</f>
        <v>Marzo</v>
      </c>
      <c r="P1907" s="142" t="s">
        <v>63</v>
      </c>
      <c r="Q1907" s="153" t="s">
        <v>64</v>
      </c>
      <c r="R1907" s="95"/>
      <c r="S1907" s="93" t="s">
        <v>2970</v>
      </c>
      <c r="T1907" s="93"/>
    </row>
    <row r="1908" spans="1:20" x14ac:dyDescent="0.25">
      <c r="A1908" s="34" t="s">
        <v>2123</v>
      </c>
      <c r="B1908" s="34" t="str">
        <f t="shared" si="150"/>
        <v>UDR Loreto</v>
      </c>
      <c r="C1908" s="35" t="s">
        <v>279</v>
      </c>
      <c r="D1908" s="36" t="str">
        <f t="shared" si="149"/>
        <v>Ejecución de Control Técnico a las Prestaciones.</v>
      </c>
      <c r="E1908" s="36" t="s">
        <v>280</v>
      </c>
      <c r="F1908" s="36" t="str">
        <f t="shared" si="147"/>
        <v>Gestión con actores locales para fortalecer la contención preventiva</v>
      </c>
      <c r="G1908" s="36" t="s">
        <v>1402</v>
      </c>
      <c r="H1908" s="83" t="s">
        <v>1356</v>
      </c>
      <c r="I1908" s="82">
        <v>1</v>
      </c>
      <c r="J1908" s="38">
        <v>200</v>
      </c>
      <c r="K1908" s="38"/>
      <c r="L1908" s="38">
        <v>320</v>
      </c>
      <c r="M1908" s="38">
        <f t="shared" si="148"/>
        <v>520</v>
      </c>
      <c r="N1908" s="39">
        <v>3</v>
      </c>
      <c r="O1908" s="41" t="str">
        <f>IFERROR(VLOOKUP(N1908,bbb!B592:Ordenmes,2,0),"")</f>
        <v>Marzo</v>
      </c>
      <c r="P1908" s="142" t="s">
        <v>160</v>
      </c>
      <c r="Q1908" s="153" t="s">
        <v>664</v>
      </c>
      <c r="R1908" s="95"/>
      <c r="S1908" s="93" t="s">
        <v>2970</v>
      </c>
      <c r="T1908" s="93"/>
    </row>
    <row r="1909" spans="1:20" x14ac:dyDescent="0.25">
      <c r="A1909" s="34" t="s">
        <v>2123</v>
      </c>
      <c r="B1909" s="34" t="str">
        <f t="shared" si="150"/>
        <v>UDR Loreto</v>
      </c>
      <c r="C1909" s="35" t="s">
        <v>279</v>
      </c>
      <c r="D1909" s="36" t="str">
        <f t="shared" si="149"/>
        <v>Ejecución de Control Técnico a las Prestaciones.</v>
      </c>
      <c r="E1909" s="36" t="s">
        <v>280</v>
      </c>
      <c r="F1909" s="36" t="str">
        <f t="shared" si="147"/>
        <v>Gestión con actores locales para fortalecer la contención preventiva</v>
      </c>
      <c r="G1909" s="36" t="s">
        <v>1403</v>
      </c>
      <c r="H1909" s="83" t="s">
        <v>1356</v>
      </c>
      <c r="I1909" s="82">
        <v>3</v>
      </c>
      <c r="J1909" s="38">
        <v>350</v>
      </c>
      <c r="K1909" s="38"/>
      <c r="L1909" s="38">
        <v>960</v>
      </c>
      <c r="M1909" s="38">
        <f t="shared" si="148"/>
        <v>1310</v>
      </c>
      <c r="N1909" s="39">
        <v>3</v>
      </c>
      <c r="O1909" s="41" t="str">
        <f>IFERROR(VLOOKUP(N1909,bbb!B593:Ordenmes,2,0),"")</f>
        <v>Marzo</v>
      </c>
      <c r="P1909" s="142" t="s">
        <v>153</v>
      </c>
      <c r="Q1909" s="153" t="s">
        <v>1466</v>
      </c>
      <c r="R1909" s="95"/>
      <c r="S1909" s="93" t="s">
        <v>2970</v>
      </c>
      <c r="T1909" s="93"/>
    </row>
    <row r="1910" spans="1:20" x14ac:dyDescent="0.25">
      <c r="A1910" s="34" t="s">
        <v>2123</v>
      </c>
      <c r="B1910" s="34" t="str">
        <f t="shared" si="150"/>
        <v>UDR Loreto</v>
      </c>
      <c r="C1910" s="35" t="s">
        <v>307</v>
      </c>
      <c r="D1910" s="36" t="str">
        <f t="shared" si="149"/>
        <v>Supervisión Financiera a Unidades Ejecutoras-UE.</v>
      </c>
      <c r="E1910" s="36" t="s">
        <v>308</v>
      </c>
      <c r="F1910" s="36" t="str">
        <f t="shared" si="147"/>
        <v>Supervisión Financiera Presencial a las Unidades Ejecutoras-UE</v>
      </c>
      <c r="G1910" s="36" t="s">
        <v>1353</v>
      </c>
      <c r="H1910" s="83" t="s">
        <v>1413</v>
      </c>
      <c r="I1910" s="82">
        <v>5</v>
      </c>
      <c r="J1910" s="38" t="s">
        <v>1329</v>
      </c>
      <c r="K1910" s="38"/>
      <c r="L1910" s="38">
        <v>0</v>
      </c>
      <c r="M1910" s="38">
        <f t="shared" si="148"/>
        <v>0</v>
      </c>
      <c r="N1910" s="39">
        <v>3</v>
      </c>
      <c r="O1910" s="41" t="str">
        <f>IFERROR(VLOOKUP(N1910,bbb!B594:Ordenmes,2,0),"")</f>
        <v>Marzo</v>
      </c>
      <c r="P1910" s="142" t="s">
        <v>165</v>
      </c>
      <c r="Q1910" s="153" t="s">
        <v>166</v>
      </c>
      <c r="R1910" s="95" t="s">
        <v>120</v>
      </c>
      <c r="S1910" s="93"/>
      <c r="T1910" s="93"/>
    </row>
    <row r="1911" spans="1:20" x14ac:dyDescent="0.25">
      <c r="A1911" s="34" t="s">
        <v>2123</v>
      </c>
      <c r="B1911" s="34" t="str">
        <f t="shared" si="150"/>
        <v>UDR Loreto</v>
      </c>
      <c r="C1911" s="35" t="s">
        <v>279</v>
      </c>
      <c r="D1911" s="36" t="str">
        <f t="shared" si="149"/>
        <v>Ejecución de Control Técnico a las Prestaciones.</v>
      </c>
      <c r="E1911" s="36" t="s">
        <v>253</v>
      </c>
      <c r="F1911" s="36" t="str">
        <f t="shared" si="147"/>
        <v>Supervisión y asistencia técnica en acciones de soporte a IPRESS</v>
      </c>
      <c r="G1911" s="36" t="s">
        <v>1423</v>
      </c>
      <c r="H1911" s="83" t="s">
        <v>1418</v>
      </c>
      <c r="I1911" s="82">
        <v>4</v>
      </c>
      <c r="J1911" s="38">
        <v>240</v>
      </c>
      <c r="K1911" s="38"/>
      <c r="L1911" s="38">
        <v>1280</v>
      </c>
      <c r="M1911" s="38">
        <f t="shared" si="148"/>
        <v>1520</v>
      </c>
      <c r="N1911" s="39">
        <v>3</v>
      </c>
      <c r="O1911" s="41" t="str">
        <f>IFERROR(VLOOKUP(N1911,bbb!B595:Ordenmes,2,0),"")</f>
        <v>Marzo</v>
      </c>
      <c r="P1911" s="142" t="s">
        <v>168</v>
      </c>
      <c r="Q1911" s="153" t="s">
        <v>1488</v>
      </c>
      <c r="R1911" s="95"/>
      <c r="S1911" s="93" t="s">
        <v>2970</v>
      </c>
      <c r="T1911" s="93"/>
    </row>
    <row r="1912" spans="1:20" x14ac:dyDescent="0.25">
      <c r="A1912" s="34" t="s">
        <v>2123</v>
      </c>
      <c r="B1912" s="34" t="str">
        <f t="shared" si="150"/>
        <v>UDR Loreto</v>
      </c>
      <c r="C1912" s="35" t="s">
        <v>279</v>
      </c>
      <c r="D1912" s="36" t="str">
        <f t="shared" si="149"/>
        <v>Ejecución de Control Técnico a las Prestaciones.</v>
      </c>
      <c r="E1912" s="36" t="s">
        <v>253</v>
      </c>
      <c r="F1912" s="36" t="str">
        <f t="shared" si="147"/>
        <v>Supervisión y asistencia técnica en acciones de soporte a IPRESS</v>
      </c>
      <c r="G1912" s="36" t="s">
        <v>1424</v>
      </c>
      <c r="H1912" s="83" t="s">
        <v>1418</v>
      </c>
      <c r="I1912" s="82">
        <v>2</v>
      </c>
      <c r="J1912" s="38" t="s">
        <v>1329</v>
      </c>
      <c r="K1912" s="38"/>
      <c r="L1912" s="38">
        <v>0</v>
      </c>
      <c r="M1912" s="38">
        <f t="shared" si="148"/>
        <v>0</v>
      </c>
      <c r="N1912" s="39">
        <v>3</v>
      </c>
      <c r="O1912" s="41" t="str">
        <f>IFERROR(VLOOKUP(N1912,bbb!B596:Ordenmes,2,0),"")</f>
        <v>Marzo</v>
      </c>
      <c r="P1912" s="142">
        <v>1</v>
      </c>
      <c r="Q1912" s="111" t="s">
        <v>257</v>
      </c>
      <c r="R1912" s="95"/>
      <c r="S1912" s="93"/>
      <c r="T1912" s="93"/>
    </row>
    <row r="1913" spans="1:20" x14ac:dyDescent="0.25">
      <c r="A1913" s="34" t="s">
        <v>2123</v>
      </c>
      <c r="B1913" s="34" t="str">
        <f t="shared" si="150"/>
        <v>UDR Loreto</v>
      </c>
      <c r="C1913" s="35" t="s">
        <v>279</v>
      </c>
      <c r="D1913" s="36" t="str">
        <f t="shared" si="149"/>
        <v>Ejecución de Control Técnico a las Prestaciones.</v>
      </c>
      <c r="E1913" s="36" t="s">
        <v>253</v>
      </c>
      <c r="F1913" s="36" t="str">
        <f t="shared" si="147"/>
        <v>Supervisión y asistencia técnica en acciones de soporte a IPRESS</v>
      </c>
      <c r="G1913" s="36" t="s">
        <v>1425</v>
      </c>
      <c r="H1913" s="83" t="s">
        <v>1418</v>
      </c>
      <c r="I1913" s="82">
        <v>2</v>
      </c>
      <c r="J1913" s="38" t="s">
        <v>1329</v>
      </c>
      <c r="K1913" s="38"/>
      <c r="L1913" s="38">
        <v>0</v>
      </c>
      <c r="M1913" s="38">
        <f t="shared" si="148"/>
        <v>0</v>
      </c>
      <c r="N1913" s="39">
        <v>3</v>
      </c>
      <c r="O1913" s="41" t="str">
        <f>IFERROR(VLOOKUP(N1913,bbb!B597:Ordenmes,2,0),"")</f>
        <v>Marzo</v>
      </c>
      <c r="P1913" s="142">
        <v>1</v>
      </c>
      <c r="Q1913" s="111" t="s">
        <v>257</v>
      </c>
      <c r="R1913" s="95"/>
      <c r="S1913" s="93"/>
      <c r="T1913" s="93"/>
    </row>
    <row r="1914" spans="1:20" x14ac:dyDescent="0.25">
      <c r="A1914" s="34" t="s">
        <v>2123</v>
      </c>
      <c r="B1914" s="34" t="str">
        <f t="shared" si="150"/>
        <v>UDR Loreto</v>
      </c>
      <c r="C1914" s="35" t="s">
        <v>279</v>
      </c>
      <c r="D1914" s="36" t="str">
        <f t="shared" si="149"/>
        <v>Ejecución de Control Técnico a las Prestaciones.</v>
      </c>
      <c r="E1914" s="36" t="s">
        <v>253</v>
      </c>
      <c r="F1914" s="36" t="str">
        <f t="shared" si="147"/>
        <v>Supervisión y asistencia técnica en acciones de soporte a IPRESS</v>
      </c>
      <c r="G1914" s="36" t="s">
        <v>1426</v>
      </c>
      <c r="H1914" s="83" t="s">
        <v>1418</v>
      </c>
      <c r="I1914" s="82">
        <v>3</v>
      </c>
      <c r="J1914" s="38">
        <v>300</v>
      </c>
      <c r="K1914" s="38"/>
      <c r="L1914" s="38">
        <v>960</v>
      </c>
      <c r="M1914" s="38">
        <f t="shared" si="148"/>
        <v>1260</v>
      </c>
      <c r="N1914" s="39">
        <v>3</v>
      </c>
      <c r="O1914" s="41" t="str">
        <f>IFERROR(VLOOKUP(N1914,bbb!B598:Ordenmes,2,0),"")</f>
        <v>Marzo</v>
      </c>
      <c r="P1914" s="142">
        <v>1</v>
      </c>
      <c r="Q1914" s="111" t="s">
        <v>257</v>
      </c>
      <c r="R1914" s="95"/>
      <c r="S1914" s="93" t="s">
        <v>2970</v>
      </c>
      <c r="T1914" s="93"/>
    </row>
    <row r="1915" spans="1:20" x14ac:dyDescent="0.25">
      <c r="A1915" s="34" t="s">
        <v>2123</v>
      </c>
      <c r="B1915" s="34" t="str">
        <f t="shared" si="150"/>
        <v>UDR Loreto</v>
      </c>
      <c r="C1915" s="35" t="s">
        <v>314</v>
      </c>
      <c r="D1915" s="36" t="str">
        <f t="shared" si="149"/>
        <v>Acciones de Afiliación.</v>
      </c>
      <c r="E1915" s="36" t="s">
        <v>315</v>
      </c>
      <c r="F1915" s="36" t="str">
        <f t="shared" si="147"/>
        <v>Supervisión y asistencia técnica en materia de afiliaciones</v>
      </c>
      <c r="G1915" s="93" t="s">
        <v>1346</v>
      </c>
      <c r="H1915" s="93" t="s">
        <v>1331</v>
      </c>
      <c r="I1915" s="82">
        <v>3</v>
      </c>
      <c r="J1915" s="38">
        <v>300</v>
      </c>
      <c r="K1915" s="38"/>
      <c r="L1915" s="38">
        <v>960</v>
      </c>
      <c r="M1915" s="38">
        <f t="shared" si="148"/>
        <v>1260</v>
      </c>
      <c r="N1915" s="39">
        <v>3</v>
      </c>
      <c r="O1915" s="41" t="str">
        <f>IFERROR(VLOOKUP(N1915,bbb!B599:Ordenmes,2,0),"")</f>
        <v>Marzo</v>
      </c>
      <c r="P1915" s="142">
        <v>1</v>
      </c>
      <c r="Q1915" s="111" t="s">
        <v>257</v>
      </c>
      <c r="R1915" s="95"/>
      <c r="S1915" s="93" t="s">
        <v>2970</v>
      </c>
      <c r="T1915" s="93"/>
    </row>
    <row r="1916" spans="1:20" x14ac:dyDescent="0.25">
      <c r="A1916" s="34" t="s">
        <v>2123</v>
      </c>
      <c r="B1916" s="34" t="str">
        <f t="shared" si="150"/>
        <v>UDR Loreto</v>
      </c>
      <c r="C1916" s="35" t="s">
        <v>314</v>
      </c>
      <c r="D1916" s="36" t="str">
        <f t="shared" si="149"/>
        <v>Acciones de Afiliación.</v>
      </c>
      <c r="E1916" s="36" t="s">
        <v>315</v>
      </c>
      <c r="F1916" s="36" t="str">
        <f t="shared" si="147"/>
        <v>Supervisión y asistencia técnica en materia de afiliaciones</v>
      </c>
      <c r="G1916" s="93" t="s">
        <v>1336</v>
      </c>
      <c r="H1916" s="93" t="s">
        <v>1328</v>
      </c>
      <c r="I1916" s="82">
        <v>2</v>
      </c>
      <c r="J1916" s="38">
        <v>200</v>
      </c>
      <c r="K1916" s="38"/>
      <c r="L1916" s="38">
        <v>640</v>
      </c>
      <c r="M1916" s="38">
        <f t="shared" si="148"/>
        <v>840</v>
      </c>
      <c r="N1916" s="107">
        <v>4</v>
      </c>
      <c r="O1916" s="41" t="str">
        <f>IFERROR(VLOOKUP(N1916,bbb!B651:Ordenmes,2,0),"")</f>
        <v>Abril</v>
      </c>
      <c r="P1916" s="142">
        <v>1</v>
      </c>
      <c r="Q1916" s="111" t="s">
        <v>257</v>
      </c>
      <c r="R1916" s="95"/>
      <c r="S1916" s="93"/>
      <c r="T1916" s="93"/>
    </row>
    <row r="1917" spans="1:20" x14ac:dyDescent="0.25">
      <c r="A1917" s="34" t="s">
        <v>2123</v>
      </c>
      <c r="B1917" s="34" t="str">
        <f t="shared" si="150"/>
        <v>UDR Loreto</v>
      </c>
      <c r="C1917" s="35" t="s">
        <v>279</v>
      </c>
      <c r="D1917" s="36" t="str">
        <f t="shared" si="149"/>
        <v>Ejecución de Control Técnico a las Prestaciones.</v>
      </c>
      <c r="E1917" s="36" t="s">
        <v>288</v>
      </c>
      <c r="F1917" s="36" t="str">
        <f t="shared" si="147"/>
        <v>Ejecutar acciones correspondientes al Proceso de Control Presencial Posterior</v>
      </c>
      <c r="G1917" s="36" t="s">
        <v>1365</v>
      </c>
      <c r="H1917" s="83" t="s">
        <v>1356</v>
      </c>
      <c r="I1917" s="82">
        <v>1</v>
      </c>
      <c r="J1917" s="38" t="s">
        <v>1329</v>
      </c>
      <c r="K1917" s="38"/>
      <c r="L1917" s="38">
        <v>0</v>
      </c>
      <c r="M1917" s="38">
        <f t="shared" si="148"/>
        <v>0</v>
      </c>
      <c r="N1917" s="107">
        <v>4</v>
      </c>
      <c r="O1917" s="41" t="str">
        <f>IFERROR(VLOOKUP(N1917,bbb!B652:Ordenmes,2,0),"")</f>
        <v>Abril</v>
      </c>
      <c r="P1917" s="142">
        <v>1</v>
      </c>
      <c r="Q1917" s="111" t="s">
        <v>257</v>
      </c>
      <c r="R1917" s="95"/>
      <c r="S1917" s="93"/>
      <c r="T1917" s="93"/>
    </row>
    <row r="1918" spans="1:20" x14ac:dyDescent="0.25">
      <c r="A1918" s="34" t="s">
        <v>2123</v>
      </c>
      <c r="B1918" s="34" t="str">
        <f t="shared" si="150"/>
        <v>UDR Loreto</v>
      </c>
      <c r="C1918" s="35" t="s">
        <v>279</v>
      </c>
      <c r="D1918" s="36" t="str">
        <f t="shared" si="149"/>
        <v>Ejecución de Control Técnico a las Prestaciones.</v>
      </c>
      <c r="E1918" s="36" t="s">
        <v>288</v>
      </c>
      <c r="F1918" s="36" t="str">
        <f t="shared" si="147"/>
        <v>Ejecutar acciones correspondientes al Proceso de Control Presencial Posterior</v>
      </c>
      <c r="G1918" s="36" t="s">
        <v>1366</v>
      </c>
      <c r="H1918" s="83" t="s">
        <v>1352</v>
      </c>
      <c r="I1918" s="82">
        <v>1</v>
      </c>
      <c r="J1918" s="38" t="s">
        <v>1329</v>
      </c>
      <c r="K1918" s="38"/>
      <c r="L1918" s="38">
        <v>0</v>
      </c>
      <c r="M1918" s="38">
        <f t="shared" si="148"/>
        <v>0</v>
      </c>
      <c r="N1918" s="107">
        <v>4</v>
      </c>
      <c r="O1918" s="41" t="str">
        <f>IFERROR(VLOOKUP(N1918,bbb!B653:Ordenmes,2,0),"")</f>
        <v>Abril</v>
      </c>
      <c r="P1918" s="142">
        <v>1</v>
      </c>
      <c r="Q1918" s="111" t="s">
        <v>257</v>
      </c>
      <c r="R1918" s="95"/>
      <c r="S1918" s="93"/>
      <c r="T1918" s="93"/>
    </row>
    <row r="1919" spans="1:20" x14ac:dyDescent="0.25">
      <c r="A1919" s="34" t="s">
        <v>2123</v>
      </c>
      <c r="B1919" s="34" t="str">
        <f t="shared" si="150"/>
        <v>UDR Loreto</v>
      </c>
      <c r="C1919" s="35" t="s">
        <v>279</v>
      </c>
      <c r="D1919" s="36" t="str">
        <f t="shared" si="149"/>
        <v>Ejecución de Control Técnico a las Prestaciones.</v>
      </c>
      <c r="E1919" s="36" t="s">
        <v>288</v>
      </c>
      <c r="F1919" s="36" t="str">
        <f t="shared" si="147"/>
        <v>Ejecutar acciones correspondientes al Proceso de Control Presencial Posterior</v>
      </c>
      <c r="G1919" s="36" t="s">
        <v>1367</v>
      </c>
      <c r="H1919" s="83" t="s">
        <v>1356</v>
      </c>
      <c r="I1919" s="82">
        <v>1</v>
      </c>
      <c r="J1919" s="38" t="s">
        <v>1329</v>
      </c>
      <c r="K1919" s="38"/>
      <c r="L1919" s="38">
        <v>0</v>
      </c>
      <c r="M1919" s="38">
        <f t="shared" si="148"/>
        <v>0</v>
      </c>
      <c r="N1919" s="107">
        <v>4</v>
      </c>
      <c r="O1919" s="41" t="str">
        <f>IFERROR(VLOOKUP(N1919,bbb!B654:Ordenmes,2,0),"")</f>
        <v>Abril</v>
      </c>
      <c r="P1919" s="142">
        <v>1</v>
      </c>
      <c r="Q1919" s="111" t="s">
        <v>257</v>
      </c>
      <c r="R1919" s="95"/>
      <c r="S1919" s="93"/>
      <c r="T1919" s="93"/>
    </row>
    <row r="1920" spans="1:20" x14ac:dyDescent="0.25">
      <c r="A1920" s="34" t="s">
        <v>2123</v>
      </c>
      <c r="B1920" s="34" t="str">
        <f t="shared" si="150"/>
        <v>UDR Loreto</v>
      </c>
      <c r="C1920" s="35" t="s">
        <v>279</v>
      </c>
      <c r="D1920" s="36" t="str">
        <f t="shared" si="149"/>
        <v>Ejecución de Control Técnico a las Prestaciones.</v>
      </c>
      <c r="E1920" s="36" t="s">
        <v>280</v>
      </c>
      <c r="F1920" s="36" t="str">
        <f t="shared" si="147"/>
        <v>Gestión con actores locales para fortalecer la contención preventiva</v>
      </c>
      <c r="G1920" s="36" t="s">
        <v>1404</v>
      </c>
      <c r="H1920" s="83" t="s">
        <v>1356</v>
      </c>
      <c r="I1920" s="82">
        <v>2</v>
      </c>
      <c r="J1920" s="38">
        <v>500</v>
      </c>
      <c r="K1920" s="38"/>
      <c r="L1920" s="38">
        <v>640</v>
      </c>
      <c r="M1920" s="38">
        <f t="shared" si="148"/>
        <v>1140</v>
      </c>
      <c r="N1920" s="107">
        <v>4</v>
      </c>
      <c r="O1920" s="41" t="str">
        <f>IFERROR(VLOOKUP(N1920,bbb!B655:Ordenmes,2,0),"")</f>
        <v>Abril</v>
      </c>
      <c r="P1920" s="142">
        <v>2</v>
      </c>
      <c r="Q1920" s="111" t="s">
        <v>126</v>
      </c>
      <c r="R1920" s="95"/>
      <c r="S1920" s="93"/>
      <c r="T1920" s="93"/>
    </row>
    <row r="1921" spans="1:20" x14ac:dyDescent="0.25">
      <c r="A1921" s="34" t="s">
        <v>2123</v>
      </c>
      <c r="B1921" s="34" t="str">
        <f t="shared" si="150"/>
        <v>UDR Loreto</v>
      </c>
      <c r="C1921" s="35" t="s">
        <v>279</v>
      </c>
      <c r="D1921" s="36" t="str">
        <f t="shared" si="149"/>
        <v>Ejecución de Control Técnico a las Prestaciones.</v>
      </c>
      <c r="E1921" s="36" t="s">
        <v>280</v>
      </c>
      <c r="F1921" s="36" t="str">
        <f t="shared" ref="F1921:F1984" si="151">IFERROR(VLOOKUP(E1921,IdTarea,2,0),"")</f>
        <v>Gestión con actores locales para fortalecer la contención preventiva</v>
      </c>
      <c r="G1921" s="36" t="s">
        <v>1405</v>
      </c>
      <c r="H1921" s="83" t="s">
        <v>1356</v>
      </c>
      <c r="I1921" s="82">
        <v>2</v>
      </c>
      <c r="J1921" s="38">
        <v>300</v>
      </c>
      <c r="K1921" s="38"/>
      <c r="L1921" s="38">
        <v>640</v>
      </c>
      <c r="M1921" s="38">
        <f t="shared" si="148"/>
        <v>940</v>
      </c>
      <c r="N1921" s="107">
        <v>4</v>
      </c>
      <c r="O1921" s="41" t="str">
        <f>IFERROR(VLOOKUP(N1921,bbb!B656:Ordenmes,2,0),"")</f>
        <v>Abril</v>
      </c>
      <c r="P1921" s="142">
        <v>2</v>
      </c>
      <c r="Q1921" s="111" t="s">
        <v>126</v>
      </c>
      <c r="R1921" s="95"/>
      <c r="S1921" s="93"/>
      <c r="T1921" s="93"/>
    </row>
    <row r="1922" spans="1:20" x14ac:dyDescent="0.25">
      <c r="A1922" s="34" t="s">
        <v>2123</v>
      </c>
      <c r="B1922" s="34" t="str">
        <f t="shared" si="150"/>
        <v>UDR Loreto</v>
      </c>
      <c r="C1922" s="35" t="s">
        <v>307</v>
      </c>
      <c r="D1922" s="36" t="str">
        <f t="shared" si="149"/>
        <v>Supervisión Financiera a Unidades Ejecutoras-UE.</v>
      </c>
      <c r="E1922" s="36" t="s">
        <v>308</v>
      </c>
      <c r="F1922" s="36" t="str">
        <f t="shared" si="151"/>
        <v>Supervisión Financiera Presencial a las Unidades Ejecutoras-UE</v>
      </c>
      <c r="G1922" s="36" t="s">
        <v>1351</v>
      </c>
      <c r="H1922" s="83" t="s">
        <v>1413</v>
      </c>
      <c r="I1922" s="82">
        <v>5</v>
      </c>
      <c r="J1922" s="38" t="s">
        <v>1329</v>
      </c>
      <c r="K1922" s="38"/>
      <c r="L1922" s="38">
        <v>0</v>
      </c>
      <c r="M1922" s="38">
        <f t="shared" si="148"/>
        <v>0</v>
      </c>
      <c r="N1922" s="107">
        <v>4</v>
      </c>
      <c r="O1922" s="41" t="str">
        <f>IFERROR(VLOOKUP(N1922,bbb!B657:Ordenmes,2,0),"")</f>
        <v>Abril</v>
      </c>
      <c r="P1922" s="142">
        <v>2</v>
      </c>
      <c r="Q1922" s="111" t="s">
        <v>126</v>
      </c>
      <c r="R1922" s="95"/>
      <c r="S1922" s="93"/>
      <c r="T1922" s="93"/>
    </row>
    <row r="1923" spans="1:20" x14ac:dyDescent="0.25">
      <c r="A1923" s="34" t="s">
        <v>2123</v>
      </c>
      <c r="B1923" s="34" t="str">
        <f t="shared" si="150"/>
        <v>UDR Loreto</v>
      </c>
      <c r="C1923" s="35" t="s">
        <v>307</v>
      </c>
      <c r="D1923" s="36" t="str">
        <f t="shared" si="149"/>
        <v>Supervisión Financiera a Unidades Ejecutoras-UE.</v>
      </c>
      <c r="E1923" s="36" t="s">
        <v>308</v>
      </c>
      <c r="F1923" s="36" t="str">
        <f t="shared" si="151"/>
        <v>Supervisión Financiera Presencial a las Unidades Ejecutoras-UE</v>
      </c>
      <c r="G1923" s="36" t="s">
        <v>1414</v>
      </c>
      <c r="H1923" s="83" t="s">
        <v>1415</v>
      </c>
      <c r="I1923" s="82">
        <v>5</v>
      </c>
      <c r="J1923" s="38">
        <v>200</v>
      </c>
      <c r="K1923" s="38"/>
      <c r="L1923" s="38">
        <v>1600</v>
      </c>
      <c r="M1923" s="38">
        <f t="shared" si="148"/>
        <v>1800</v>
      </c>
      <c r="N1923" s="107">
        <v>4</v>
      </c>
      <c r="O1923" s="41" t="str">
        <f>IFERROR(VLOOKUP(N1923,bbb!B658:Ordenmes,2,0),"")</f>
        <v>Abril</v>
      </c>
      <c r="P1923" s="142">
        <v>2</v>
      </c>
      <c r="Q1923" s="111" t="s">
        <v>126</v>
      </c>
      <c r="R1923" s="95"/>
      <c r="S1923" s="93"/>
      <c r="T1923" s="93"/>
    </row>
    <row r="1924" spans="1:20" x14ac:dyDescent="0.25">
      <c r="A1924" s="34" t="s">
        <v>2123</v>
      </c>
      <c r="B1924" s="34" t="str">
        <f t="shared" si="150"/>
        <v>UDR Loreto</v>
      </c>
      <c r="C1924" s="35" t="s">
        <v>279</v>
      </c>
      <c r="D1924" s="36" t="str">
        <f t="shared" si="149"/>
        <v>Ejecución de Control Técnico a las Prestaciones.</v>
      </c>
      <c r="E1924" s="36" t="s">
        <v>253</v>
      </c>
      <c r="F1924" s="36" t="str">
        <f t="shared" si="151"/>
        <v>Supervisión y asistencia técnica en acciones de soporte a IPRESS</v>
      </c>
      <c r="G1924" s="36" t="s">
        <v>1427</v>
      </c>
      <c r="H1924" s="83" t="s">
        <v>1418</v>
      </c>
      <c r="I1924" s="82">
        <v>2</v>
      </c>
      <c r="J1924" s="38" t="s">
        <v>1329</v>
      </c>
      <c r="K1924" s="38"/>
      <c r="L1924" s="38">
        <v>0</v>
      </c>
      <c r="M1924" s="38">
        <f t="shared" si="148"/>
        <v>0</v>
      </c>
      <c r="N1924" s="107">
        <v>4</v>
      </c>
      <c r="O1924" s="41" t="str">
        <f>IFERROR(VLOOKUP(N1924,bbb!B659:Ordenmes,2,0),"")</f>
        <v>Abril</v>
      </c>
      <c r="P1924" s="142">
        <v>2</v>
      </c>
      <c r="Q1924" s="111" t="s">
        <v>126</v>
      </c>
      <c r="R1924" s="95"/>
      <c r="S1924" s="93"/>
      <c r="T1924" s="93"/>
    </row>
    <row r="1925" spans="1:20" x14ac:dyDescent="0.25">
      <c r="A1925" s="34" t="s">
        <v>2123</v>
      </c>
      <c r="B1925" s="34" t="str">
        <f t="shared" si="150"/>
        <v>UDR Loreto</v>
      </c>
      <c r="C1925" s="35" t="s">
        <v>314</v>
      </c>
      <c r="D1925" s="36" t="str">
        <f t="shared" si="149"/>
        <v>Acciones de Afiliación.</v>
      </c>
      <c r="E1925" s="36" t="s">
        <v>315</v>
      </c>
      <c r="F1925" s="36" t="str">
        <f t="shared" si="151"/>
        <v>Supervisión y asistencia técnica en materia de afiliaciones</v>
      </c>
      <c r="G1925" s="93" t="s">
        <v>1339</v>
      </c>
      <c r="H1925" s="93" t="s">
        <v>1333</v>
      </c>
      <c r="I1925" s="82">
        <v>4</v>
      </c>
      <c r="J1925" s="38">
        <v>240</v>
      </c>
      <c r="K1925" s="38"/>
      <c r="L1925" s="38">
        <v>1920</v>
      </c>
      <c r="M1925" s="38">
        <f t="shared" si="148"/>
        <v>2160</v>
      </c>
      <c r="N1925" s="107">
        <v>4</v>
      </c>
      <c r="O1925" s="41" t="str">
        <f>IFERROR(VLOOKUP(N1925,bbb!B660:Ordenmes,2,0),"")</f>
        <v>Abril</v>
      </c>
      <c r="P1925" s="142">
        <v>2</v>
      </c>
      <c r="Q1925" s="111" t="s">
        <v>126</v>
      </c>
      <c r="R1925" s="95"/>
      <c r="S1925" s="93"/>
      <c r="T1925" s="93"/>
    </row>
    <row r="1926" spans="1:20" x14ac:dyDescent="0.25">
      <c r="A1926" s="34" t="s">
        <v>2123</v>
      </c>
      <c r="B1926" s="34" t="str">
        <f t="shared" si="150"/>
        <v>UDR Loreto</v>
      </c>
      <c r="C1926" s="35" t="s">
        <v>279</v>
      </c>
      <c r="D1926" s="36" t="str">
        <f t="shared" si="149"/>
        <v>Ejecución de Control Técnico a las Prestaciones.</v>
      </c>
      <c r="E1926" s="36" t="s">
        <v>280</v>
      </c>
      <c r="F1926" s="36" t="str">
        <f t="shared" si="151"/>
        <v>Gestión con actores locales para fortalecer la contención preventiva</v>
      </c>
      <c r="G1926" s="36" t="s">
        <v>2764</v>
      </c>
      <c r="H1926" s="83" t="s">
        <v>2765</v>
      </c>
      <c r="I1926" s="82">
        <v>3</v>
      </c>
      <c r="J1926" s="38">
        <v>500</v>
      </c>
      <c r="K1926" s="38"/>
      <c r="L1926" s="38">
        <v>960</v>
      </c>
      <c r="M1926" s="38">
        <f t="shared" si="148"/>
        <v>1460</v>
      </c>
      <c r="N1926" s="107">
        <v>4</v>
      </c>
      <c r="O1926" s="41" t="str">
        <f>IFERROR(VLOOKUP(N1926,bbb!B661:Ordenmes,2,0),"")</f>
        <v>Abril</v>
      </c>
      <c r="P1926" s="142">
        <v>3</v>
      </c>
      <c r="Q1926" s="111" t="s">
        <v>131</v>
      </c>
      <c r="R1926" s="95"/>
      <c r="S1926" s="93"/>
      <c r="T1926" s="93"/>
    </row>
    <row r="1927" spans="1:20" x14ac:dyDescent="0.25">
      <c r="A1927" s="34" t="s">
        <v>2123</v>
      </c>
      <c r="B1927" s="34" t="str">
        <f t="shared" si="150"/>
        <v>UDR Loreto</v>
      </c>
      <c r="C1927" s="35" t="s">
        <v>279</v>
      </c>
      <c r="D1927" s="36" t="str">
        <f t="shared" si="149"/>
        <v>Ejecución de Control Técnico a las Prestaciones.</v>
      </c>
      <c r="E1927" s="36" t="s">
        <v>253</v>
      </c>
      <c r="F1927" s="36" t="str">
        <f t="shared" si="151"/>
        <v>Supervisión y asistencia técnica en acciones de soporte a IPRESS</v>
      </c>
      <c r="G1927" s="36" t="s">
        <v>1440</v>
      </c>
      <c r="H1927" s="83" t="s">
        <v>1418</v>
      </c>
      <c r="I1927" s="82">
        <v>3</v>
      </c>
      <c r="J1927" s="38">
        <v>200</v>
      </c>
      <c r="K1927" s="38"/>
      <c r="L1927" s="38">
        <v>960</v>
      </c>
      <c r="M1927" s="38">
        <f t="shared" ref="M1927:M1990" si="152">SUM(J1927:L1927)</f>
        <v>1160</v>
      </c>
      <c r="N1927" s="107">
        <v>4</v>
      </c>
      <c r="O1927" s="41" t="str">
        <f>IFERROR(VLOOKUP(N1927,bbb!B662:Ordenmes,2,0),"")</f>
        <v>Abril</v>
      </c>
      <c r="P1927" s="142">
        <v>2</v>
      </c>
      <c r="Q1927" s="111" t="s">
        <v>126</v>
      </c>
      <c r="R1927" s="95"/>
      <c r="S1927" s="93"/>
      <c r="T1927" s="93"/>
    </row>
    <row r="1928" spans="1:20" x14ac:dyDescent="0.25">
      <c r="A1928" s="34" t="s">
        <v>2123</v>
      </c>
      <c r="B1928" s="34" t="str">
        <f t="shared" si="150"/>
        <v>UDR Loreto</v>
      </c>
      <c r="C1928" s="35" t="s">
        <v>279</v>
      </c>
      <c r="D1928" s="36" t="str">
        <f t="shared" si="149"/>
        <v>Ejecución de Control Técnico a las Prestaciones.</v>
      </c>
      <c r="E1928" s="36" t="s">
        <v>288</v>
      </c>
      <c r="F1928" s="36" t="str">
        <f t="shared" si="151"/>
        <v>Ejecutar acciones correspondientes al Proceso de Control Presencial Posterior</v>
      </c>
      <c r="G1928" s="36" t="s">
        <v>1336</v>
      </c>
      <c r="H1928" s="83" t="s">
        <v>1352</v>
      </c>
      <c r="I1928" s="82">
        <v>1.5</v>
      </c>
      <c r="J1928" s="38">
        <v>200</v>
      </c>
      <c r="K1928" s="38"/>
      <c r="L1928" s="38">
        <v>480</v>
      </c>
      <c r="M1928" s="38">
        <f t="shared" si="152"/>
        <v>680</v>
      </c>
      <c r="N1928" s="107">
        <v>4</v>
      </c>
      <c r="O1928" s="41" t="str">
        <f>IFERROR(VLOOKUP(N1928,bbb!B663:Ordenmes,2,0),"")</f>
        <v>Abril</v>
      </c>
      <c r="P1928" s="142">
        <v>4</v>
      </c>
      <c r="Q1928" s="111" t="s">
        <v>137</v>
      </c>
      <c r="R1928" s="95"/>
      <c r="S1928" s="93"/>
      <c r="T1928" s="93"/>
    </row>
    <row r="1929" spans="1:20" x14ac:dyDescent="0.25">
      <c r="A1929" s="34" t="s">
        <v>2123</v>
      </c>
      <c r="B1929" s="34" t="str">
        <f t="shared" si="150"/>
        <v>UDR Loreto</v>
      </c>
      <c r="C1929" s="35" t="s">
        <v>279</v>
      </c>
      <c r="D1929" s="36" t="str">
        <f t="shared" si="149"/>
        <v>Ejecución de Control Técnico a las Prestaciones.</v>
      </c>
      <c r="E1929" s="36" t="s">
        <v>288</v>
      </c>
      <c r="F1929" s="36" t="str">
        <f t="shared" si="151"/>
        <v>Ejecutar acciones correspondientes al Proceso de Control Presencial Posterior</v>
      </c>
      <c r="G1929" s="36" t="s">
        <v>1372</v>
      </c>
      <c r="H1929" s="83" t="s">
        <v>1352</v>
      </c>
      <c r="I1929" s="82">
        <v>1</v>
      </c>
      <c r="J1929" s="38" t="s">
        <v>1329</v>
      </c>
      <c r="K1929" s="38"/>
      <c r="L1929" s="38">
        <v>0</v>
      </c>
      <c r="M1929" s="38">
        <f t="shared" si="152"/>
        <v>0</v>
      </c>
      <c r="N1929" s="107">
        <v>4</v>
      </c>
      <c r="O1929" s="41" t="str">
        <f>IFERROR(VLOOKUP(N1929,bbb!B664:Ordenmes,2,0),"")</f>
        <v>Abril</v>
      </c>
      <c r="P1929" s="142">
        <v>4</v>
      </c>
      <c r="Q1929" s="111" t="s">
        <v>137</v>
      </c>
      <c r="R1929" s="95"/>
      <c r="S1929" s="93"/>
      <c r="T1929" s="93"/>
    </row>
    <row r="1930" spans="1:20" x14ac:dyDescent="0.25">
      <c r="A1930" s="34" t="s">
        <v>2123</v>
      </c>
      <c r="B1930" s="34" t="str">
        <f t="shared" si="150"/>
        <v>UDR Loreto</v>
      </c>
      <c r="C1930" s="35" t="s">
        <v>252</v>
      </c>
      <c r="D1930" s="36" t="str">
        <f t="shared" si="149"/>
        <v>Acciones de Soporte a la Gestión a nivel de UDR</v>
      </c>
      <c r="E1930" s="36" t="s">
        <v>253</v>
      </c>
      <c r="F1930" s="36" t="str">
        <f t="shared" si="151"/>
        <v>Supervisión y asistencia técnica en acciones de soporte a IPRESS</v>
      </c>
      <c r="G1930" s="36" t="s">
        <v>1447</v>
      </c>
      <c r="H1930" s="83" t="s">
        <v>1418</v>
      </c>
      <c r="I1930" s="82">
        <v>1.5</v>
      </c>
      <c r="J1930" s="38">
        <v>70</v>
      </c>
      <c r="K1930" s="38"/>
      <c r="L1930" s="38">
        <v>480</v>
      </c>
      <c r="M1930" s="38">
        <f t="shared" si="152"/>
        <v>550</v>
      </c>
      <c r="N1930" s="107">
        <v>4</v>
      </c>
      <c r="O1930" s="41" t="str">
        <f>IFERROR(VLOOKUP(N1930,bbb!B665:Ordenmes,2,0),"")</f>
        <v>Abril</v>
      </c>
      <c r="P1930" s="142">
        <v>10</v>
      </c>
      <c r="Q1930" s="111" t="s">
        <v>150</v>
      </c>
      <c r="R1930" s="95"/>
      <c r="S1930" s="93"/>
      <c r="T1930" s="93"/>
    </row>
    <row r="1931" spans="1:20" x14ac:dyDescent="0.25">
      <c r="A1931" s="34" t="s">
        <v>2123</v>
      </c>
      <c r="B1931" s="34" t="str">
        <f t="shared" si="150"/>
        <v>UDR Loreto</v>
      </c>
      <c r="C1931" s="35" t="s">
        <v>252</v>
      </c>
      <c r="D1931" s="36" t="str">
        <f t="shared" si="149"/>
        <v>Acciones de Soporte a la Gestión a nivel de UDR</v>
      </c>
      <c r="E1931" s="36" t="s">
        <v>253</v>
      </c>
      <c r="F1931" s="36" t="str">
        <f t="shared" si="151"/>
        <v>Supervisión y asistencia técnica en acciones de soporte a IPRESS</v>
      </c>
      <c r="G1931" s="36" t="s">
        <v>1422</v>
      </c>
      <c r="H1931" s="83" t="s">
        <v>1418</v>
      </c>
      <c r="I1931" s="82">
        <v>5</v>
      </c>
      <c r="J1931" s="38">
        <v>500</v>
      </c>
      <c r="K1931" s="38"/>
      <c r="L1931" s="38">
        <v>1600</v>
      </c>
      <c r="M1931" s="38">
        <f t="shared" si="152"/>
        <v>2100</v>
      </c>
      <c r="N1931" s="39">
        <v>5</v>
      </c>
      <c r="O1931" s="41" t="str">
        <f>IFERROR(VLOOKUP(N1931,bbb!B624:Ordenmes,2,0),"")</f>
        <v>Mayo</v>
      </c>
      <c r="P1931" s="142">
        <v>3</v>
      </c>
      <c r="Q1931" s="111" t="s">
        <v>131</v>
      </c>
      <c r="R1931" s="95"/>
      <c r="S1931" s="93"/>
      <c r="T1931" s="93"/>
    </row>
    <row r="1932" spans="1:20" x14ac:dyDescent="0.25">
      <c r="A1932" s="34" t="s">
        <v>2123</v>
      </c>
      <c r="B1932" s="34" t="str">
        <f t="shared" si="150"/>
        <v>UDR Loreto</v>
      </c>
      <c r="C1932" s="35" t="s">
        <v>314</v>
      </c>
      <c r="D1932" s="36" t="str">
        <f t="shared" si="149"/>
        <v>Acciones de Afiliación.</v>
      </c>
      <c r="E1932" s="36" t="s">
        <v>315</v>
      </c>
      <c r="F1932" s="36" t="str">
        <f t="shared" si="151"/>
        <v>Supervisión y asistencia técnica en materia de afiliaciones</v>
      </c>
      <c r="G1932" s="93" t="s">
        <v>1338</v>
      </c>
      <c r="H1932" s="93" t="s">
        <v>1328</v>
      </c>
      <c r="I1932" s="82">
        <v>2</v>
      </c>
      <c r="J1932" s="38">
        <v>0</v>
      </c>
      <c r="K1932" s="38"/>
      <c r="L1932" s="38"/>
      <c r="M1932" s="38">
        <f t="shared" si="152"/>
        <v>0</v>
      </c>
      <c r="N1932" s="39">
        <v>5</v>
      </c>
      <c r="O1932" s="41" t="str">
        <f>IFERROR(VLOOKUP(N1932,bbb!B625:Ordenmes,2,0),"")</f>
        <v>Mayo</v>
      </c>
      <c r="P1932" s="142">
        <v>3</v>
      </c>
      <c r="Q1932" s="111" t="s">
        <v>131</v>
      </c>
      <c r="R1932" s="95"/>
      <c r="S1932" s="93"/>
      <c r="T1932" s="93"/>
    </row>
    <row r="1933" spans="1:20" x14ac:dyDescent="0.25">
      <c r="A1933" s="34" t="s">
        <v>2123</v>
      </c>
      <c r="B1933" s="34" t="str">
        <f t="shared" si="150"/>
        <v>UDR Loreto</v>
      </c>
      <c r="C1933" s="35" t="s">
        <v>314</v>
      </c>
      <c r="D1933" s="36" t="str">
        <f t="shared" si="149"/>
        <v>Acciones de Afiliación.</v>
      </c>
      <c r="E1933" s="36" t="s">
        <v>315</v>
      </c>
      <c r="F1933" s="36" t="str">
        <f t="shared" si="151"/>
        <v>Supervisión y asistencia técnica en materia de afiliaciones</v>
      </c>
      <c r="G1933" s="93" t="s">
        <v>1337</v>
      </c>
      <c r="H1933" s="93" t="s">
        <v>1331</v>
      </c>
      <c r="I1933" s="82">
        <v>6</v>
      </c>
      <c r="J1933" s="38">
        <v>500</v>
      </c>
      <c r="K1933" s="38"/>
      <c r="L1933" s="38">
        <v>1280</v>
      </c>
      <c r="M1933" s="38">
        <f t="shared" si="152"/>
        <v>1780</v>
      </c>
      <c r="N1933" s="39">
        <v>5</v>
      </c>
      <c r="O1933" s="41" t="str">
        <f>IFERROR(VLOOKUP(N1933,bbb!B626:Ordenmes,2,0),"")</f>
        <v>Mayo</v>
      </c>
      <c r="P1933" s="142">
        <v>3</v>
      </c>
      <c r="Q1933" s="111" t="s">
        <v>131</v>
      </c>
      <c r="R1933" s="95"/>
      <c r="S1933" s="93"/>
      <c r="T1933" s="93"/>
    </row>
    <row r="1934" spans="1:20" x14ac:dyDescent="0.25">
      <c r="A1934" s="34" t="s">
        <v>2123</v>
      </c>
      <c r="B1934" s="34" t="str">
        <f t="shared" si="150"/>
        <v>UDR Loreto</v>
      </c>
      <c r="C1934" s="35" t="s">
        <v>279</v>
      </c>
      <c r="D1934" s="36" t="str">
        <f t="shared" si="149"/>
        <v>Ejecución de Control Técnico a las Prestaciones.</v>
      </c>
      <c r="E1934" s="36" t="s">
        <v>288</v>
      </c>
      <c r="F1934" s="36" t="str">
        <f t="shared" si="151"/>
        <v>Ejecutar acciones correspondientes al Proceso de Control Presencial Posterior</v>
      </c>
      <c r="G1934" s="36" t="s">
        <v>1369</v>
      </c>
      <c r="H1934" s="83" t="s">
        <v>1356</v>
      </c>
      <c r="I1934" s="82">
        <v>1</v>
      </c>
      <c r="J1934" s="38" t="s">
        <v>1329</v>
      </c>
      <c r="K1934" s="38"/>
      <c r="L1934" s="38">
        <v>0</v>
      </c>
      <c r="M1934" s="38">
        <f t="shared" si="152"/>
        <v>0</v>
      </c>
      <c r="N1934" s="39">
        <v>5</v>
      </c>
      <c r="O1934" s="41" t="str">
        <f>IFERROR(VLOOKUP(N1934,bbb!B627:Ordenmes,2,0),"")</f>
        <v>Mayo</v>
      </c>
      <c r="P1934" s="142">
        <v>3</v>
      </c>
      <c r="Q1934" s="111" t="s">
        <v>131</v>
      </c>
      <c r="R1934" s="95"/>
      <c r="S1934" s="93"/>
      <c r="T1934" s="93"/>
    </row>
    <row r="1935" spans="1:20" x14ac:dyDescent="0.25">
      <c r="A1935" s="34" t="s">
        <v>2123</v>
      </c>
      <c r="B1935" s="34" t="str">
        <f t="shared" si="150"/>
        <v>UDR Loreto</v>
      </c>
      <c r="C1935" s="35" t="s">
        <v>279</v>
      </c>
      <c r="D1935" s="36" t="str">
        <f t="shared" si="149"/>
        <v>Ejecución de Control Técnico a las Prestaciones.</v>
      </c>
      <c r="E1935" s="36" t="s">
        <v>288</v>
      </c>
      <c r="F1935" s="36" t="str">
        <f t="shared" si="151"/>
        <v>Ejecutar acciones correspondientes al Proceso de Control Presencial Posterior</v>
      </c>
      <c r="G1935" s="36" t="s">
        <v>1370</v>
      </c>
      <c r="H1935" s="83" t="s">
        <v>1356</v>
      </c>
      <c r="I1935" s="82">
        <v>5</v>
      </c>
      <c r="J1935" s="38">
        <v>500</v>
      </c>
      <c r="K1935" s="38"/>
      <c r="L1935" s="38">
        <v>1600</v>
      </c>
      <c r="M1935" s="38">
        <f t="shared" si="152"/>
        <v>2100</v>
      </c>
      <c r="N1935" s="39">
        <v>5</v>
      </c>
      <c r="O1935" s="41" t="str">
        <f>IFERROR(VLOOKUP(N1935,bbb!B628:Ordenmes,2,0),"")</f>
        <v>Mayo</v>
      </c>
      <c r="P1935" s="142">
        <v>3</v>
      </c>
      <c r="Q1935" s="111" t="s">
        <v>131</v>
      </c>
      <c r="R1935" s="95"/>
      <c r="S1935" s="93"/>
      <c r="T1935" s="93"/>
    </row>
    <row r="1936" spans="1:20" x14ac:dyDescent="0.25">
      <c r="A1936" s="34" t="s">
        <v>2123</v>
      </c>
      <c r="B1936" s="34" t="str">
        <f t="shared" si="150"/>
        <v>UDR Loreto</v>
      </c>
      <c r="C1936" s="35" t="s">
        <v>279</v>
      </c>
      <c r="D1936" s="36" t="str">
        <f t="shared" si="149"/>
        <v>Ejecución de Control Técnico a las Prestaciones.</v>
      </c>
      <c r="E1936" s="36" t="s">
        <v>288</v>
      </c>
      <c r="F1936" s="36" t="str">
        <f t="shared" si="151"/>
        <v>Ejecutar acciones correspondientes al Proceso de Control Presencial Posterior</v>
      </c>
      <c r="G1936" s="36" t="s">
        <v>1351</v>
      </c>
      <c r="H1936" s="83" t="s">
        <v>1352</v>
      </c>
      <c r="I1936" s="82">
        <v>2</v>
      </c>
      <c r="J1936" s="38" t="s">
        <v>1329</v>
      </c>
      <c r="K1936" s="38"/>
      <c r="L1936" s="38">
        <v>0</v>
      </c>
      <c r="M1936" s="38">
        <f t="shared" si="152"/>
        <v>0</v>
      </c>
      <c r="N1936" s="39">
        <v>5</v>
      </c>
      <c r="O1936" s="41" t="str">
        <f>IFERROR(VLOOKUP(N1936,bbb!B629:Ordenmes,2,0),"")</f>
        <v>Mayo</v>
      </c>
      <c r="P1936" s="142">
        <v>3</v>
      </c>
      <c r="Q1936" s="111" t="s">
        <v>131</v>
      </c>
      <c r="R1936" s="95"/>
      <c r="S1936" s="93"/>
      <c r="T1936" s="93"/>
    </row>
    <row r="1937" spans="1:20" x14ac:dyDescent="0.25">
      <c r="A1937" s="34" t="s">
        <v>2123</v>
      </c>
      <c r="B1937" s="34" t="str">
        <f t="shared" si="150"/>
        <v>UDR Loreto</v>
      </c>
      <c r="C1937" s="35" t="s">
        <v>279</v>
      </c>
      <c r="D1937" s="36" t="str">
        <f t="shared" si="149"/>
        <v>Ejecución de Control Técnico a las Prestaciones.</v>
      </c>
      <c r="E1937" s="36" t="s">
        <v>288</v>
      </c>
      <c r="F1937" s="36" t="str">
        <f t="shared" si="151"/>
        <v>Ejecutar acciones correspondientes al Proceso de Control Presencial Posterior</v>
      </c>
      <c r="G1937" s="36" t="s">
        <v>1353</v>
      </c>
      <c r="H1937" s="83" t="s">
        <v>1352</v>
      </c>
      <c r="I1937" s="82">
        <v>2</v>
      </c>
      <c r="J1937" s="38" t="s">
        <v>1329</v>
      </c>
      <c r="K1937" s="38"/>
      <c r="L1937" s="38">
        <v>0</v>
      </c>
      <c r="M1937" s="38">
        <f t="shared" si="152"/>
        <v>0</v>
      </c>
      <c r="N1937" s="39">
        <v>5</v>
      </c>
      <c r="O1937" s="41" t="str">
        <f>IFERROR(VLOOKUP(N1937,bbb!B630:Ordenmes,2,0),"")</f>
        <v>Mayo</v>
      </c>
      <c r="P1937" s="142">
        <v>3</v>
      </c>
      <c r="Q1937" s="111" t="s">
        <v>131</v>
      </c>
      <c r="R1937" s="95"/>
      <c r="S1937" s="93"/>
      <c r="T1937" s="93"/>
    </row>
    <row r="1938" spans="1:20" x14ac:dyDescent="0.25">
      <c r="A1938" s="34" t="s">
        <v>2123</v>
      </c>
      <c r="B1938" s="34" t="str">
        <f t="shared" si="150"/>
        <v>UDR Loreto</v>
      </c>
      <c r="C1938" s="35" t="s">
        <v>307</v>
      </c>
      <c r="D1938" s="36" t="str">
        <f t="shared" si="149"/>
        <v>Supervisión Financiera a Unidades Ejecutoras-UE.</v>
      </c>
      <c r="E1938" s="36" t="s">
        <v>308</v>
      </c>
      <c r="F1938" s="36" t="str">
        <f t="shared" si="151"/>
        <v>Supervisión Financiera Presencial a las Unidades Ejecutoras-UE</v>
      </c>
      <c r="G1938" s="36" t="s">
        <v>1416</v>
      </c>
      <c r="H1938" s="83" t="s">
        <v>1415</v>
      </c>
      <c r="I1938" s="82">
        <v>6</v>
      </c>
      <c r="J1938" s="38">
        <v>500</v>
      </c>
      <c r="K1938" s="38"/>
      <c r="L1938" s="38">
        <v>1920</v>
      </c>
      <c r="M1938" s="38">
        <f t="shared" si="152"/>
        <v>2420</v>
      </c>
      <c r="N1938" s="39">
        <v>5</v>
      </c>
      <c r="O1938" s="41" t="str">
        <f>IFERROR(VLOOKUP(N1938,bbb!B631:Ordenmes,2,0),"")</f>
        <v>Mayo</v>
      </c>
      <c r="P1938" s="142">
        <v>3</v>
      </c>
      <c r="Q1938" s="111" t="s">
        <v>131</v>
      </c>
      <c r="R1938" s="95"/>
      <c r="S1938" s="93"/>
      <c r="T1938" s="93"/>
    </row>
    <row r="1939" spans="1:20" x14ac:dyDescent="0.25">
      <c r="A1939" s="34" t="s">
        <v>2123</v>
      </c>
      <c r="B1939" s="34" t="str">
        <f t="shared" si="150"/>
        <v>UDR Loreto</v>
      </c>
      <c r="C1939" s="35" t="s">
        <v>252</v>
      </c>
      <c r="D1939" s="36" t="str">
        <f t="shared" si="149"/>
        <v>Acciones de Soporte a la Gestión a nivel de UDR</v>
      </c>
      <c r="E1939" s="36" t="s">
        <v>253</v>
      </c>
      <c r="F1939" s="36" t="str">
        <f t="shared" si="151"/>
        <v>Supervisión y asistencia técnica en acciones de soporte a IPRESS</v>
      </c>
      <c r="G1939" s="36" t="s">
        <v>1430</v>
      </c>
      <c r="H1939" s="83" t="s">
        <v>1418</v>
      </c>
      <c r="I1939" s="82">
        <v>2</v>
      </c>
      <c r="J1939" s="38" t="s">
        <v>1329</v>
      </c>
      <c r="K1939" s="38"/>
      <c r="L1939" s="38">
        <v>0</v>
      </c>
      <c r="M1939" s="38">
        <f t="shared" si="152"/>
        <v>0</v>
      </c>
      <c r="N1939" s="39">
        <v>5</v>
      </c>
      <c r="O1939" s="41" t="str">
        <f>IFERROR(VLOOKUP(N1939,bbb!B632:Ordenmes,2,0),"")</f>
        <v>Mayo</v>
      </c>
      <c r="P1939" s="142">
        <v>3</v>
      </c>
      <c r="Q1939" s="111" t="s">
        <v>131</v>
      </c>
      <c r="R1939" s="95"/>
      <c r="S1939" s="93"/>
      <c r="T1939" s="93"/>
    </row>
    <row r="1940" spans="1:20" x14ac:dyDescent="0.25">
      <c r="A1940" s="34" t="s">
        <v>2123</v>
      </c>
      <c r="B1940" s="34" t="str">
        <f t="shared" si="150"/>
        <v>UDR Loreto</v>
      </c>
      <c r="C1940" s="35" t="s">
        <v>252</v>
      </c>
      <c r="D1940" s="36" t="str">
        <f t="shared" si="149"/>
        <v>Acciones de Soporte a la Gestión a nivel de UDR</v>
      </c>
      <c r="E1940" s="36" t="s">
        <v>253</v>
      </c>
      <c r="F1940" s="36" t="str">
        <f t="shared" si="151"/>
        <v>Supervisión y asistencia técnica en acciones de soporte a IPRESS</v>
      </c>
      <c r="G1940" s="36" t="s">
        <v>1433</v>
      </c>
      <c r="H1940" s="83" t="s">
        <v>1418</v>
      </c>
      <c r="I1940" s="82">
        <v>2</v>
      </c>
      <c r="J1940" s="38" t="s">
        <v>1329</v>
      </c>
      <c r="K1940" s="38"/>
      <c r="L1940" s="38">
        <v>0</v>
      </c>
      <c r="M1940" s="38">
        <f t="shared" si="152"/>
        <v>0</v>
      </c>
      <c r="N1940" s="39">
        <v>5</v>
      </c>
      <c r="O1940" s="41" t="str">
        <f>IFERROR(VLOOKUP(N1940,bbb!B633:Ordenmes,2,0),"")</f>
        <v>Mayo</v>
      </c>
      <c r="P1940" s="142">
        <v>4</v>
      </c>
      <c r="Q1940" s="111" t="s">
        <v>137</v>
      </c>
      <c r="R1940" s="95"/>
      <c r="S1940" s="93"/>
      <c r="T1940" s="93"/>
    </row>
    <row r="1941" spans="1:20" x14ac:dyDescent="0.25">
      <c r="A1941" s="34" t="s">
        <v>2123</v>
      </c>
      <c r="B1941" s="34" t="str">
        <f t="shared" si="150"/>
        <v>UDR Loreto</v>
      </c>
      <c r="C1941" s="35" t="s">
        <v>252</v>
      </c>
      <c r="D1941" s="36" t="str">
        <f t="shared" si="149"/>
        <v>Acciones de Soporte a la Gestión a nivel de UDR</v>
      </c>
      <c r="E1941" s="36" t="s">
        <v>253</v>
      </c>
      <c r="F1941" s="36" t="str">
        <f t="shared" si="151"/>
        <v>Supervisión y asistencia técnica en acciones de soporte a IPRESS</v>
      </c>
      <c r="G1941" s="36" t="s">
        <v>1450</v>
      </c>
      <c r="H1941" s="83" t="s">
        <v>1418</v>
      </c>
      <c r="I1941" s="82">
        <v>3</v>
      </c>
      <c r="J1941" s="38">
        <v>200</v>
      </c>
      <c r="K1941" s="38"/>
      <c r="L1941" s="38">
        <v>960</v>
      </c>
      <c r="M1941" s="38">
        <f t="shared" si="152"/>
        <v>1160</v>
      </c>
      <c r="N1941" s="39">
        <v>10</v>
      </c>
      <c r="O1941" s="41" t="str">
        <f>IFERROR(VLOOKUP(N1941,bbb!B634:Ordenmes,2,0),"")</f>
        <v>Octubre</v>
      </c>
      <c r="P1941" s="142">
        <v>11</v>
      </c>
      <c r="Q1941" s="111" t="s">
        <v>169</v>
      </c>
      <c r="R1941" s="95"/>
      <c r="S1941" s="93"/>
      <c r="T1941" s="93"/>
    </row>
    <row r="1942" spans="1:20" x14ac:dyDescent="0.25">
      <c r="A1942" s="34" t="s">
        <v>2123</v>
      </c>
      <c r="B1942" s="34" t="str">
        <f t="shared" si="150"/>
        <v>UDR Loreto</v>
      </c>
      <c r="C1942" s="35" t="s">
        <v>279</v>
      </c>
      <c r="D1942" s="36" t="str">
        <f t="shared" si="149"/>
        <v>Ejecución de Control Técnico a las Prestaciones.</v>
      </c>
      <c r="E1942" s="36" t="s">
        <v>288</v>
      </c>
      <c r="F1942" s="36" t="str">
        <f t="shared" si="151"/>
        <v>Ejecutar acciones correspondientes al Proceso de Control Presencial Posterior</v>
      </c>
      <c r="G1942" s="36" t="s">
        <v>1368</v>
      </c>
      <c r="H1942" s="83" t="s">
        <v>1352</v>
      </c>
      <c r="I1942" s="82">
        <v>3</v>
      </c>
      <c r="J1942" s="38">
        <v>70</v>
      </c>
      <c r="K1942" s="38"/>
      <c r="L1942" s="38">
        <v>960</v>
      </c>
      <c r="M1942" s="38">
        <f t="shared" si="152"/>
        <v>1030</v>
      </c>
      <c r="N1942" s="39">
        <v>6</v>
      </c>
      <c r="O1942" s="41" t="str">
        <f>IFERROR(VLOOKUP(N1942,bbb!B615:Ordenmes,2,0),"")</f>
        <v>Junio</v>
      </c>
      <c r="P1942" s="142">
        <v>1</v>
      </c>
      <c r="Q1942" s="111" t="s">
        <v>257</v>
      </c>
      <c r="R1942" s="95"/>
      <c r="S1942" s="93"/>
      <c r="T1942" s="93"/>
    </row>
    <row r="1943" spans="1:20" x14ac:dyDescent="0.25">
      <c r="A1943" s="34" t="s">
        <v>2123</v>
      </c>
      <c r="B1943" s="34" t="str">
        <f t="shared" si="150"/>
        <v>UDR Loreto</v>
      </c>
      <c r="C1943" s="35" t="s">
        <v>314</v>
      </c>
      <c r="D1943" s="36" t="str">
        <f t="shared" si="149"/>
        <v>Acciones de Afiliación.</v>
      </c>
      <c r="E1943" s="36" t="s">
        <v>315</v>
      </c>
      <c r="F1943" s="36" t="str">
        <f t="shared" si="151"/>
        <v>Supervisión y asistencia técnica en materia de afiliaciones</v>
      </c>
      <c r="G1943" s="93" t="s">
        <v>1340</v>
      </c>
      <c r="H1943" s="93" t="s">
        <v>1331</v>
      </c>
      <c r="I1943" s="82">
        <v>2</v>
      </c>
      <c r="J1943" s="38" t="s">
        <v>1329</v>
      </c>
      <c r="K1943" s="38"/>
      <c r="L1943" s="38">
        <v>0</v>
      </c>
      <c r="M1943" s="38">
        <f t="shared" si="152"/>
        <v>0</v>
      </c>
      <c r="N1943" s="39">
        <v>6</v>
      </c>
      <c r="O1943" s="41" t="str">
        <f>IFERROR(VLOOKUP(N1943,bbb!B616:Ordenmes,2,0),"")</f>
        <v>Junio</v>
      </c>
      <c r="P1943" s="142">
        <v>4</v>
      </c>
      <c r="Q1943" s="111" t="s">
        <v>137</v>
      </c>
      <c r="R1943" s="95"/>
      <c r="S1943" s="93"/>
      <c r="T1943" s="93"/>
    </row>
    <row r="1944" spans="1:20" x14ac:dyDescent="0.25">
      <c r="A1944" s="34" t="s">
        <v>2123</v>
      </c>
      <c r="B1944" s="34" t="str">
        <f t="shared" si="150"/>
        <v>UDR Loreto</v>
      </c>
      <c r="C1944" s="35" t="s">
        <v>314</v>
      </c>
      <c r="D1944" s="36" t="str">
        <f t="shared" si="149"/>
        <v>Acciones de Afiliación.</v>
      </c>
      <c r="E1944" s="36" t="s">
        <v>315</v>
      </c>
      <c r="F1944" s="36" t="str">
        <f t="shared" si="151"/>
        <v>Supervisión y asistencia técnica en materia de afiliaciones</v>
      </c>
      <c r="G1944" s="93" t="s">
        <v>1341</v>
      </c>
      <c r="H1944" s="93" t="s">
        <v>1333</v>
      </c>
      <c r="I1944" s="82">
        <v>3</v>
      </c>
      <c r="J1944" s="38">
        <v>200</v>
      </c>
      <c r="K1944" s="38"/>
      <c r="L1944" s="38">
        <v>1280</v>
      </c>
      <c r="M1944" s="38">
        <f t="shared" si="152"/>
        <v>1480</v>
      </c>
      <c r="N1944" s="39">
        <v>6</v>
      </c>
      <c r="O1944" s="41" t="str">
        <f>IFERROR(VLOOKUP(N1944,bbb!B617:Ordenmes,2,0),"")</f>
        <v>Junio</v>
      </c>
      <c r="P1944" s="142">
        <v>4</v>
      </c>
      <c r="Q1944" s="111" t="s">
        <v>137</v>
      </c>
      <c r="R1944" s="95"/>
      <c r="S1944" s="93"/>
      <c r="T1944" s="93"/>
    </row>
    <row r="1945" spans="1:20" x14ac:dyDescent="0.25">
      <c r="A1945" s="34" t="s">
        <v>2123</v>
      </c>
      <c r="B1945" s="34" t="str">
        <f t="shared" si="150"/>
        <v>UDR Loreto</v>
      </c>
      <c r="C1945" s="35" t="s">
        <v>279</v>
      </c>
      <c r="D1945" s="36" t="str">
        <f t="shared" ref="D1945:D2008" si="153">IFERROR(VLOOKUP(C1945,IdAOE,2,0),"")</f>
        <v>Ejecución de Control Técnico a las Prestaciones.</v>
      </c>
      <c r="E1945" s="36" t="s">
        <v>288</v>
      </c>
      <c r="F1945" s="36" t="str">
        <f t="shared" si="151"/>
        <v>Ejecutar acciones correspondientes al Proceso de Control Presencial Posterior</v>
      </c>
      <c r="G1945" s="36" t="s">
        <v>1371</v>
      </c>
      <c r="H1945" s="83" t="s">
        <v>1352</v>
      </c>
      <c r="I1945" s="82">
        <v>1</v>
      </c>
      <c r="J1945" s="38" t="s">
        <v>1329</v>
      </c>
      <c r="K1945" s="38"/>
      <c r="L1945" s="38">
        <v>0</v>
      </c>
      <c r="M1945" s="38">
        <f t="shared" si="152"/>
        <v>0</v>
      </c>
      <c r="N1945" s="39">
        <v>6</v>
      </c>
      <c r="O1945" s="41" t="str">
        <f>IFERROR(VLOOKUP(N1945,bbb!B618:Ordenmes,2,0),"")</f>
        <v>Junio</v>
      </c>
      <c r="P1945" s="142">
        <v>4</v>
      </c>
      <c r="Q1945" s="111" t="s">
        <v>137</v>
      </c>
      <c r="R1945" s="95"/>
      <c r="S1945" s="93"/>
      <c r="T1945" s="93"/>
    </row>
    <row r="1946" spans="1:20" x14ac:dyDescent="0.25">
      <c r="A1946" s="34" t="s">
        <v>2123</v>
      </c>
      <c r="B1946" s="34" t="str">
        <f t="shared" si="150"/>
        <v>UDR Loreto</v>
      </c>
      <c r="C1946" s="35" t="s">
        <v>279</v>
      </c>
      <c r="D1946" s="36" t="str">
        <f t="shared" si="153"/>
        <v>Ejecución de Control Técnico a las Prestaciones.</v>
      </c>
      <c r="E1946" s="36" t="s">
        <v>288</v>
      </c>
      <c r="F1946" s="36" t="str">
        <f t="shared" si="151"/>
        <v>Ejecutar acciones correspondientes al Proceso de Control Presencial Posterior</v>
      </c>
      <c r="G1946" s="36" t="s">
        <v>1373</v>
      </c>
      <c r="H1946" s="83" t="s">
        <v>1356</v>
      </c>
      <c r="I1946" s="82">
        <v>3</v>
      </c>
      <c r="J1946" s="38">
        <v>500</v>
      </c>
      <c r="K1946" s="38"/>
      <c r="L1946" s="38">
        <v>960</v>
      </c>
      <c r="M1946" s="38">
        <f t="shared" si="152"/>
        <v>1460</v>
      </c>
      <c r="N1946" s="39">
        <v>10</v>
      </c>
      <c r="O1946" s="41" t="str">
        <f>IFERROR(VLOOKUP(N1946,bbb!B619:Ordenmes,2,0),"")</f>
        <v>Octubre</v>
      </c>
      <c r="P1946" s="142">
        <v>4</v>
      </c>
      <c r="Q1946" s="111" t="s">
        <v>137</v>
      </c>
      <c r="R1946" s="95"/>
      <c r="S1946" s="93"/>
      <c r="T1946" s="93"/>
    </row>
    <row r="1947" spans="1:20" x14ac:dyDescent="0.25">
      <c r="A1947" s="34" t="s">
        <v>2123</v>
      </c>
      <c r="B1947" s="34" t="str">
        <f t="shared" si="150"/>
        <v>UDR Loreto</v>
      </c>
      <c r="C1947" s="35" t="s">
        <v>279</v>
      </c>
      <c r="D1947" s="36" t="str">
        <f t="shared" si="153"/>
        <v>Ejecución de Control Técnico a las Prestaciones.</v>
      </c>
      <c r="E1947" s="36" t="s">
        <v>288</v>
      </c>
      <c r="F1947" s="36" t="str">
        <f t="shared" si="151"/>
        <v>Ejecutar acciones correspondientes al Proceso de Control Presencial Posterior</v>
      </c>
      <c r="G1947" s="36" t="s">
        <v>1374</v>
      </c>
      <c r="H1947" s="83" t="s">
        <v>1356</v>
      </c>
      <c r="I1947" s="82">
        <v>1</v>
      </c>
      <c r="J1947" s="38" t="s">
        <v>1329</v>
      </c>
      <c r="K1947" s="38"/>
      <c r="L1947" s="38">
        <v>0</v>
      </c>
      <c r="M1947" s="38">
        <f t="shared" si="152"/>
        <v>0</v>
      </c>
      <c r="N1947" s="39">
        <v>6</v>
      </c>
      <c r="O1947" s="41" t="str">
        <f>IFERROR(VLOOKUP(N1947,bbb!B620:Ordenmes,2,0),"")</f>
        <v>Junio</v>
      </c>
      <c r="P1947" s="142">
        <v>4</v>
      </c>
      <c r="Q1947" s="111" t="s">
        <v>137</v>
      </c>
      <c r="R1947" s="95"/>
      <c r="S1947" s="93"/>
      <c r="T1947" s="93"/>
    </row>
    <row r="1948" spans="1:20" x14ac:dyDescent="0.25">
      <c r="A1948" s="34" t="s">
        <v>2123</v>
      </c>
      <c r="B1948" s="34" t="str">
        <f t="shared" si="150"/>
        <v>UDR Loreto</v>
      </c>
      <c r="C1948" s="35" t="s">
        <v>279</v>
      </c>
      <c r="D1948" s="36" t="str">
        <f t="shared" si="153"/>
        <v>Ejecución de Control Técnico a las Prestaciones.</v>
      </c>
      <c r="E1948" s="36" t="s">
        <v>280</v>
      </c>
      <c r="F1948" s="36" t="str">
        <f t="shared" si="151"/>
        <v>Gestión con actores locales para fortalecer la contención preventiva</v>
      </c>
      <c r="G1948" s="36" t="s">
        <v>3110</v>
      </c>
      <c r="H1948" s="83" t="s">
        <v>1356</v>
      </c>
      <c r="I1948" s="82">
        <v>4</v>
      </c>
      <c r="J1948" s="38">
        <v>600</v>
      </c>
      <c r="K1948" s="38"/>
      <c r="L1948" s="38">
        <f>320*4</f>
        <v>1280</v>
      </c>
      <c r="M1948" s="38">
        <f t="shared" si="152"/>
        <v>1880</v>
      </c>
      <c r="N1948" s="39">
        <v>6</v>
      </c>
      <c r="O1948" s="41" t="str">
        <f>IFERROR(VLOOKUP(N1948,bbb!B621:Ordenmes,2,0),"")</f>
        <v>Junio</v>
      </c>
      <c r="P1948" s="142">
        <v>4</v>
      </c>
      <c r="Q1948" s="111" t="s">
        <v>137</v>
      </c>
      <c r="R1948" s="95"/>
      <c r="S1948" s="93"/>
      <c r="T1948" s="93"/>
    </row>
    <row r="1949" spans="1:20" x14ac:dyDescent="0.25">
      <c r="A1949" s="34" t="s">
        <v>2123</v>
      </c>
      <c r="B1949" s="34" t="str">
        <f t="shared" si="150"/>
        <v>UDR Loreto</v>
      </c>
      <c r="C1949" s="35" t="s">
        <v>252</v>
      </c>
      <c r="D1949" s="36" t="str">
        <f t="shared" si="153"/>
        <v>Acciones de Soporte a la Gestión a nivel de UDR</v>
      </c>
      <c r="E1949" s="36" t="s">
        <v>253</v>
      </c>
      <c r="F1949" s="36" t="str">
        <f t="shared" si="151"/>
        <v>Supervisión y asistencia técnica en acciones de soporte a IPRESS</v>
      </c>
      <c r="G1949" s="36" t="s">
        <v>1434</v>
      </c>
      <c r="H1949" s="83" t="s">
        <v>1418</v>
      </c>
      <c r="I1949" s="82">
        <v>3</v>
      </c>
      <c r="J1949" s="38">
        <v>200</v>
      </c>
      <c r="K1949" s="38"/>
      <c r="L1949" s="38">
        <v>960</v>
      </c>
      <c r="M1949" s="38">
        <f t="shared" si="152"/>
        <v>1160</v>
      </c>
      <c r="N1949" s="39">
        <v>6</v>
      </c>
      <c r="O1949" s="41" t="str">
        <f>IFERROR(VLOOKUP(N1949,bbb!B622:Ordenmes,2,0),"")</f>
        <v>Junio</v>
      </c>
      <c r="P1949" s="142">
        <v>4</v>
      </c>
      <c r="Q1949" s="111" t="s">
        <v>137</v>
      </c>
      <c r="R1949" s="95"/>
      <c r="S1949" s="93"/>
      <c r="T1949" s="93"/>
    </row>
    <row r="1950" spans="1:20" x14ac:dyDescent="0.25">
      <c r="A1950" s="34" t="s">
        <v>2123</v>
      </c>
      <c r="B1950" s="34" t="str">
        <f t="shared" ref="B1950:B2013" si="154">IFERROR(VLOOKUP(A1950,IdCC,2,0),"")</f>
        <v>UDR Loreto</v>
      </c>
      <c r="C1950" s="35" t="s">
        <v>252</v>
      </c>
      <c r="D1950" s="36" t="str">
        <f t="shared" si="153"/>
        <v>Acciones de Soporte a la Gestión a nivel de UDR</v>
      </c>
      <c r="E1950" s="36" t="s">
        <v>253</v>
      </c>
      <c r="F1950" s="36" t="str">
        <f t="shared" si="151"/>
        <v>Supervisión y asistencia técnica en acciones de soporte a IPRESS</v>
      </c>
      <c r="G1950" s="36" t="s">
        <v>1435</v>
      </c>
      <c r="H1950" s="83" t="s">
        <v>1418</v>
      </c>
      <c r="I1950" s="82">
        <v>4</v>
      </c>
      <c r="J1950" s="38">
        <v>240</v>
      </c>
      <c r="K1950" s="38"/>
      <c r="L1950" s="38">
        <v>1280</v>
      </c>
      <c r="M1950" s="38">
        <f t="shared" si="152"/>
        <v>1520</v>
      </c>
      <c r="N1950" s="39">
        <v>6</v>
      </c>
      <c r="O1950" s="41" t="str">
        <f>IFERROR(VLOOKUP(N1950,bbb!B623:Ordenmes,2,0),"")</f>
        <v>Junio</v>
      </c>
      <c r="P1950" s="142">
        <v>5</v>
      </c>
      <c r="Q1950" s="111" t="s">
        <v>158</v>
      </c>
      <c r="R1950" s="95"/>
      <c r="S1950" s="93"/>
      <c r="T1950" s="93"/>
    </row>
    <row r="1951" spans="1:20" x14ac:dyDescent="0.25">
      <c r="A1951" s="34" t="s">
        <v>2123</v>
      </c>
      <c r="B1951" s="34" t="str">
        <f t="shared" si="154"/>
        <v>UDR Loreto</v>
      </c>
      <c r="C1951" s="35" t="s">
        <v>252</v>
      </c>
      <c r="D1951" s="36" t="str">
        <f t="shared" si="153"/>
        <v>Acciones de Soporte a la Gestión a nivel de UDR</v>
      </c>
      <c r="E1951" s="36" t="s">
        <v>253</v>
      </c>
      <c r="F1951" s="36" t="str">
        <f t="shared" si="151"/>
        <v>Supervisión y asistencia técnica en acciones de soporte a IPRESS</v>
      </c>
      <c r="G1951" s="36" t="s">
        <v>1436</v>
      </c>
      <c r="H1951" s="83" t="s">
        <v>1418</v>
      </c>
      <c r="I1951" s="82">
        <v>2</v>
      </c>
      <c r="J1951" s="38" t="s">
        <v>1329</v>
      </c>
      <c r="K1951" s="38"/>
      <c r="L1951" s="38">
        <v>0</v>
      </c>
      <c r="M1951" s="38">
        <f t="shared" si="152"/>
        <v>0</v>
      </c>
      <c r="N1951" s="39">
        <v>6</v>
      </c>
      <c r="O1951" s="41" t="str">
        <f>IFERROR(VLOOKUP(N1951,bbb!B624:Ordenmes,2,0),"")</f>
        <v>Junio</v>
      </c>
      <c r="P1951" s="142">
        <v>5</v>
      </c>
      <c r="Q1951" s="111" t="s">
        <v>158</v>
      </c>
      <c r="R1951" s="95"/>
      <c r="S1951" s="93"/>
      <c r="T1951" s="93"/>
    </row>
    <row r="1952" spans="1:20" x14ac:dyDescent="0.25">
      <c r="A1952" s="34" t="s">
        <v>2123</v>
      </c>
      <c r="B1952" s="34" t="str">
        <f t="shared" si="154"/>
        <v>UDR Loreto</v>
      </c>
      <c r="C1952" s="35" t="s">
        <v>314</v>
      </c>
      <c r="D1952" s="36" t="str">
        <f t="shared" si="153"/>
        <v>Acciones de Afiliación.</v>
      </c>
      <c r="E1952" s="36" t="s">
        <v>315</v>
      </c>
      <c r="F1952" s="36" t="str">
        <f t="shared" si="151"/>
        <v>Supervisión y asistencia técnica en materia de afiliaciones</v>
      </c>
      <c r="G1952" s="93" t="s">
        <v>1342</v>
      </c>
      <c r="H1952" s="93" t="s">
        <v>1333</v>
      </c>
      <c r="I1952" s="82">
        <v>2</v>
      </c>
      <c r="J1952" s="38">
        <v>0</v>
      </c>
      <c r="K1952" s="38"/>
      <c r="L1952" s="38">
        <v>0</v>
      </c>
      <c r="M1952" s="38">
        <f t="shared" si="152"/>
        <v>0</v>
      </c>
      <c r="N1952" s="39">
        <v>7</v>
      </c>
      <c r="O1952" s="41" t="str">
        <f>IFERROR(VLOOKUP(N1952,bbb!B627:Ordenmes,2,0),"")</f>
        <v>Julio</v>
      </c>
      <c r="P1952" s="142">
        <v>5</v>
      </c>
      <c r="Q1952" s="111" t="s">
        <v>158</v>
      </c>
      <c r="R1952" s="95"/>
      <c r="S1952" s="93"/>
      <c r="T1952" s="93"/>
    </row>
    <row r="1953" spans="1:20" x14ac:dyDescent="0.25">
      <c r="A1953" s="34" t="s">
        <v>2123</v>
      </c>
      <c r="B1953" s="34" t="str">
        <f t="shared" si="154"/>
        <v>UDR Loreto</v>
      </c>
      <c r="C1953" s="35" t="s">
        <v>314</v>
      </c>
      <c r="D1953" s="36" t="str">
        <f t="shared" si="153"/>
        <v>Acciones de Afiliación.</v>
      </c>
      <c r="E1953" s="36" t="s">
        <v>315</v>
      </c>
      <c r="F1953" s="36" t="str">
        <f t="shared" si="151"/>
        <v>Supervisión y asistencia técnica en materia de afiliaciones</v>
      </c>
      <c r="G1953" s="93" t="s">
        <v>1343</v>
      </c>
      <c r="H1953" s="93" t="s">
        <v>1328</v>
      </c>
      <c r="I1953" s="82">
        <v>5</v>
      </c>
      <c r="J1953" s="38">
        <v>600</v>
      </c>
      <c r="K1953" s="38"/>
      <c r="L1953" s="38">
        <v>1600</v>
      </c>
      <c r="M1953" s="38">
        <f t="shared" si="152"/>
        <v>2200</v>
      </c>
      <c r="N1953" s="39">
        <v>7</v>
      </c>
      <c r="O1953" s="41" t="str">
        <f>IFERROR(VLOOKUP(N1953,bbb!B628:Ordenmes,2,0),"")</f>
        <v>Julio</v>
      </c>
      <c r="P1953" s="142">
        <v>5</v>
      </c>
      <c r="Q1953" s="111" t="s">
        <v>158</v>
      </c>
      <c r="R1953" s="95"/>
      <c r="S1953" s="93"/>
      <c r="T1953" s="93"/>
    </row>
    <row r="1954" spans="1:20" x14ac:dyDescent="0.25">
      <c r="A1954" s="34" t="s">
        <v>2123</v>
      </c>
      <c r="B1954" s="34" t="str">
        <f t="shared" si="154"/>
        <v>UDR Loreto</v>
      </c>
      <c r="C1954" s="35" t="s">
        <v>279</v>
      </c>
      <c r="D1954" s="36" t="str">
        <f t="shared" si="153"/>
        <v>Ejecución de Control Técnico a las Prestaciones.</v>
      </c>
      <c r="E1954" s="36" t="s">
        <v>288</v>
      </c>
      <c r="F1954" s="36" t="str">
        <f t="shared" si="151"/>
        <v>Ejecutar acciones correspondientes al Proceso de Control Presencial Posterior</v>
      </c>
      <c r="G1954" s="36" t="s">
        <v>1375</v>
      </c>
      <c r="H1954" s="83" t="s">
        <v>1352</v>
      </c>
      <c r="I1954" s="82">
        <v>3</v>
      </c>
      <c r="J1954" s="38">
        <v>350</v>
      </c>
      <c r="K1954" s="38"/>
      <c r="L1954" s="38">
        <v>960</v>
      </c>
      <c r="M1954" s="38">
        <f t="shared" si="152"/>
        <v>1310</v>
      </c>
      <c r="N1954" s="39">
        <v>7</v>
      </c>
      <c r="O1954" s="41" t="str">
        <f>IFERROR(VLOOKUP(N1954,bbb!B629:Ordenmes,2,0),"")</f>
        <v>Julio</v>
      </c>
      <c r="P1954" s="142">
        <v>5</v>
      </c>
      <c r="Q1954" s="111" t="s">
        <v>158</v>
      </c>
      <c r="R1954" s="95"/>
      <c r="S1954" s="93"/>
      <c r="T1954" s="93"/>
    </row>
    <row r="1955" spans="1:20" x14ac:dyDescent="0.25">
      <c r="A1955" s="34" t="s">
        <v>2123</v>
      </c>
      <c r="B1955" s="34" t="str">
        <f t="shared" si="154"/>
        <v>UDR Loreto</v>
      </c>
      <c r="C1955" s="35" t="s">
        <v>279</v>
      </c>
      <c r="D1955" s="36" t="str">
        <f t="shared" si="153"/>
        <v>Ejecución de Control Técnico a las Prestaciones.</v>
      </c>
      <c r="E1955" s="36" t="s">
        <v>288</v>
      </c>
      <c r="F1955" s="36" t="str">
        <f t="shared" si="151"/>
        <v>Ejecutar acciones correspondientes al Proceso de Control Presencial Posterior</v>
      </c>
      <c r="G1955" s="36" t="s">
        <v>1376</v>
      </c>
      <c r="H1955" s="83" t="s">
        <v>1356</v>
      </c>
      <c r="I1955" s="82">
        <v>2</v>
      </c>
      <c r="J1955" s="38">
        <v>160</v>
      </c>
      <c r="K1955" s="38"/>
      <c r="L1955" s="38">
        <v>640</v>
      </c>
      <c r="M1955" s="38">
        <f t="shared" si="152"/>
        <v>800</v>
      </c>
      <c r="N1955" s="39">
        <v>7</v>
      </c>
      <c r="O1955" s="41" t="str">
        <f>IFERROR(VLOOKUP(N1955,bbb!B630:Ordenmes,2,0),"")</f>
        <v>Julio</v>
      </c>
      <c r="P1955" s="142">
        <v>5</v>
      </c>
      <c r="Q1955" s="111" t="s">
        <v>158</v>
      </c>
      <c r="R1955" s="95"/>
      <c r="S1955" s="93"/>
      <c r="T1955" s="93"/>
    </row>
    <row r="1956" spans="1:20" x14ac:dyDescent="0.25">
      <c r="A1956" s="34" t="s">
        <v>2123</v>
      </c>
      <c r="B1956" s="34" t="str">
        <f t="shared" si="154"/>
        <v>UDR Loreto</v>
      </c>
      <c r="C1956" s="35" t="s">
        <v>279</v>
      </c>
      <c r="D1956" s="36" t="str">
        <f t="shared" si="153"/>
        <v>Ejecución de Control Técnico a las Prestaciones.</v>
      </c>
      <c r="E1956" s="36" t="s">
        <v>288</v>
      </c>
      <c r="F1956" s="36" t="str">
        <f t="shared" si="151"/>
        <v>Ejecutar acciones correspondientes al Proceso de Control Presencial Posterior</v>
      </c>
      <c r="G1956" s="36" t="s">
        <v>1377</v>
      </c>
      <c r="H1956" s="83" t="s">
        <v>1352</v>
      </c>
      <c r="I1956" s="82">
        <v>4</v>
      </c>
      <c r="J1956" s="38">
        <v>300</v>
      </c>
      <c r="K1956" s="38"/>
      <c r="L1956" s="38">
        <v>1280</v>
      </c>
      <c r="M1956" s="38">
        <f t="shared" si="152"/>
        <v>1580</v>
      </c>
      <c r="N1956" s="39">
        <v>7</v>
      </c>
      <c r="O1956" s="41" t="str">
        <f>IFERROR(VLOOKUP(N1956,bbb!B631:Ordenmes,2,0),"")</f>
        <v>Julio</v>
      </c>
      <c r="P1956" s="142">
        <v>5</v>
      </c>
      <c r="Q1956" s="111" t="s">
        <v>158</v>
      </c>
      <c r="R1956" s="95"/>
      <c r="S1956" s="93"/>
      <c r="T1956" s="93"/>
    </row>
    <row r="1957" spans="1:20" x14ac:dyDescent="0.25">
      <c r="A1957" s="34" t="s">
        <v>2123</v>
      </c>
      <c r="B1957" s="34" t="str">
        <f t="shared" si="154"/>
        <v>UDR Loreto</v>
      </c>
      <c r="C1957" s="35" t="s">
        <v>279</v>
      </c>
      <c r="D1957" s="36" t="str">
        <f t="shared" si="153"/>
        <v>Ejecución de Control Técnico a las Prestaciones.</v>
      </c>
      <c r="E1957" s="36" t="s">
        <v>288</v>
      </c>
      <c r="F1957" s="36" t="str">
        <f t="shared" si="151"/>
        <v>Ejecutar acciones correspondientes al Proceso de Control Presencial Posterior</v>
      </c>
      <c r="G1957" s="36" t="s">
        <v>1378</v>
      </c>
      <c r="H1957" s="83" t="s">
        <v>1356</v>
      </c>
      <c r="I1957" s="82">
        <v>4</v>
      </c>
      <c r="J1957" s="38">
        <v>350</v>
      </c>
      <c r="K1957" s="38"/>
      <c r="L1957" s="38">
        <v>1280</v>
      </c>
      <c r="M1957" s="38">
        <f t="shared" si="152"/>
        <v>1630</v>
      </c>
      <c r="N1957" s="39">
        <v>7</v>
      </c>
      <c r="O1957" s="41" t="str">
        <f>IFERROR(VLOOKUP(N1957,bbb!B632:Ordenmes,2,0),"")</f>
        <v>Julio</v>
      </c>
      <c r="P1957" s="142">
        <v>5</v>
      </c>
      <c r="Q1957" s="111" t="s">
        <v>158</v>
      </c>
      <c r="R1957" s="95"/>
      <c r="S1957" s="93"/>
      <c r="T1957" s="93"/>
    </row>
    <row r="1958" spans="1:20" x14ac:dyDescent="0.25">
      <c r="A1958" s="34" t="s">
        <v>2123</v>
      </c>
      <c r="B1958" s="34" t="str">
        <f t="shared" si="154"/>
        <v>UDR Loreto</v>
      </c>
      <c r="C1958" s="35" t="s">
        <v>279</v>
      </c>
      <c r="D1958" s="36" t="str">
        <f t="shared" si="153"/>
        <v>Ejecución de Control Técnico a las Prestaciones.</v>
      </c>
      <c r="E1958" s="36" t="s">
        <v>288</v>
      </c>
      <c r="F1958" s="36" t="str">
        <f t="shared" si="151"/>
        <v>Ejecutar acciones correspondientes al Proceso de Control Presencial Posterior</v>
      </c>
      <c r="G1958" s="36" t="s">
        <v>1353</v>
      </c>
      <c r="H1958" s="83" t="s">
        <v>1352</v>
      </c>
      <c r="I1958" s="82">
        <v>2</v>
      </c>
      <c r="J1958" s="38" t="s">
        <v>1329</v>
      </c>
      <c r="K1958" s="38"/>
      <c r="L1958" s="38">
        <v>0</v>
      </c>
      <c r="M1958" s="38">
        <f t="shared" si="152"/>
        <v>0</v>
      </c>
      <c r="N1958" s="39">
        <v>7</v>
      </c>
      <c r="O1958" s="41" t="str">
        <f>IFERROR(VLOOKUP(N1958,bbb!B633:Ordenmes,2,0),"")</f>
        <v>Julio</v>
      </c>
      <c r="P1958" s="142">
        <v>5</v>
      </c>
      <c r="Q1958" s="111" t="s">
        <v>158</v>
      </c>
      <c r="R1958" s="95"/>
      <c r="S1958" s="93"/>
      <c r="T1958" s="93"/>
    </row>
    <row r="1959" spans="1:20" x14ac:dyDescent="0.25">
      <c r="A1959" s="34" t="s">
        <v>2123</v>
      </c>
      <c r="B1959" s="34" t="str">
        <f t="shared" si="154"/>
        <v>UDR Loreto</v>
      </c>
      <c r="C1959" s="35" t="s">
        <v>279</v>
      </c>
      <c r="D1959" s="36" t="str">
        <f t="shared" si="153"/>
        <v>Ejecución de Control Técnico a las Prestaciones.</v>
      </c>
      <c r="E1959" s="36" t="s">
        <v>280</v>
      </c>
      <c r="F1959" s="36" t="str">
        <f t="shared" si="151"/>
        <v>Gestión con actores locales para fortalecer la contención preventiva</v>
      </c>
      <c r="G1959" s="36" t="s">
        <v>1406</v>
      </c>
      <c r="H1959" s="83" t="s">
        <v>1356</v>
      </c>
      <c r="I1959" s="82">
        <v>3</v>
      </c>
      <c r="J1959" s="38">
        <v>600</v>
      </c>
      <c r="K1959" s="38"/>
      <c r="L1959" s="38">
        <v>960</v>
      </c>
      <c r="M1959" s="38">
        <f t="shared" si="152"/>
        <v>1560</v>
      </c>
      <c r="N1959" s="39">
        <v>7</v>
      </c>
      <c r="O1959" s="41" t="str">
        <f>IFERROR(VLOOKUP(N1959,bbb!B634:Ordenmes,2,0),"")</f>
        <v>Julio</v>
      </c>
      <c r="P1959" s="142">
        <v>5</v>
      </c>
      <c r="Q1959" s="111" t="s">
        <v>158</v>
      </c>
      <c r="R1959" s="95"/>
      <c r="S1959" s="93"/>
      <c r="T1959" s="93"/>
    </row>
    <row r="1960" spans="1:20" x14ac:dyDescent="0.25">
      <c r="A1960" s="34" t="s">
        <v>2123</v>
      </c>
      <c r="B1960" s="34" t="str">
        <f t="shared" si="154"/>
        <v>UDR Loreto</v>
      </c>
      <c r="C1960" s="35" t="s">
        <v>307</v>
      </c>
      <c r="D1960" s="36" t="str">
        <f t="shared" si="153"/>
        <v>Supervisión Financiera a Unidades Ejecutoras-UE.</v>
      </c>
      <c r="E1960" s="36" t="s">
        <v>308</v>
      </c>
      <c r="F1960" s="36" t="str">
        <f t="shared" si="151"/>
        <v>Supervisión Financiera Presencial a las Unidades Ejecutoras-UE</v>
      </c>
      <c r="G1960" s="36" t="s">
        <v>1416</v>
      </c>
      <c r="H1960" s="83" t="s">
        <v>1412</v>
      </c>
      <c r="I1960" s="82">
        <v>6</v>
      </c>
      <c r="J1960" s="38">
        <v>500</v>
      </c>
      <c r="K1960" s="38"/>
      <c r="L1960" s="38">
        <v>1920</v>
      </c>
      <c r="M1960" s="38">
        <f t="shared" si="152"/>
        <v>2420</v>
      </c>
      <c r="N1960" s="39">
        <v>7</v>
      </c>
      <c r="O1960" s="41" t="str">
        <f>IFERROR(VLOOKUP(N1960,bbb!B635:Ordenmes,2,0),"")</f>
        <v>Julio</v>
      </c>
      <c r="P1960" s="142">
        <v>6</v>
      </c>
      <c r="Q1960" s="111" t="s">
        <v>142</v>
      </c>
      <c r="R1960" s="95"/>
      <c r="S1960" s="93"/>
      <c r="T1960" s="93"/>
    </row>
    <row r="1961" spans="1:20" x14ac:dyDescent="0.25">
      <c r="A1961" s="34" t="s">
        <v>2123</v>
      </c>
      <c r="B1961" s="34" t="str">
        <f t="shared" si="154"/>
        <v>UDR Loreto</v>
      </c>
      <c r="C1961" s="35" t="s">
        <v>252</v>
      </c>
      <c r="D1961" s="36" t="str">
        <f t="shared" si="153"/>
        <v>Acciones de Soporte a la Gestión a nivel de UDR</v>
      </c>
      <c r="E1961" s="36" t="s">
        <v>253</v>
      </c>
      <c r="F1961" s="36" t="str">
        <f t="shared" si="151"/>
        <v>Supervisión y asistencia técnica en acciones de soporte a IPRESS</v>
      </c>
      <c r="G1961" s="36" t="s">
        <v>1437</v>
      </c>
      <c r="H1961" s="83" t="s">
        <v>1418</v>
      </c>
      <c r="I1961" s="82">
        <v>2</v>
      </c>
      <c r="J1961" s="38" t="s">
        <v>1329</v>
      </c>
      <c r="K1961" s="38"/>
      <c r="L1961" s="38">
        <v>0</v>
      </c>
      <c r="M1961" s="38">
        <f t="shared" si="152"/>
        <v>0</v>
      </c>
      <c r="N1961" s="39">
        <v>7</v>
      </c>
      <c r="O1961" s="41" t="str">
        <f>IFERROR(VLOOKUP(N1961,bbb!B636:Ordenmes,2,0),"")</f>
        <v>Julio</v>
      </c>
      <c r="P1961" s="142">
        <v>6</v>
      </c>
      <c r="Q1961" s="111" t="s">
        <v>142</v>
      </c>
      <c r="R1961" s="95"/>
      <c r="S1961" s="93"/>
      <c r="T1961" s="93"/>
    </row>
    <row r="1962" spans="1:20" x14ac:dyDescent="0.25">
      <c r="A1962" s="34" t="s">
        <v>2123</v>
      </c>
      <c r="B1962" s="34" t="str">
        <f t="shared" si="154"/>
        <v>UDR Loreto</v>
      </c>
      <c r="C1962" s="35" t="s">
        <v>252</v>
      </c>
      <c r="D1962" s="36" t="str">
        <f t="shared" si="153"/>
        <v>Acciones de Soporte a la Gestión a nivel de UDR</v>
      </c>
      <c r="E1962" s="36" t="s">
        <v>253</v>
      </c>
      <c r="F1962" s="36" t="str">
        <f t="shared" si="151"/>
        <v>Supervisión y asistencia técnica en acciones de soporte a IPRESS</v>
      </c>
      <c r="G1962" s="36" t="s">
        <v>1438</v>
      </c>
      <c r="H1962" s="83" t="s">
        <v>1418</v>
      </c>
      <c r="I1962" s="82">
        <v>4</v>
      </c>
      <c r="J1962" s="38">
        <v>400</v>
      </c>
      <c r="K1962" s="38"/>
      <c r="L1962" s="38">
        <v>1280</v>
      </c>
      <c r="M1962" s="38">
        <f t="shared" si="152"/>
        <v>1680</v>
      </c>
      <c r="N1962" s="39">
        <v>7</v>
      </c>
      <c r="O1962" s="41" t="str">
        <f>IFERROR(VLOOKUP(N1962,bbb!B637:Ordenmes,2,0),"")</f>
        <v>Julio</v>
      </c>
      <c r="P1962" s="142">
        <v>6</v>
      </c>
      <c r="Q1962" s="111" t="s">
        <v>142</v>
      </c>
      <c r="R1962" s="95"/>
      <c r="S1962" s="93"/>
      <c r="T1962" s="93"/>
    </row>
    <row r="1963" spans="1:20" x14ac:dyDescent="0.25">
      <c r="A1963" s="34" t="s">
        <v>2123</v>
      </c>
      <c r="B1963" s="34" t="str">
        <f t="shared" si="154"/>
        <v>UDR Loreto</v>
      </c>
      <c r="C1963" s="35" t="s">
        <v>252</v>
      </c>
      <c r="D1963" s="36" t="str">
        <f t="shared" si="153"/>
        <v>Acciones de Soporte a la Gestión a nivel de UDR</v>
      </c>
      <c r="E1963" s="36" t="s">
        <v>253</v>
      </c>
      <c r="F1963" s="36" t="str">
        <f t="shared" si="151"/>
        <v>Supervisión y asistencia técnica en acciones de soporte a IPRESS</v>
      </c>
      <c r="G1963" s="36" t="s">
        <v>1451</v>
      </c>
      <c r="H1963" s="83" t="s">
        <v>1418</v>
      </c>
      <c r="I1963" s="82">
        <v>4</v>
      </c>
      <c r="J1963" s="38">
        <v>600</v>
      </c>
      <c r="K1963" s="38"/>
      <c r="L1963" s="38">
        <v>1280</v>
      </c>
      <c r="M1963" s="38">
        <f t="shared" si="152"/>
        <v>1880</v>
      </c>
      <c r="N1963" s="39">
        <v>7</v>
      </c>
      <c r="O1963" s="41" t="str">
        <f>IFERROR(VLOOKUP(N1963,bbb!B638:Ordenmes,2,0),"")</f>
        <v>Julio</v>
      </c>
      <c r="P1963" s="142">
        <v>11</v>
      </c>
      <c r="Q1963" s="111" t="s">
        <v>169</v>
      </c>
      <c r="R1963" s="95"/>
      <c r="S1963" s="93"/>
      <c r="T1963" s="93"/>
    </row>
    <row r="1964" spans="1:20" x14ac:dyDescent="0.25">
      <c r="A1964" s="34" t="s">
        <v>2123</v>
      </c>
      <c r="B1964" s="34" t="str">
        <f t="shared" si="154"/>
        <v>UDR Loreto</v>
      </c>
      <c r="C1964" s="35" t="s">
        <v>314</v>
      </c>
      <c r="D1964" s="36" t="str">
        <f t="shared" si="153"/>
        <v>Acciones de Afiliación.</v>
      </c>
      <c r="E1964" s="36" t="s">
        <v>315</v>
      </c>
      <c r="F1964" s="36" t="str">
        <f t="shared" si="151"/>
        <v>Supervisión y asistencia técnica en materia de afiliaciones</v>
      </c>
      <c r="G1964" s="93" t="s">
        <v>1332</v>
      </c>
      <c r="H1964" s="93" t="s">
        <v>1331</v>
      </c>
      <c r="I1964" s="82">
        <v>2</v>
      </c>
      <c r="J1964" s="38" t="s">
        <v>1329</v>
      </c>
      <c r="K1964" s="38"/>
      <c r="L1964" s="38">
        <v>0</v>
      </c>
      <c r="M1964" s="38">
        <f t="shared" si="152"/>
        <v>0</v>
      </c>
      <c r="N1964" s="39">
        <v>8</v>
      </c>
      <c r="O1964" s="41" t="str">
        <f>IFERROR(VLOOKUP(N1964,bbb!B615:Ordenmes,2,0),"")</f>
        <v>Agosto</v>
      </c>
      <c r="P1964" s="142">
        <v>6</v>
      </c>
      <c r="Q1964" s="111" t="s">
        <v>142</v>
      </c>
      <c r="R1964" s="95"/>
      <c r="S1964" s="93"/>
      <c r="T1964" s="93"/>
    </row>
    <row r="1965" spans="1:20" x14ac:dyDescent="0.25">
      <c r="A1965" s="34" t="s">
        <v>2123</v>
      </c>
      <c r="B1965" s="34" t="str">
        <f t="shared" si="154"/>
        <v>UDR Loreto</v>
      </c>
      <c r="C1965" s="35" t="s">
        <v>252</v>
      </c>
      <c r="D1965" s="36" t="str">
        <f t="shared" si="153"/>
        <v>Acciones de Soporte a la Gestión a nivel de UDR</v>
      </c>
      <c r="E1965" s="36" t="s">
        <v>253</v>
      </c>
      <c r="F1965" s="36" t="str">
        <f t="shared" si="151"/>
        <v>Supervisión y asistencia técnica en acciones de soporte a IPRESS</v>
      </c>
      <c r="G1965" s="36" t="s">
        <v>1429</v>
      </c>
      <c r="H1965" s="83" t="s">
        <v>1418</v>
      </c>
      <c r="I1965" s="82">
        <v>3</v>
      </c>
      <c r="J1965" s="38">
        <v>70</v>
      </c>
      <c r="K1965" s="38"/>
      <c r="L1965" s="38">
        <v>960</v>
      </c>
      <c r="M1965" s="38">
        <f t="shared" si="152"/>
        <v>1030</v>
      </c>
      <c r="N1965" s="39">
        <v>8</v>
      </c>
      <c r="O1965" s="41" t="str">
        <f>IFERROR(VLOOKUP(N1965,bbb!B616:Ordenmes,2,0),"")</f>
        <v>Agosto</v>
      </c>
      <c r="P1965" s="142">
        <v>6</v>
      </c>
      <c r="Q1965" s="111" t="s">
        <v>142</v>
      </c>
      <c r="R1965" s="95"/>
      <c r="S1965" s="93"/>
      <c r="T1965" s="93"/>
    </row>
    <row r="1966" spans="1:20" x14ac:dyDescent="0.25">
      <c r="A1966" s="34" t="s">
        <v>2123</v>
      </c>
      <c r="B1966" s="34" t="str">
        <f t="shared" si="154"/>
        <v>UDR Loreto</v>
      </c>
      <c r="C1966" s="35" t="s">
        <v>314</v>
      </c>
      <c r="D1966" s="36" t="str">
        <f t="shared" si="153"/>
        <v>Acciones de Afiliación.</v>
      </c>
      <c r="E1966" s="36" t="s">
        <v>315</v>
      </c>
      <c r="F1966" s="36" t="str">
        <f t="shared" si="151"/>
        <v>Supervisión y asistencia técnica en materia de afiliaciones</v>
      </c>
      <c r="G1966" s="93" t="s">
        <v>2869</v>
      </c>
      <c r="H1966" s="93" t="s">
        <v>2872</v>
      </c>
      <c r="I1966" s="82">
        <v>4</v>
      </c>
      <c r="J1966" s="38">
        <v>500</v>
      </c>
      <c r="K1966" s="38"/>
      <c r="L1966" s="38">
        <v>960</v>
      </c>
      <c r="M1966" s="38">
        <f t="shared" si="152"/>
        <v>1460</v>
      </c>
      <c r="N1966" s="39">
        <v>8</v>
      </c>
      <c r="O1966" s="41" t="str">
        <f>IFERROR(VLOOKUP(N1966,bbb!B617:Ordenmes,2,0),"")</f>
        <v>Agosto</v>
      </c>
      <c r="P1966" s="142">
        <v>6</v>
      </c>
      <c r="Q1966" s="111" t="s">
        <v>142</v>
      </c>
      <c r="R1966" s="95"/>
      <c r="S1966" s="93"/>
      <c r="T1966" s="93"/>
    </row>
    <row r="1967" spans="1:20" x14ac:dyDescent="0.25">
      <c r="A1967" s="34" t="s">
        <v>2123</v>
      </c>
      <c r="B1967" s="34" t="str">
        <f t="shared" si="154"/>
        <v>UDR Loreto</v>
      </c>
      <c r="C1967" s="35" t="s">
        <v>279</v>
      </c>
      <c r="D1967" s="36" t="str">
        <f t="shared" si="153"/>
        <v>Ejecución de Control Técnico a las Prestaciones.</v>
      </c>
      <c r="E1967" s="36" t="s">
        <v>288</v>
      </c>
      <c r="F1967" s="36" t="str">
        <f t="shared" si="151"/>
        <v>Ejecutar acciones correspondientes al Proceso de Control Presencial Posterior</v>
      </c>
      <c r="G1967" s="36" t="s">
        <v>1379</v>
      </c>
      <c r="H1967" s="83" t="s">
        <v>1352</v>
      </c>
      <c r="I1967" s="82">
        <v>4</v>
      </c>
      <c r="J1967" s="38">
        <v>600</v>
      </c>
      <c r="K1967" s="38"/>
      <c r="L1967" s="38">
        <v>1280</v>
      </c>
      <c r="M1967" s="38">
        <f t="shared" si="152"/>
        <v>1880</v>
      </c>
      <c r="N1967" s="39">
        <v>8</v>
      </c>
      <c r="O1967" s="41" t="str">
        <f>IFERROR(VLOOKUP(N1967,bbb!B618:Ordenmes,2,0),"")</f>
        <v>Agosto</v>
      </c>
      <c r="P1967" s="142">
        <v>6</v>
      </c>
      <c r="Q1967" s="111" t="s">
        <v>142</v>
      </c>
      <c r="R1967" s="95"/>
      <c r="S1967" s="93"/>
      <c r="T1967" s="93"/>
    </row>
    <row r="1968" spans="1:20" x14ac:dyDescent="0.25">
      <c r="A1968" s="34" t="s">
        <v>2123</v>
      </c>
      <c r="B1968" s="34" t="str">
        <f t="shared" si="154"/>
        <v>UDR Loreto</v>
      </c>
      <c r="C1968" s="35" t="s">
        <v>279</v>
      </c>
      <c r="D1968" s="36" t="str">
        <f t="shared" si="153"/>
        <v>Ejecución de Control Técnico a las Prestaciones.</v>
      </c>
      <c r="E1968" s="36" t="s">
        <v>288</v>
      </c>
      <c r="F1968" s="36" t="str">
        <f t="shared" si="151"/>
        <v>Ejecutar acciones correspondientes al Proceso de Control Presencial Posterior</v>
      </c>
      <c r="G1968" s="36" t="s">
        <v>1380</v>
      </c>
      <c r="H1968" s="83" t="s">
        <v>1356</v>
      </c>
      <c r="I1968" s="82">
        <v>4</v>
      </c>
      <c r="J1968" s="38">
        <v>500</v>
      </c>
      <c r="K1968" s="38"/>
      <c r="L1968" s="38">
        <v>1280</v>
      </c>
      <c r="M1968" s="38">
        <f t="shared" si="152"/>
        <v>1780</v>
      </c>
      <c r="N1968" s="39">
        <v>8</v>
      </c>
      <c r="O1968" s="41" t="str">
        <f>IFERROR(VLOOKUP(N1968,bbb!B619:Ordenmes,2,0),"")</f>
        <v>Agosto</v>
      </c>
      <c r="P1968" s="142">
        <v>7</v>
      </c>
      <c r="Q1968" s="111" t="s">
        <v>156</v>
      </c>
      <c r="R1968" s="95"/>
      <c r="S1968" s="93"/>
      <c r="T1968" s="93"/>
    </row>
    <row r="1969" spans="1:20" x14ac:dyDescent="0.25">
      <c r="A1969" s="34" t="s">
        <v>2123</v>
      </c>
      <c r="B1969" s="34" t="str">
        <f t="shared" si="154"/>
        <v>UDR Loreto</v>
      </c>
      <c r="C1969" s="35" t="s">
        <v>279</v>
      </c>
      <c r="D1969" s="36" t="str">
        <f t="shared" si="153"/>
        <v>Ejecución de Control Técnico a las Prestaciones.</v>
      </c>
      <c r="E1969" s="36" t="s">
        <v>288</v>
      </c>
      <c r="F1969" s="36" t="str">
        <f t="shared" si="151"/>
        <v>Ejecutar acciones correspondientes al Proceso de Control Presencial Posterior</v>
      </c>
      <c r="G1969" s="36" t="s">
        <v>1381</v>
      </c>
      <c r="H1969" s="83" t="s">
        <v>1356</v>
      </c>
      <c r="I1969" s="82">
        <v>5</v>
      </c>
      <c r="J1969" s="38">
        <v>600</v>
      </c>
      <c r="K1969" s="38"/>
      <c r="L1969" s="38">
        <v>1600</v>
      </c>
      <c r="M1969" s="38">
        <f t="shared" si="152"/>
        <v>2200</v>
      </c>
      <c r="N1969" s="39">
        <v>8</v>
      </c>
      <c r="O1969" s="41" t="str">
        <f>IFERROR(VLOOKUP(N1969,bbb!B620:Ordenmes,2,0),"")</f>
        <v>Agosto</v>
      </c>
      <c r="P1969" s="142">
        <v>7</v>
      </c>
      <c r="Q1969" s="111" t="s">
        <v>156</v>
      </c>
      <c r="R1969" s="95"/>
      <c r="S1969" s="93"/>
      <c r="T1969" s="93"/>
    </row>
    <row r="1970" spans="1:20" x14ac:dyDescent="0.25">
      <c r="A1970" s="34" t="s">
        <v>2123</v>
      </c>
      <c r="B1970" s="34" t="str">
        <f t="shared" si="154"/>
        <v>UDR Loreto</v>
      </c>
      <c r="C1970" s="35" t="s">
        <v>307</v>
      </c>
      <c r="D1970" s="36" t="str">
        <f t="shared" si="153"/>
        <v>Supervisión Financiera a Unidades Ejecutoras-UE.</v>
      </c>
      <c r="E1970" s="36" t="s">
        <v>308</v>
      </c>
      <c r="F1970" s="36" t="str">
        <f t="shared" si="151"/>
        <v>Supervisión Financiera Presencial a las Unidades Ejecutoras-UE</v>
      </c>
      <c r="G1970" s="36" t="s">
        <v>1411</v>
      </c>
      <c r="H1970" s="83" t="s">
        <v>1413</v>
      </c>
      <c r="I1970" s="82">
        <v>5</v>
      </c>
      <c r="J1970" s="38" t="s">
        <v>1329</v>
      </c>
      <c r="K1970" s="38"/>
      <c r="L1970" s="38">
        <v>0</v>
      </c>
      <c r="M1970" s="38">
        <f t="shared" si="152"/>
        <v>0</v>
      </c>
      <c r="N1970" s="39">
        <v>8</v>
      </c>
      <c r="O1970" s="41" t="str">
        <f>IFERROR(VLOOKUP(N1970,bbb!B621:Ordenmes,2,0),"")</f>
        <v>Agosto</v>
      </c>
      <c r="P1970" s="142">
        <v>7</v>
      </c>
      <c r="Q1970" s="111" t="s">
        <v>156</v>
      </c>
      <c r="R1970" s="95"/>
      <c r="S1970" s="93"/>
      <c r="T1970" s="93"/>
    </row>
    <row r="1971" spans="1:20" x14ac:dyDescent="0.25">
      <c r="A1971" s="34" t="s">
        <v>2123</v>
      </c>
      <c r="B1971" s="34" t="str">
        <f t="shared" si="154"/>
        <v>UDR Loreto</v>
      </c>
      <c r="C1971" s="35" t="s">
        <v>307</v>
      </c>
      <c r="D1971" s="36" t="str">
        <f t="shared" si="153"/>
        <v>Supervisión Financiera a Unidades Ejecutoras-UE.</v>
      </c>
      <c r="E1971" s="36" t="s">
        <v>308</v>
      </c>
      <c r="F1971" s="36" t="str">
        <f t="shared" si="151"/>
        <v>Supervisión Financiera Presencial a las Unidades Ejecutoras-UE</v>
      </c>
      <c r="G1971" s="36" t="s">
        <v>1414</v>
      </c>
      <c r="H1971" s="83" t="s">
        <v>1412</v>
      </c>
      <c r="I1971" s="82">
        <v>5</v>
      </c>
      <c r="J1971" s="38">
        <v>200</v>
      </c>
      <c r="K1971" s="38"/>
      <c r="L1971" s="38">
        <v>1600</v>
      </c>
      <c r="M1971" s="38">
        <f t="shared" si="152"/>
        <v>1800</v>
      </c>
      <c r="N1971" s="39">
        <v>8</v>
      </c>
      <c r="O1971" s="41" t="str">
        <f>IFERROR(VLOOKUP(N1971,bbb!B622:Ordenmes,2,0),"")</f>
        <v>Agosto</v>
      </c>
      <c r="P1971" s="142">
        <v>7</v>
      </c>
      <c r="Q1971" s="111" t="s">
        <v>156</v>
      </c>
      <c r="R1971" s="95"/>
      <c r="S1971" s="93"/>
      <c r="T1971" s="93"/>
    </row>
    <row r="1972" spans="1:20" x14ac:dyDescent="0.25">
      <c r="A1972" s="34" t="s">
        <v>2123</v>
      </c>
      <c r="B1972" s="34" t="str">
        <f t="shared" si="154"/>
        <v>UDR Loreto</v>
      </c>
      <c r="C1972" s="35" t="s">
        <v>252</v>
      </c>
      <c r="D1972" s="36" t="str">
        <f t="shared" si="153"/>
        <v>Acciones de Soporte a la Gestión a nivel de UDR</v>
      </c>
      <c r="E1972" s="36" t="s">
        <v>253</v>
      </c>
      <c r="F1972" s="36" t="str">
        <f t="shared" si="151"/>
        <v>Supervisión y asistencia técnica en acciones de soporte a IPRESS</v>
      </c>
      <c r="G1972" s="36" t="s">
        <v>1433</v>
      </c>
      <c r="H1972" s="83" t="s">
        <v>1418</v>
      </c>
      <c r="I1972" s="82">
        <v>2</v>
      </c>
      <c r="J1972" s="38" t="s">
        <v>1329</v>
      </c>
      <c r="K1972" s="38"/>
      <c r="L1972" s="38">
        <v>0</v>
      </c>
      <c r="M1972" s="38">
        <f t="shared" si="152"/>
        <v>0</v>
      </c>
      <c r="N1972" s="39">
        <v>8</v>
      </c>
      <c r="O1972" s="41" t="str">
        <f>IFERROR(VLOOKUP(N1972,bbb!B623:Ordenmes,2,0),"")</f>
        <v>Agosto</v>
      </c>
      <c r="P1972" s="142">
        <v>7</v>
      </c>
      <c r="Q1972" s="111" t="s">
        <v>156</v>
      </c>
      <c r="R1972" s="95"/>
      <c r="S1972" s="93"/>
      <c r="T1972" s="93"/>
    </row>
    <row r="1973" spans="1:20" x14ac:dyDescent="0.25">
      <c r="A1973" s="34" t="s">
        <v>2123</v>
      </c>
      <c r="B1973" s="34" t="str">
        <f t="shared" si="154"/>
        <v>UDR Loreto</v>
      </c>
      <c r="C1973" s="35" t="s">
        <v>252</v>
      </c>
      <c r="D1973" s="36" t="str">
        <f t="shared" si="153"/>
        <v>Acciones de Soporte a la Gestión a nivel de UDR</v>
      </c>
      <c r="E1973" s="36" t="s">
        <v>253</v>
      </c>
      <c r="F1973" s="36" t="str">
        <f t="shared" si="151"/>
        <v>Supervisión y asistencia técnica en acciones de soporte a IPRESS</v>
      </c>
      <c r="G1973" s="36" t="s">
        <v>1441</v>
      </c>
      <c r="H1973" s="83" t="s">
        <v>1418</v>
      </c>
      <c r="I1973" s="82">
        <v>4</v>
      </c>
      <c r="J1973" s="38">
        <v>350</v>
      </c>
      <c r="K1973" s="38"/>
      <c r="L1973" s="38">
        <v>1280</v>
      </c>
      <c r="M1973" s="38">
        <f t="shared" si="152"/>
        <v>1630</v>
      </c>
      <c r="N1973" s="39">
        <v>8</v>
      </c>
      <c r="O1973" s="41" t="str">
        <f>IFERROR(VLOOKUP(N1973,bbb!B624:Ordenmes,2,0),"")</f>
        <v>Agosto</v>
      </c>
      <c r="P1973" s="142">
        <v>7</v>
      </c>
      <c r="Q1973" s="111" t="s">
        <v>156</v>
      </c>
      <c r="R1973" s="95"/>
      <c r="S1973" s="93"/>
      <c r="T1973" s="93"/>
    </row>
    <row r="1974" spans="1:20" x14ac:dyDescent="0.25">
      <c r="A1974" s="34" t="s">
        <v>2123</v>
      </c>
      <c r="B1974" s="34" t="str">
        <f t="shared" si="154"/>
        <v>UDR Loreto</v>
      </c>
      <c r="C1974" s="35" t="s">
        <v>314</v>
      </c>
      <c r="D1974" s="36" t="str">
        <f t="shared" si="153"/>
        <v>Acciones de Afiliación.</v>
      </c>
      <c r="E1974" s="36" t="s">
        <v>315</v>
      </c>
      <c r="F1974" s="36" t="str">
        <f t="shared" si="151"/>
        <v>Supervisión y asistencia técnica en materia de afiliaciones</v>
      </c>
      <c r="G1974" s="93" t="s">
        <v>1334</v>
      </c>
      <c r="H1974" s="93" t="s">
        <v>1328</v>
      </c>
      <c r="I1974" s="82">
        <v>2</v>
      </c>
      <c r="J1974" s="38" t="s">
        <v>1329</v>
      </c>
      <c r="K1974" s="38"/>
      <c r="L1974" s="38">
        <v>0</v>
      </c>
      <c r="M1974" s="38">
        <f t="shared" si="152"/>
        <v>0</v>
      </c>
      <c r="N1974" s="39">
        <v>9</v>
      </c>
      <c r="O1974" s="41" t="str">
        <f>IFERROR(VLOOKUP(N1974,bbb!B586:Ordenmes,2,0),"")</f>
        <v>Setiembre</v>
      </c>
      <c r="P1974" s="142">
        <v>7</v>
      </c>
      <c r="Q1974" s="111" t="s">
        <v>156</v>
      </c>
      <c r="R1974" s="95"/>
      <c r="S1974" s="93"/>
      <c r="T1974" s="93"/>
    </row>
    <row r="1975" spans="1:20" x14ac:dyDescent="0.25">
      <c r="A1975" s="34" t="s">
        <v>2123</v>
      </c>
      <c r="B1975" s="34" t="str">
        <f t="shared" si="154"/>
        <v>UDR Loreto</v>
      </c>
      <c r="C1975" s="35" t="s">
        <v>314</v>
      </c>
      <c r="D1975" s="36" t="str">
        <f t="shared" si="153"/>
        <v>Acciones de Afiliación.</v>
      </c>
      <c r="E1975" s="36" t="s">
        <v>315</v>
      </c>
      <c r="F1975" s="36" t="str">
        <f t="shared" si="151"/>
        <v>Supervisión y asistencia técnica en materia de afiliaciones</v>
      </c>
      <c r="G1975" s="93" t="s">
        <v>1345</v>
      </c>
      <c r="H1975" s="93" t="s">
        <v>1331</v>
      </c>
      <c r="I1975" s="82">
        <v>2</v>
      </c>
      <c r="J1975" s="38" t="s">
        <v>1329</v>
      </c>
      <c r="K1975" s="38"/>
      <c r="L1975" s="38">
        <v>0</v>
      </c>
      <c r="M1975" s="38">
        <f t="shared" si="152"/>
        <v>0</v>
      </c>
      <c r="N1975" s="39">
        <v>9</v>
      </c>
      <c r="O1975" s="41" t="str">
        <f>IFERROR(VLOOKUP(N1975,bbb!B587:Ordenmes,2,0),"")</f>
        <v>Setiembre</v>
      </c>
      <c r="P1975" s="142">
        <v>7</v>
      </c>
      <c r="Q1975" s="111" t="s">
        <v>156</v>
      </c>
      <c r="R1975" s="95"/>
      <c r="S1975" s="93"/>
      <c r="T1975" s="93"/>
    </row>
    <row r="1976" spans="1:20" x14ac:dyDescent="0.25">
      <c r="A1976" s="34" t="s">
        <v>2123</v>
      </c>
      <c r="B1976" s="34" t="str">
        <f t="shared" si="154"/>
        <v>UDR Loreto</v>
      </c>
      <c r="C1976" s="35" t="s">
        <v>279</v>
      </c>
      <c r="D1976" s="36" t="str">
        <f t="shared" si="153"/>
        <v>Ejecución de Control Técnico a las Prestaciones.</v>
      </c>
      <c r="E1976" s="36" t="s">
        <v>288</v>
      </c>
      <c r="F1976" s="36" t="str">
        <f t="shared" si="151"/>
        <v>Ejecutar acciones correspondientes al Proceso de Control Presencial Posterior</v>
      </c>
      <c r="G1976" s="36" t="s">
        <v>1382</v>
      </c>
      <c r="H1976" s="83" t="s">
        <v>1352</v>
      </c>
      <c r="I1976" s="82">
        <v>1.5</v>
      </c>
      <c r="J1976" s="38">
        <v>70</v>
      </c>
      <c r="K1976" s="38"/>
      <c r="L1976" s="38">
        <v>480</v>
      </c>
      <c r="M1976" s="38">
        <f t="shared" si="152"/>
        <v>550</v>
      </c>
      <c r="N1976" s="39">
        <v>9</v>
      </c>
      <c r="O1976" s="41" t="str">
        <f>IFERROR(VLOOKUP(N1976,bbb!B588:Ordenmes,2,0),"")</f>
        <v>Setiembre</v>
      </c>
      <c r="P1976" s="142">
        <v>7</v>
      </c>
      <c r="Q1976" s="111" t="s">
        <v>156</v>
      </c>
      <c r="R1976" s="95"/>
      <c r="S1976" s="93"/>
      <c r="T1976" s="93"/>
    </row>
    <row r="1977" spans="1:20" x14ac:dyDescent="0.25">
      <c r="A1977" s="34" t="s">
        <v>2123</v>
      </c>
      <c r="B1977" s="34" t="str">
        <f t="shared" si="154"/>
        <v>UDR Loreto</v>
      </c>
      <c r="C1977" s="35" t="s">
        <v>279</v>
      </c>
      <c r="D1977" s="36" t="str">
        <f t="shared" si="153"/>
        <v>Ejecución de Control Técnico a las Prestaciones.</v>
      </c>
      <c r="E1977" s="36" t="s">
        <v>288</v>
      </c>
      <c r="F1977" s="36" t="str">
        <f t="shared" si="151"/>
        <v>Ejecutar acciones correspondientes al Proceso de Control Presencial Posterior</v>
      </c>
      <c r="G1977" s="36" t="s">
        <v>1383</v>
      </c>
      <c r="H1977" s="83" t="s">
        <v>1356</v>
      </c>
      <c r="I1977" s="82">
        <v>3</v>
      </c>
      <c r="J1977" s="38">
        <v>220</v>
      </c>
      <c r="K1977" s="38"/>
      <c r="L1977" s="38">
        <v>960</v>
      </c>
      <c r="M1977" s="38">
        <f t="shared" si="152"/>
        <v>1180</v>
      </c>
      <c r="N1977" s="39">
        <v>9</v>
      </c>
      <c r="O1977" s="41" t="str">
        <f>IFERROR(VLOOKUP(N1977,bbb!B589:Ordenmes,2,0),"")</f>
        <v>Setiembre</v>
      </c>
      <c r="P1977" s="142">
        <v>8</v>
      </c>
      <c r="Q1977" s="111" t="s">
        <v>145</v>
      </c>
      <c r="R1977" s="95"/>
      <c r="S1977" s="93"/>
      <c r="T1977" s="93"/>
    </row>
    <row r="1978" spans="1:20" x14ac:dyDescent="0.25">
      <c r="A1978" s="34" t="s">
        <v>2123</v>
      </c>
      <c r="B1978" s="34" t="str">
        <f t="shared" si="154"/>
        <v>UDR Loreto</v>
      </c>
      <c r="C1978" s="35" t="s">
        <v>279</v>
      </c>
      <c r="D1978" s="36" t="str">
        <f t="shared" si="153"/>
        <v>Ejecución de Control Técnico a las Prestaciones.</v>
      </c>
      <c r="E1978" s="36" t="s">
        <v>288</v>
      </c>
      <c r="F1978" s="36" t="str">
        <f t="shared" si="151"/>
        <v>Ejecutar acciones correspondientes al Proceso de Control Presencial Posterior</v>
      </c>
      <c r="G1978" s="36" t="s">
        <v>1384</v>
      </c>
      <c r="H1978" s="83" t="s">
        <v>1352</v>
      </c>
      <c r="I1978" s="82">
        <v>4</v>
      </c>
      <c r="J1978" s="38">
        <v>350</v>
      </c>
      <c r="K1978" s="38"/>
      <c r="L1978" s="38">
        <v>1280</v>
      </c>
      <c r="M1978" s="38">
        <f t="shared" si="152"/>
        <v>1630</v>
      </c>
      <c r="N1978" s="39">
        <v>9</v>
      </c>
      <c r="O1978" s="41" t="str">
        <f>IFERROR(VLOOKUP(N1978,bbb!B590:Ordenmes,2,0),"")</f>
        <v>Setiembre</v>
      </c>
      <c r="P1978" s="142">
        <v>8</v>
      </c>
      <c r="Q1978" s="111" t="s">
        <v>145</v>
      </c>
      <c r="R1978" s="95"/>
      <c r="S1978" s="93"/>
      <c r="T1978" s="93"/>
    </row>
    <row r="1979" spans="1:20" x14ac:dyDescent="0.25">
      <c r="A1979" s="34" t="s">
        <v>2123</v>
      </c>
      <c r="B1979" s="34" t="str">
        <f t="shared" si="154"/>
        <v>UDR Loreto</v>
      </c>
      <c r="C1979" s="35" t="s">
        <v>279</v>
      </c>
      <c r="D1979" s="36" t="str">
        <f t="shared" si="153"/>
        <v>Ejecución de Control Técnico a las Prestaciones.</v>
      </c>
      <c r="E1979" s="36" t="s">
        <v>288</v>
      </c>
      <c r="F1979" s="36" t="str">
        <f t="shared" si="151"/>
        <v>Ejecutar acciones correspondientes al Proceso de Control Presencial Posterior</v>
      </c>
      <c r="G1979" s="36" t="s">
        <v>1385</v>
      </c>
      <c r="H1979" s="83" t="s">
        <v>1356</v>
      </c>
      <c r="I1979" s="82">
        <v>1</v>
      </c>
      <c r="J1979" s="38" t="s">
        <v>1329</v>
      </c>
      <c r="K1979" s="38"/>
      <c r="L1979" s="38">
        <v>0</v>
      </c>
      <c r="M1979" s="38">
        <f t="shared" si="152"/>
        <v>0</v>
      </c>
      <c r="N1979" s="39">
        <v>9</v>
      </c>
      <c r="O1979" s="41" t="str">
        <f>IFERROR(VLOOKUP(N1979,bbb!B591:Ordenmes,2,0),"")</f>
        <v>Setiembre</v>
      </c>
      <c r="P1979" s="142">
        <v>8</v>
      </c>
      <c r="Q1979" s="111" t="s">
        <v>145</v>
      </c>
      <c r="R1979" s="95"/>
      <c r="S1979" s="93"/>
      <c r="T1979" s="93"/>
    </row>
    <row r="1980" spans="1:20" x14ac:dyDescent="0.25">
      <c r="A1980" s="34" t="s">
        <v>2123</v>
      </c>
      <c r="B1980" s="34" t="str">
        <f t="shared" si="154"/>
        <v>UDR Loreto</v>
      </c>
      <c r="C1980" s="35" t="s">
        <v>279</v>
      </c>
      <c r="D1980" s="36" t="str">
        <f t="shared" si="153"/>
        <v>Ejecución de Control Técnico a las Prestaciones.</v>
      </c>
      <c r="E1980" s="36" t="s">
        <v>288</v>
      </c>
      <c r="F1980" s="36" t="str">
        <f t="shared" si="151"/>
        <v>Ejecutar acciones correspondientes al Proceso de Control Presencial Posterior</v>
      </c>
      <c r="G1980" s="36" t="s">
        <v>1386</v>
      </c>
      <c r="H1980" s="83" t="s">
        <v>1356</v>
      </c>
      <c r="I1980" s="82">
        <v>4</v>
      </c>
      <c r="J1980" s="38">
        <v>300</v>
      </c>
      <c r="K1980" s="38"/>
      <c r="L1980" s="38">
        <v>1280</v>
      </c>
      <c r="M1980" s="38">
        <f t="shared" si="152"/>
        <v>1580</v>
      </c>
      <c r="N1980" s="39">
        <v>9</v>
      </c>
      <c r="O1980" s="41" t="str">
        <f>IFERROR(VLOOKUP(N1980,bbb!B592:Ordenmes,2,0),"")</f>
        <v>Setiembre</v>
      </c>
      <c r="P1980" s="142">
        <v>8</v>
      </c>
      <c r="Q1980" s="111" t="s">
        <v>145</v>
      </c>
      <c r="R1980" s="95"/>
      <c r="S1980" s="93"/>
      <c r="T1980" s="93"/>
    </row>
    <row r="1981" spans="1:20" x14ac:dyDescent="0.25">
      <c r="A1981" s="34" t="s">
        <v>2123</v>
      </c>
      <c r="B1981" s="34" t="str">
        <f t="shared" si="154"/>
        <v>UDR Loreto</v>
      </c>
      <c r="C1981" s="35" t="s">
        <v>279</v>
      </c>
      <c r="D1981" s="36" t="str">
        <f t="shared" si="153"/>
        <v>Ejecución de Control Técnico a las Prestaciones.</v>
      </c>
      <c r="E1981" s="36" t="s">
        <v>280</v>
      </c>
      <c r="F1981" s="36" t="str">
        <f t="shared" si="151"/>
        <v>Gestión con actores locales para fortalecer la contención preventiva</v>
      </c>
      <c r="G1981" s="36" t="s">
        <v>1407</v>
      </c>
      <c r="H1981" s="83" t="s">
        <v>1356</v>
      </c>
      <c r="I1981" s="82">
        <v>2</v>
      </c>
      <c r="J1981" s="38">
        <v>350</v>
      </c>
      <c r="K1981" s="38"/>
      <c r="L1981" s="38">
        <v>640</v>
      </c>
      <c r="M1981" s="38">
        <f t="shared" si="152"/>
        <v>990</v>
      </c>
      <c r="N1981" s="39">
        <v>9</v>
      </c>
      <c r="O1981" s="41" t="str">
        <f>IFERROR(VLOOKUP(N1981,bbb!B593:Ordenmes,2,0),"")</f>
        <v>Setiembre</v>
      </c>
      <c r="P1981" s="142">
        <v>8</v>
      </c>
      <c r="Q1981" s="111" t="s">
        <v>145</v>
      </c>
      <c r="R1981" s="95"/>
      <c r="S1981" s="93"/>
      <c r="T1981" s="93"/>
    </row>
    <row r="1982" spans="1:20" x14ac:dyDescent="0.25">
      <c r="A1982" s="34" t="s">
        <v>2123</v>
      </c>
      <c r="B1982" s="34" t="str">
        <f t="shared" si="154"/>
        <v>UDR Loreto</v>
      </c>
      <c r="C1982" s="35" t="s">
        <v>279</v>
      </c>
      <c r="D1982" s="36" t="str">
        <f t="shared" si="153"/>
        <v>Ejecución de Control Técnico a las Prestaciones.</v>
      </c>
      <c r="E1982" s="36" t="s">
        <v>280</v>
      </c>
      <c r="F1982" s="36" t="str">
        <f t="shared" si="151"/>
        <v>Gestión con actores locales para fortalecer la contención preventiva</v>
      </c>
      <c r="G1982" s="36" t="s">
        <v>1408</v>
      </c>
      <c r="H1982" s="83" t="s">
        <v>1356</v>
      </c>
      <c r="I1982" s="82">
        <v>2</v>
      </c>
      <c r="J1982" s="38">
        <v>240</v>
      </c>
      <c r="K1982" s="38"/>
      <c r="L1982" s="38">
        <v>640</v>
      </c>
      <c r="M1982" s="38">
        <f t="shared" si="152"/>
        <v>880</v>
      </c>
      <c r="N1982" s="39">
        <v>9</v>
      </c>
      <c r="O1982" s="41" t="str">
        <f>IFERROR(VLOOKUP(N1982,bbb!B594:Ordenmes,2,0),"")</f>
        <v>Setiembre</v>
      </c>
      <c r="P1982" s="142">
        <v>8</v>
      </c>
      <c r="Q1982" s="111" t="s">
        <v>145</v>
      </c>
      <c r="R1982" s="95"/>
      <c r="S1982" s="93"/>
      <c r="T1982" s="93"/>
    </row>
    <row r="1983" spans="1:20" x14ac:dyDescent="0.25">
      <c r="A1983" s="34" t="s">
        <v>2123</v>
      </c>
      <c r="B1983" s="34" t="str">
        <f t="shared" si="154"/>
        <v>UDR Loreto</v>
      </c>
      <c r="C1983" s="35" t="s">
        <v>307</v>
      </c>
      <c r="D1983" s="36" t="str">
        <f t="shared" si="153"/>
        <v>Supervisión Financiera a Unidades Ejecutoras-UE.</v>
      </c>
      <c r="E1983" s="36" t="s">
        <v>308</v>
      </c>
      <c r="F1983" s="36" t="str">
        <f t="shared" si="151"/>
        <v>Supervisión Financiera Presencial a las Unidades Ejecutoras-UE</v>
      </c>
      <c r="G1983" s="36" t="s">
        <v>1351</v>
      </c>
      <c r="H1983" s="83" t="s">
        <v>1413</v>
      </c>
      <c r="I1983" s="82">
        <v>5</v>
      </c>
      <c r="J1983" s="38" t="s">
        <v>1329</v>
      </c>
      <c r="K1983" s="38"/>
      <c r="L1983" s="38">
        <v>0</v>
      </c>
      <c r="M1983" s="38">
        <f t="shared" si="152"/>
        <v>0</v>
      </c>
      <c r="N1983" s="39">
        <v>9</v>
      </c>
      <c r="O1983" s="41" t="str">
        <f>IFERROR(VLOOKUP(N1983,bbb!B595:Ordenmes,2,0),"")</f>
        <v>Setiembre</v>
      </c>
      <c r="P1983" s="142">
        <v>8</v>
      </c>
      <c r="Q1983" s="111" t="s">
        <v>145</v>
      </c>
      <c r="R1983" s="95"/>
      <c r="S1983" s="93"/>
      <c r="T1983" s="93"/>
    </row>
    <row r="1984" spans="1:20" x14ac:dyDescent="0.25">
      <c r="A1984" s="34" t="s">
        <v>2123</v>
      </c>
      <c r="B1984" s="34" t="str">
        <f t="shared" si="154"/>
        <v>UDR Loreto</v>
      </c>
      <c r="C1984" s="35" t="s">
        <v>307</v>
      </c>
      <c r="D1984" s="36" t="str">
        <f t="shared" si="153"/>
        <v>Supervisión Financiera a Unidades Ejecutoras-UE.</v>
      </c>
      <c r="E1984" s="36" t="s">
        <v>308</v>
      </c>
      <c r="F1984" s="36" t="str">
        <f t="shared" si="151"/>
        <v>Supervisión Financiera Presencial a las Unidades Ejecutoras-UE</v>
      </c>
      <c r="G1984" s="36" t="s">
        <v>1353</v>
      </c>
      <c r="H1984" s="83" t="s">
        <v>1412</v>
      </c>
      <c r="I1984" s="82">
        <v>5</v>
      </c>
      <c r="J1984" s="38" t="s">
        <v>1329</v>
      </c>
      <c r="K1984" s="38"/>
      <c r="L1984" s="38">
        <v>0</v>
      </c>
      <c r="M1984" s="38">
        <f t="shared" si="152"/>
        <v>0</v>
      </c>
      <c r="N1984" s="39">
        <v>9</v>
      </c>
      <c r="O1984" s="41" t="str">
        <f>IFERROR(VLOOKUP(N1984,bbb!B596:Ordenmes,2,0),"")</f>
        <v>Setiembre</v>
      </c>
      <c r="P1984" s="142">
        <v>8</v>
      </c>
      <c r="Q1984" s="111" t="s">
        <v>145</v>
      </c>
      <c r="R1984" s="95"/>
      <c r="S1984" s="93"/>
      <c r="T1984" s="93"/>
    </row>
    <row r="1985" spans="1:20" x14ac:dyDescent="0.25">
      <c r="A1985" s="34" t="s">
        <v>2123</v>
      </c>
      <c r="B1985" s="34" t="str">
        <f t="shared" si="154"/>
        <v>UDR Loreto</v>
      </c>
      <c r="C1985" s="35" t="s">
        <v>252</v>
      </c>
      <c r="D1985" s="36" t="str">
        <f t="shared" si="153"/>
        <v>Acciones de Soporte a la Gestión a nivel de UDR</v>
      </c>
      <c r="E1985" s="36" t="s">
        <v>253</v>
      </c>
      <c r="F1985" s="36" t="str">
        <f t="shared" ref="F1985:F2049" si="155">IFERROR(VLOOKUP(E1985,IdTarea,2,0),"")</f>
        <v>Supervisión y asistencia técnica en acciones de soporte a IPRESS</v>
      </c>
      <c r="G1985" s="36" t="s">
        <v>1442</v>
      </c>
      <c r="H1985" s="83" t="s">
        <v>1418</v>
      </c>
      <c r="I1985" s="82">
        <v>3</v>
      </c>
      <c r="J1985" s="38">
        <v>210</v>
      </c>
      <c r="K1985" s="38"/>
      <c r="L1985" s="38">
        <v>960</v>
      </c>
      <c r="M1985" s="38">
        <f t="shared" si="152"/>
        <v>1170</v>
      </c>
      <c r="N1985" s="39">
        <v>9</v>
      </c>
      <c r="O1985" s="41" t="str">
        <f>IFERROR(VLOOKUP(N1985,bbb!B597:Ordenmes,2,0),"")</f>
        <v>Setiembre</v>
      </c>
      <c r="P1985" s="142">
        <v>8</v>
      </c>
      <c r="Q1985" s="111" t="s">
        <v>145</v>
      </c>
      <c r="R1985" s="95"/>
      <c r="S1985" s="93"/>
      <c r="T1985" s="93"/>
    </row>
    <row r="1986" spans="1:20" x14ac:dyDescent="0.25">
      <c r="A1986" s="34" t="s">
        <v>2123</v>
      </c>
      <c r="B1986" s="34" t="str">
        <f t="shared" si="154"/>
        <v>UDR Loreto</v>
      </c>
      <c r="C1986" s="35" t="s">
        <v>252</v>
      </c>
      <c r="D1986" s="36" t="str">
        <f t="shared" si="153"/>
        <v>Acciones de Soporte a la Gestión a nivel de UDR</v>
      </c>
      <c r="E1986" s="36" t="s">
        <v>253</v>
      </c>
      <c r="F1986" s="36" t="str">
        <f t="shared" si="155"/>
        <v>Supervisión y asistencia técnica en acciones de soporte a IPRESS</v>
      </c>
      <c r="G1986" s="36" t="s">
        <v>1443</v>
      </c>
      <c r="H1986" s="83" t="s">
        <v>1418</v>
      </c>
      <c r="I1986" s="82">
        <v>2</v>
      </c>
      <c r="J1986" s="38" t="s">
        <v>1329</v>
      </c>
      <c r="K1986" s="38"/>
      <c r="L1986" s="38">
        <v>0</v>
      </c>
      <c r="M1986" s="38">
        <f t="shared" si="152"/>
        <v>0</v>
      </c>
      <c r="N1986" s="39">
        <v>9</v>
      </c>
      <c r="O1986" s="41" t="str">
        <f>IFERROR(VLOOKUP(N1986,bbb!B598:Ordenmes,2,0),"")</f>
        <v>Setiembre</v>
      </c>
      <c r="P1986" s="142">
        <v>8</v>
      </c>
      <c r="Q1986" s="111" t="s">
        <v>145</v>
      </c>
      <c r="R1986" s="95"/>
      <c r="S1986" s="93"/>
      <c r="T1986" s="93"/>
    </row>
    <row r="1987" spans="1:20" x14ac:dyDescent="0.25">
      <c r="A1987" s="34" t="s">
        <v>2123</v>
      </c>
      <c r="B1987" s="34" t="str">
        <f t="shared" si="154"/>
        <v>UDR Loreto</v>
      </c>
      <c r="C1987" s="35" t="s">
        <v>252</v>
      </c>
      <c r="D1987" s="36" t="str">
        <f t="shared" si="153"/>
        <v>Acciones de Soporte a la Gestión a nivel de UDR</v>
      </c>
      <c r="E1987" s="36" t="s">
        <v>253</v>
      </c>
      <c r="F1987" s="36" t="str">
        <f t="shared" si="155"/>
        <v>Supervisión y asistencia técnica en acciones de soporte a IPRESS</v>
      </c>
      <c r="G1987" s="36" t="s">
        <v>1444</v>
      </c>
      <c r="H1987" s="83" t="s">
        <v>1418</v>
      </c>
      <c r="I1987" s="82">
        <v>2</v>
      </c>
      <c r="J1987" s="38" t="s">
        <v>1329</v>
      </c>
      <c r="K1987" s="38"/>
      <c r="L1987" s="38">
        <v>0</v>
      </c>
      <c r="M1987" s="38">
        <f t="shared" si="152"/>
        <v>0</v>
      </c>
      <c r="N1987" s="39">
        <v>9</v>
      </c>
      <c r="O1987" s="41" t="str">
        <f>IFERROR(VLOOKUP(N1987,bbb!B599:Ordenmes,2,0),"")</f>
        <v>Setiembre</v>
      </c>
      <c r="P1987" s="142">
        <v>9</v>
      </c>
      <c r="Q1987" s="111" t="s">
        <v>161</v>
      </c>
      <c r="R1987" s="95"/>
      <c r="S1987" s="93"/>
      <c r="T1987" s="93"/>
    </row>
    <row r="1988" spans="1:20" x14ac:dyDescent="0.25">
      <c r="A1988" s="34" t="s">
        <v>2123</v>
      </c>
      <c r="B1988" s="34" t="str">
        <f t="shared" si="154"/>
        <v>UDR Loreto</v>
      </c>
      <c r="C1988" s="35" t="s">
        <v>252</v>
      </c>
      <c r="D1988" s="36" t="str">
        <f t="shared" si="153"/>
        <v>Acciones de Soporte a la Gestión a nivel de UDR</v>
      </c>
      <c r="E1988" s="36" t="s">
        <v>253</v>
      </c>
      <c r="F1988" s="36" t="str">
        <f t="shared" si="155"/>
        <v>Supervisión y asistencia técnica en acciones de soporte a IPRESS</v>
      </c>
      <c r="G1988" s="36" t="s">
        <v>1445</v>
      </c>
      <c r="H1988" s="83" t="s">
        <v>1418</v>
      </c>
      <c r="I1988" s="82">
        <v>3</v>
      </c>
      <c r="J1988" s="38">
        <v>500</v>
      </c>
      <c r="K1988" s="38"/>
      <c r="L1988" s="38">
        <v>960</v>
      </c>
      <c r="M1988" s="38">
        <f t="shared" si="152"/>
        <v>1460</v>
      </c>
      <c r="N1988" s="39">
        <v>9</v>
      </c>
      <c r="O1988" s="41" t="str">
        <f>IFERROR(VLOOKUP(N1988,bbb!B600:Ordenmes,2,0),"")</f>
        <v>Setiembre</v>
      </c>
      <c r="P1988" s="142">
        <v>9</v>
      </c>
      <c r="Q1988" s="111" t="s">
        <v>161</v>
      </c>
      <c r="R1988" s="95"/>
      <c r="S1988" s="93"/>
      <c r="T1988" s="93"/>
    </row>
    <row r="1989" spans="1:20" x14ac:dyDescent="0.25">
      <c r="A1989" s="34" t="s">
        <v>2123</v>
      </c>
      <c r="B1989" s="34" t="str">
        <f t="shared" si="154"/>
        <v>UDR Loreto</v>
      </c>
      <c r="C1989" s="35" t="s">
        <v>252</v>
      </c>
      <c r="D1989" s="36" t="str">
        <f t="shared" si="153"/>
        <v>Acciones de Soporte a la Gestión a nivel de UDR</v>
      </c>
      <c r="E1989" s="36" t="s">
        <v>253</v>
      </c>
      <c r="F1989" s="36" t="str">
        <f t="shared" si="155"/>
        <v>Supervisión y asistencia técnica en acciones de soporte a IPRESS</v>
      </c>
      <c r="G1989" s="36" t="s">
        <v>1428</v>
      </c>
      <c r="H1989" s="83" t="s">
        <v>1418</v>
      </c>
      <c r="I1989" s="82">
        <v>2</v>
      </c>
      <c r="J1989" s="38" t="s">
        <v>1329</v>
      </c>
      <c r="K1989" s="38"/>
      <c r="L1989" s="38">
        <v>0</v>
      </c>
      <c r="M1989" s="38">
        <f t="shared" si="152"/>
        <v>0</v>
      </c>
      <c r="N1989" s="39">
        <v>10</v>
      </c>
      <c r="O1989" s="41" t="str">
        <f>IFERROR(VLOOKUP(N1989,bbb!B572:Ordenmes,2,0),"")</f>
        <v>Octubre</v>
      </c>
      <c r="P1989" s="142">
        <v>2</v>
      </c>
      <c r="Q1989" s="111" t="s">
        <v>126</v>
      </c>
      <c r="R1989" s="95"/>
      <c r="S1989" s="93"/>
      <c r="T1989" s="93"/>
    </row>
    <row r="1990" spans="1:20" x14ac:dyDescent="0.25">
      <c r="A1990" s="34" t="s">
        <v>2123</v>
      </c>
      <c r="B1990" s="34" t="str">
        <f t="shared" si="154"/>
        <v>UDR Loreto</v>
      </c>
      <c r="C1990" s="35" t="s">
        <v>314</v>
      </c>
      <c r="D1990" s="36" t="str">
        <f t="shared" si="153"/>
        <v>Acciones de Afiliación.</v>
      </c>
      <c r="E1990" s="36" t="s">
        <v>315</v>
      </c>
      <c r="F1990" s="36" t="str">
        <f t="shared" si="155"/>
        <v>Supervisión y asistencia técnica en materia de afiliaciones</v>
      </c>
      <c r="G1990" s="93" t="s">
        <v>2870</v>
      </c>
      <c r="H1990" s="93" t="s">
        <v>1333</v>
      </c>
      <c r="I1990" s="82">
        <v>4</v>
      </c>
      <c r="J1990" s="38">
        <v>350</v>
      </c>
      <c r="K1990" s="38"/>
      <c r="L1990" s="38">
        <v>640</v>
      </c>
      <c r="M1990" s="38">
        <f t="shared" si="152"/>
        <v>990</v>
      </c>
      <c r="N1990" s="39">
        <v>10</v>
      </c>
      <c r="O1990" s="41" t="str">
        <f>IFERROR(VLOOKUP(N1990,bbb!B573:Ordenmes,2,0),"")</f>
        <v>Octubre</v>
      </c>
      <c r="P1990" s="142">
        <v>9</v>
      </c>
      <c r="Q1990" s="111" t="s">
        <v>161</v>
      </c>
      <c r="R1990" s="95"/>
      <c r="S1990" s="93"/>
      <c r="T1990" s="93"/>
    </row>
    <row r="1991" spans="1:20" x14ac:dyDescent="0.25">
      <c r="A1991" s="34" t="s">
        <v>2123</v>
      </c>
      <c r="B1991" s="34" t="str">
        <f t="shared" si="154"/>
        <v>UDR Loreto</v>
      </c>
      <c r="C1991" s="35" t="s">
        <v>314</v>
      </c>
      <c r="D1991" s="36" t="str">
        <f t="shared" si="153"/>
        <v>Acciones de Afiliación.</v>
      </c>
      <c r="E1991" s="36" t="s">
        <v>315</v>
      </c>
      <c r="F1991" s="36" t="str">
        <f t="shared" si="155"/>
        <v>Supervisión y asistencia técnica en materia de afiliaciones</v>
      </c>
      <c r="G1991" s="93" t="s">
        <v>1347</v>
      </c>
      <c r="H1991" s="93" t="s">
        <v>1328</v>
      </c>
      <c r="I1991" s="82">
        <v>2</v>
      </c>
      <c r="J1991" s="38" t="s">
        <v>1329</v>
      </c>
      <c r="K1991" s="38"/>
      <c r="L1991" s="38">
        <v>0</v>
      </c>
      <c r="M1991" s="38">
        <f t="shared" ref="M1991:M2055" si="156">SUM(J1991:L1991)</f>
        <v>0</v>
      </c>
      <c r="N1991" s="39">
        <v>10</v>
      </c>
      <c r="O1991" s="41" t="str">
        <f>IFERROR(VLOOKUP(N1991,bbb!B574:Ordenmes,2,0),"")</f>
        <v>Octubre</v>
      </c>
      <c r="P1991" s="142">
        <v>9</v>
      </c>
      <c r="Q1991" s="111" t="s">
        <v>161</v>
      </c>
      <c r="R1991" s="95"/>
      <c r="S1991" s="93"/>
      <c r="T1991" s="93"/>
    </row>
    <row r="1992" spans="1:20" x14ac:dyDescent="0.25">
      <c r="A1992" s="34" t="s">
        <v>2123</v>
      </c>
      <c r="B1992" s="34" t="str">
        <f t="shared" si="154"/>
        <v>UDR Loreto</v>
      </c>
      <c r="C1992" s="35" t="s">
        <v>279</v>
      </c>
      <c r="D1992" s="36" t="str">
        <f t="shared" si="153"/>
        <v>Ejecución de Control Técnico a las Prestaciones.</v>
      </c>
      <c r="E1992" s="36" t="s">
        <v>288</v>
      </c>
      <c r="F1992" s="36" t="str">
        <f t="shared" si="155"/>
        <v>Ejecutar acciones correspondientes al Proceso de Control Presencial Posterior</v>
      </c>
      <c r="G1992" s="36" t="s">
        <v>1370</v>
      </c>
      <c r="H1992" s="83" t="s">
        <v>1352</v>
      </c>
      <c r="I1992" s="82">
        <v>5</v>
      </c>
      <c r="J1992" s="38">
        <v>500</v>
      </c>
      <c r="K1992" s="38"/>
      <c r="L1992" s="38">
        <v>1600</v>
      </c>
      <c r="M1992" s="38">
        <f t="shared" si="156"/>
        <v>2100</v>
      </c>
      <c r="N1992" s="39">
        <v>10</v>
      </c>
      <c r="O1992" s="41" t="str">
        <f>IFERROR(VLOOKUP(N1992,bbb!B575:Ordenmes,2,0),"")</f>
        <v>Octubre</v>
      </c>
      <c r="P1992" s="142">
        <v>9</v>
      </c>
      <c r="Q1992" s="111" t="s">
        <v>161</v>
      </c>
      <c r="R1992" s="95"/>
      <c r="S1992" s="93"/>
      <c r="T1992" s="93"/>
    </row>
    <row r="1993" spans="1:20" x14ac:dyDescent="0.25">
      <c r="A1993" s="34" t="s">
        <v>2123</v>
      </c>
      <c r="B1993" s="34" t="str">
        <f t="shared" si="154"/>
        <v>UDR Loreto</v>
      </c>
      <c r="C1993" s="35" t="s">
        <v>279</v>
      </c>
      <c r="D1993" s="36" t="str">
        <f t="shared" si="153"/>
        <v>Ejecución de Control Técnico a las Prestaciones.</v>
      </c>
      <c r="E1993" s="36" t="s">
        <v>288</v>
      </c>
      <c r="F1993" s="36" t="str">
        <f t="shared" si="155"/>
        <v>Ejecutar acciones correspondientes al Proceso de Control Presencial Posterior</v>
      </c>
      <c r="G1993" s="36" t="s">
        <v>1387</v>
      </c>
      <c r="H1993" s="83" t="s">
        <v>1356</v>
      </c>
      <c r="I1993" s="82">
        <v>4</v>
      </c>
      <c r="J1993" s="38">
        <v>600</v>
      </c>
      <c r="K1993" s="38"/>
      <c r="L1993" s="38">
        <v>1280</v>
      </c>
      <c r="M1993" s="38">
        <f t="shared" si="156"/>
        <v>1880</v>
      </c>
      <c r="N1993" s="39">
        <v>10</v>
      </c>
      <c r="O1993" s="41" t="str">
        <f>IFERROR(VLOOKUP(N1993,bbb!B576:Ordenmes,2,0),"")</f>
        <v>Octubre</v>
      </c>
      <c r="P1993" s="142">
        <v>9</v>
      </c>
      <c r="Q1993" s="111" t="s">
        <v>161</v>
      </c>
      <c r="R1993" s="95"/>
      <c r="S1993" s="93"/>
      <c r="T1993" s="93"/>
    </row>
    <row r="1994" spans="1:20" x14ac:dyDescent="0.25">
      <c r="A1994" s="34" t="s">
        <v>2123</v>
      </c>
      <c r="B1994" s="34" t="str">
        <f t="shared" si="154"/>
        <v>UDR Loreto</v>
      </c>
      <c r="C1994" s="35" t="s">
        <v>279</v>
      </c>
      <c r="D1994" s="36" t="str">
        <f t="shared" si="153"/>
        <v>Ejecución de Control Técnico a las Prestaciones.</v>
      </c>
      <c r="E1994" s="36" t="s">
        <v>288</v>
      </c>
      <c r="F1994" s="36" t="str">
        <f t="shared" si="155"/>
        <v>Ejecutar acciones correspondientes al Proceso de Control Presencial Posterior</v>
      </c>
      <c r="G1994" s="36" t="s">
        <v>1388</v>
      </c>
      <c r="H1994" s="83" t="s">
        <v>1352</v>
      </c>
      <c r="I1994" s="82">
        <v>1</v>
      </c>
      <c r="J1994" s="38" t="s">
        <v>1329</v>
      </c>
      <c r="K1994" s="38"/>
      <c r="L1994" s="38">
        <v>0</v>
      </c>
      <c r="M1994" s="38">
        <f t="shared" si="156"/>
        <v>0</v>
      </c>
      <c r="N1994" s="39">
        <v>10</v>
      </c>
      <c r="O1994" s="41" t="str">
        <f>IFERROR(VLOOKUP(N1994,bbb!B577:Ordenmes,2,0),"")</f>
        <v>Octubre</v>
      </c>
      <c r="P1994" s="142">
        <v>9</v>
      </c>
      <c r="Q1994" s="111" t="s">
        <v>161</v>
      </c>
      <c r="R1994" s="95"/>
      <c r="S1994" s="93"/>
      <c r="T1994" s="93"/>
    </row>
    <row r="1995" spans="1:20" x14ac:dyDescent="0.25">
      <c r="A1995" s="34" t="s">
        <v>2123</v>
      </c>
      <c r="B1995" s="34" t="str">
        <f t="shared" si="154"/>
        <v>UDR Loreto</v>
      </c>
      <c r="C1995" s="35" t="s">
        <v>279</v>
      </c>
      <c r="D1995" s="36" t="str">
        <f t="shared" si="153"/>
        <v>Ejecución de Control Técnico a las Prestaciones.</v>
      </c>
      <c r="E1995" s="36" t="s">
        <v>288</v>
      </c>
      <c r="F1995" s="36" t="str">
        <f t="shared" si="155"/>
        <v>Ejecutar acciones correspondientes al Proceso de Control Presencial Posterior</v>
      </c>
      <c r="G1995" s="36" t="s">
        <v>1389</v>
      </c>
      <c r="H1995" s="83" t="s">
        <v>1356</v>
      </c>
      <c r="I1995" s="82">
        <v>1</v>
      </c>
      <c r="J1995" s="38" t="s">
        <v>1329</v>
      </c>
      <c r="K1995" s="38"/>
      <c r="L1995" s="38">
        <v>0</v>
      </c>
      <c r="M1995" s="38">
        <f t="shared" si="156"/>
        <v>0</v>
      </c>
      <c r="N1995" s="39">
        <v>6</v>
      </c>
      <c r="O1995" s="41" t="str">
        <f>IFERROR(VLOOKUP(N1995,bbb!B578:Ordenmes,2,0),"")</f>
        <v>Junio</v>
      </c>
      <c r="P1995" s="142">
        <v>9</v>
      </c>
      <c r="Q1995" s="111" t="s">
        <v>161</v>
      </c>
      <c r="R1995" s="95"/>
      <c r="S1995" s="93"/>
      <c r="T1995" s="93"/>
    </row>
    <row r="1996" spans="1:20" x14ac:dyDescent="0.25">
      <c r="A1996" s="34" t="s">
        <v>2123</v>
      </c>
      <c r="B1996" s="34" t="str">
        <f t="shared" si="154"/>
        <v>UDR Loreto</v>
      </c>
      <c r="C1996" s="35" t="s">
        <v>279</v>
      </c>
      <c r="D1996" s="36" t="str">
        <f t="shared" si="153"/>
        <v>Ejecución de Control Técnico a las Prestaciones.</v>
      </c>
      <c r="E1996" s="36" t="s">
        <v>280</v>
      </c>
      <c r="F1996" s="36" t="str">
        <f t="shared" si="155"/>
        <v>Gestión con actores locales para fortalecer la contención preventiva</v>
      </c>
      <c r="G1996" s="36" t="s">
        <v>1409</v>
      </c>
      <c r="H1996" s="83" t="s">
        <v>1356</v>
      </c>
      <c r="I1996" s="82">
        <v>2</v>
      </c>
      <c r="J1996" s="38">
        <v>160</v>
      </c>
      <c r="K1996" s="38"/>
      <c r="L1996" s="38">
        <v>640</v>
      </c>
      <c r="M1996" s="38">
        <f t="shared" si="156"/>
        <v>800</v>
      </c>
      <c r="N1996" s="39">
        <v>10</v>
      </c>
      <c r="O1996" s="41" t="str">
        <f>IFERROR(VLOOKUP(N1996,bbb!B579:Ordenmes,2,0),"")</f>
        <v>Octubre</v>
      </c>
      <c r="P1996" s="142">
        <v>9</v>
      </c>
      <c r="Q1996" s="111" t="s">
        <v>161</v>
      </c>
      <c r="R1996" s="95"/>
      <c r="S1996" s="93"/>
      <c r="T1996" s="93"/>
    </row>
    <row r="1997" spans="1:20" x14ac:dyDescent="0.25">
      <c r="A1997" s="34" t="s">
        <v>2123</v>
      </c>
      <c r="B1997" s="34" t="str">
        <f t="shared" si="154"/>
        <v>UDR Loreto</v>
      </c>
      <c r="C1997" s="35" t="s">
        <v>279</v>
      </c>
      <c r="D1997" s="36" t="str">
        <f t="shared" si="153"/>
        <v>Ejecución de Control Técnico a las Prestaciones.</v>
      </c>
      <c r="E1997" s="36" t="s">
        <v>280</v>
      </c>
      <c r="F1997" s="36" t="str">
        <f t="shared" si="155"/>
        <v>Gestión con actores locales para fortalecer la contención preventiva</v>
      </c>
      <c r="G1997" s="36" t="s">
        <v>1410</v>
      </c>
      <c r="H1997" s="83" t="s">
        <v>1356</v>
      </c>
      <c r="I1997" s="82">
        <v>2</v>
      </c>
      <c r="J1997" s="38">
        <v>200</v>
      </c>
      <c r="K1997" s="38"/>
      <c r="L1997" s="38">
        <v>640</v>
      </c>
      <c r="M1997" s="38">
        <f t="shared" si="156"/>
        <v>840</v>
      </c>
      <c r="N1997" s="39">
        <v>10</v>
      </c>
      <c r="O1997" s="41" t="str">
        <f>IFERROR(VLOOKUP(N1997,bbb!B580:Ordenmes,2,0),"")</f>
        <v>Octubre</v>
      </c>
      <c r="P1997" s="142">
        <v>10</v>
      </c>
      <c r="Q1997" s="111" t="s">
        <v>150</v>
      </c>
      <c r="R1997" s="95"/>
      <c r="S1997" s="93"/>
      <c r="T1997" s="93"/>
    </row>
    <row r="1998" spans="1:20" x14ac:dyDescent="0.25">
      <c r="A1998" s="34" t="s">
        <v>2123</v>
      </c>
      <c r="B1998" s="34" t="str">
        <f t="shared" si="154"/>
        <v>UDR Loreto</v>
      </c>
      <c r="C1998" s="35" t="s">
        <v>252</v>
      </c>
      <c r="D1998" s="36" t="str">
        <f t="shared" si="153"/>
        <v>Acciones de Soporte a la Gestión a nivel de UDR</v>
      </c>
      <c r="E1998" s="36" t="s">
        <v>253</v>
      </c>
      <c r="F1998" s="36" t="str">
        <f t="shared" si="155"/>
        <v>Supervisión y asistencia técnica en acciones de soporte a IPRESS</v>
      </c>
      <c r="G1998" s="36" t="s">
        <v>1446</v>
      </c>
      <c r="H1998" s="83" t="s">
        <v>1418</v>
      </c>
      <c r="I1998" s="82">
        <v>3</v>
      </c>
      <c r="J1998" s="38">
        <v>350</v>
      </c>
      <c r="K1998" s="38"/>
      <c r="L1998" s="38">
        <v>960</v>
      </c>
      <c r="M1998" s="38">
        <f t="shared" si="156"/>
        <v>1310</v>
      </c>
      <c r="N1998" s="39">
        <v>10</v>
      </c>
      <c r="O1998" s="41" t="str">
        <f>IFERROR(VLOOKUP(N1998,bbb!B581:Ordenmes,2,0),"")</f>
        <v>Octubre</v>
      </c>
      <c r="P1998" s="142">
        <v>10</v>
      </c>
      <c r="Q1998" s="111" t="s">
        <v>150</v>
      </c>
      <c r="R1998" s="95"/>
      <c r="S1998" s="93"/>
      <c r="T1998" s="93"/>
    </row>
    <row r="1999" spans="1:20" x14ac:dyDescent="0.25">
      <c r="A1999" s="34" t="s">
        <v>2123</v>
      </c>
      <c r="B1999" s="34" t="str">
        <f t="shared" si="154"/>
        <v>UDR Loreto</v>
      </c>
      <c r="C1999" s="35" t="s">
        <v>252</v>
      </c>
      <c r="D1999" s="36" t="str">
        <f t="shared" si="153"/>
        <v>Acciones de Soporte a la Gestión a nivel de UDR</v>
      </c>
      <c r="E1999" s="36" t="s">
        <v>253</v>
      </c>
      <c r="F1999" s="36" t="str">
        <f t="shared" si="155"/>
        <v>Supervisión y asistencia técnica en acciones de soporte a IPRESS</v>
      </c>
      <c r="G1999" s="36" t="s">
        <v>1448</v>
      </c>
      <c r="H1999" s="83" t="s">
        <v>1418</v>
      </c>
      <c r="I1999" s="82">
        <v>2</v>
      </c>
      <c r="J1999" s="38" t="s">
        <v>1329</v>
      </c>
      <c r="K1999" s="38"/>
      <c r="L1999" s="38">
        <v>0</v>
      </c>
      <c r="M1999" s="38">
        <f t="shared" si="156"/>
        <v>0</v>
      </c>
      <c r="N1999" s="39">
        <v>5</v>
      </c>
      <c r="O1999" s="41" t="str">
        <f>IFERROR(VLOOKUP(N1999,bbb!B582:Ordenmes,2,0),"")</f>
        <v>Mayo</v>
      </c>
      <c r="P1999" s="142">
        <v>10</v>
      </c>
      <c r="Q1999" s="111" t="s">
        <v>150</v>
      </c>
      <c r="R1999" s="95"/>
      <c r="S1999" s="93"/>
      <c r="T1999" s="93"/>
    </row>
    <row r="2000" spans="1:20" x14ac:dyDescent="0.25">
      <c r="A2000" s="34" t="s">
        <v>2123</v>
      </c>
      <c r="B2000" s="34" t="str">
        <f t="shared" si="154"/>
        <v>UDR Loreto</v>
      </c>
      <c r="C2000" s="35" t="s">
        <v>252</v>
      </c>
      <c r="D2000" s="36" t="str">
        <f t="shared" si="153"/>
        <v>Acciones de Soporte a la Gestión a nivel de UDR</v>
      </c>
      <c r="E2000" s="36" t="s">
        <v>253</v>
      </c>
      <c r="F2000" s="36" t="str">
        <f t="shared" si="155"/>
        <v>Supervisión y asistencia técnica en acciones de soporte a IPRESS</v>
      </c>
      <c r="G2000" s="36" t="s">
        <v>1449</v>
      </c>
      <c r="H2000" s="83" t="s">
        <v>1418</v>
      </c>
      <c r="I2000" s="82">
        <v>2</v>
      </c>
      <c r="J2000" s="38" t="s">
        <v>1329</v>
      </c>
      <c r="K2000" s="38"/>
      <c r="L2000" s="38">
        <v>0</v>
      </c>
      <c r="M2000" s="38">
        <f t="shared" si="156"/>
        <v>0</v>
      </c>
      <c r="N2000" s="39">
        <v>10</v>
      </c>
      <c r="O2000" s="41" t="str">
        <f>IFERROR(VLOOKUP(N2000,bbb!B583:Ordenmes,2,0),"")</f>
        <v>Octubre</v>
      </c>
      <c r="P2000" s="142">
        <v>10</v>
      </c>
      <c r="Q2000" s="111" t="s">
        <v>150</v>
      </c>
      <c r="R2000" s="95"/>
      <c r="S2000" s="93"/>
      <c r="T2000" s="93"/>
    </row>
    <row r="2001" spans="1:20" x14ac:dyDescent="0.25">
      <c r="A2001" s="34" t="s">
        <v>2123</v>
      </c>
      <c r="B2001" s="34" t="str">
        <f t="shared" si="154"/>
        <v>UDR Loreto</v>
      </c>
      <c r="C2001" s="35" t="s">
        <v>252</v>
      </c>
      <c r="D2001" s="36" t="str">
        <f t="shared" si="153"/>
        <v>Acciones de Soporte a la Gestión a nivel de UDR</v>
      </c>
      <c r="E2001" s="36" t="s">
        <v>253</v>
      </c>
      <c r="F2001" s="36" t="str">
        <f t="shared" si="155"/>
        <v>Supervisión y asistencia técnica en acciones de soporte a IPRESS</v>
      </c>
      <c r="G2001" s="36" t="s">
        <v>1432</v>
      </c>
      <c r="H2001" s="83" t="s">
        <v>1418</v>
      </c>
      <c r="I2001" s="82">
        <v>2</v>
      </c>
      <c r="J2001" s="38" t="s">
        <v>1329</v>
      </c>
      <c r="K2001" s="38"/>
      <c r="L2001" s="38">
        <v>0</v>
      </c>
      <c r="M2001" s="38">
        <f t="shared" si="156"/>
        <v>0</v>
      </c>
      <c r="N2001" s="39">
        <v>11</v>
      </c>
      <c r="O2001" s="41" t="str">
        <f>IFERROR(VLOOKUP(N2001,bbb!B559:Ordenmes,2,0),"")</f>
        <v>Noviembre</v>
      </c>
      <c r="P2001" s="142">
        <v>3</v>
      </c>
      <c r="Q2001" s="111" t="s">
        <v>131</v>
      </c>
      <c r="R2001" s="95"/>
      <c r="S2001" s="93"/>
      <c r="T2001" s="93"/>
    </row>
    <row r="2002" spans="1:20" x14ac:dyDescent="0.25">
      <c r="A2002" s="34" t="s">
        <v>2123</v>
      </c>
      <c r="B2002" s="34" t="str">
        <f t="shared" si="154"/>
        <v>UDR Loreto</v>
      </c>
      <c r="C2002" s="35" t="s">
        <v>252</v>
      </c>
      <c r="D2002" s="36" t="str">
        <f t="shared" si="153"/>
        <v>Acciones de Soporte a la Gestión a nivel de UDR</v>
      </c>
      <c r="E2002" s="36" t="s">
        <v>253</v>
      </c>
      <c r="F2002" s="36" t="str">
        <f t="shared" si="155"/>
        <v>Supervisión y asistencia técnica en acciones de soporte a IPRESS</v>
      </c>
      <c r="G2002" s="36" t="s">
        <v>1439</v>
      </c>
      <c r="H2002" s="83" t="s">
        <v>1418</v>
      </c>
      <c r="I2002" s="82">
        <v>2</v>
      </c>
      <c r="J2002" s="38" t="s">
        <v>1329</v>
      </c>
      <c r="K2002" s="38"/>
      <c r="L2002" s="38">
        <v>0</v>
      </c>
      <c r="M2002" s="38">
        <f t="shared" si="156"/>
        <v>0</v>
      </c>
      <c r="N2002" s="39">
        <v>11</v>
      </c>
      <c r="O2002" s="41" t="str">
        <f>IFERROR(VLOOKUP(N2002,bbb!B560:Ordenmes,2,0),"")</f>
        <v>Noviembre</v>
      </c>
      <c r="P2002" s="142">
        <v>6</v>
      </c>
      <c r="Q2002" s="111" t="s">
        <v>142</v>
      </c>
      <c r="R2002" s="95"/>
      <c r="S2002" s="93"/>
      <c r="T2002" s="93"/>
    </row>
    <row r="2003" spans="1:20" x14ac:dyDescent="0.25">
      <c r="A2003" s="34" t="s">
        <v>2123</v>
      </c>
      <c r="B2003" s="34" t="str">
        <f t="shared" si="154"/>
        <v>UDR Loreto</v>
      </c>
      <c r="C2003" s="35" t="s">
        <v>314</v>
      </c>
      <c r="D2003" s="36" t="str">
        <f t="shared" si="153"/>
        <v>Acciones de Afiliación.</v>
      </c>
      <c r="E2003" s="36" t="s">
        <v>315</v>
      </c>
      <c r="F2003" s="36" t="str">
        <f t="shared" si="155"/>
        <v>Supervisión y asistencia técnica en materia de afiliaciones</v>
      </c>
      <c r="G2003" s="93" t="s">
        <v>1348</v>
      </c>
      <c r="H2003" s="93" t="s">
        <v>1331</v>
      </c>
      <c r="I2003" s="82">
        <v>5</v>
      </c>
      <c r="J2003" s="38">
        <v>350</v>
      </c>
      <c r="K2003" s="38"/>
      <c r="L2003" s="38">
        <v>1600</v>
      </c>
      <c r="M2003" s="38">
        <f t="shared" si="156"/>
        <v>1950</v>
      </c>
      <c r="N2003" s="39">
        <v>11</v>
      </c>
      <c r="O2003" s="41" t="str">
        <f>IFERROR(VLOOKUP(N2003,bbb!B561:Ordenmes,2,0),"")</f>
        <v>Noviembre</v>
      </c>
      <c r="P2003" s="142">
        <v>10</v>
      </c>
      <c r="Q2003" s="111" t="s">
        <v>150</v>
      </c>
      <c r="R2003" s="95"/>
      <c r="S2003" s="93"/>
      <c r="T2003" s="93"/>
    </row>
    <row r="2004" spans="1:20" x14ac:dyDescent="0.25">
      <c r="A2004" s="34" t="s">
        <v>2123</v>
      </c>
      <c r="B2004" s="34" t="str">
        <f t="shared" si="154"/>
        <v>UDR Loreto</v>
      </c>
      <c r="C2004" s="35" t="s">
        <v>314</v>
      </c>
      <c r="D2004" s="36" t="str">
        <f t="shared" si="153"/>
        <v>Acciones de Afiliación.</v>
      </c>
      <c r="E2004" s="36" t="s">
        <v>315</v>
      </c>
      <c r="F2004" s="36" t="str">
        <f t="shared" si="155"/>
        <v>Supervisión y asistencia técnica en materia de afiliaciones</v>
      </c>
      <c r="G2004" s="93" t="s">
        <v>2763</v>
      </c>
      <c r="H2004" s="93" t="s">
        <v>1333</v>
      </c>
      <c r="I2004" s="82">
        <v>5</v>
      </c>
      <c r="J2004" s="38">
        <v>260</v>
      </c>
      <c r="K2004" s="38"/>
      <c r="L2004" s="38">
        <v>1600</v>
      </c>
      <c r="M2004" s="38">
        <f t="shared" si="156"/>
        <v>1860</v>
      </c>
      <c r="N2004" s="39">
        <v>11</v>
      </c>
      <c r="O2004" s="41" t="str">
        <f>IFERROR(VLOOKUP(N2004,bbb!B562:Ordenmes,2,0),"")</f>
        <v>Noviembre</v>
      </c>
      <c r="P2004" s="142">
        <v>10</v>
      </c>
      <c r="Q2004" s="111" t="s">
        <v>150</v>
      </c>
      <c r="R2004" s="95"/>
      <c r="S2004" s="93"/>
      <c r="T2004" s="93"/>
    </row>
    <row r="2005" spans="1:20" x14ac:dyDescent="0.25">
      <c r="A2005" s="34" t="s">
        <v>2123</v>
      </c>
      <c r="B2005" s="34" t="str">
        <f t="shared" si="154"/>
        <v>UDR Loreto</v>
      </c>
      <c r="C2005" s="35" t="s">
        <v>279</v>
      </c>
      <c r="D2005" s="36" t="str">
        <f t="shared" si="153"/>
        <v>Ejecución de Control Técnico a las Prestaciones.</v>
      </c>
      <c r="E2005" s="36" t="s">
        <v>288</v>
      </c>
      <c r="F2005" s="36" t="str">
        <f t="shared" si="155"/>
        <v>Ejecutar acciones correspondientes al Proceso de Control Presencial Posterior</v>
      </c>
      <c r="G2005" s="36" t="s">
        <v>1390</v>
      </c>
      <c r="H2005" s="83" t="s">
        <v>1356</v>
      </c>
      <c r="I2005" s="82">
        <v>4</v>
      </c>
      <c r="J2005" s="38">
        <v>240</v>
      </c>
      <c r="K2005" s="38"/>
      <c r="L2005" s="38">
        <v>1280</v>
      </c>
      <c r="M2005" s="38">
        <f t="shared" si="156"/>
        <v>1520</v>
      </c>
      <c r="N2005" s="39">
        <v>11</v>
      </c>
      <c r="O2005" s="41" t="str">
        <f>IFERROR(VLOOKUP(N2005,bbb!B563:Ordenmes,2,0),"")</f>
        <v>Noviembre</v>
      </c>
      <c r="P2005" s="142">
        <v>10</v>
      </c>
      <c r="Q2005" s="111" t="s">
        <v>150</v>
      </c>
      <c r="R2005" s="95"/>
      <c r="S2005" s="93"/>
      <c r="T2005" s="93"/>
    </row>
    <row r="2006" spans="1:20" x14ac:dyDescent="0.25">
      <c r="A2006" s="34" t="s">
        <v>2123</v>
      </c>
      <c r="B2006" s="34" t="str">
        <f t="shared" si="154"/>
        <v>UDR Loreto</v>
      </c>
      <c r="C2006" s="35" t="s">
        <v>279</v>
      </c>
      <c r="D2006" s="36" t="str">
        <f t="shared" si="153"/>
        <v>Ejecución de Control Técnico a las Prestaciones.</v>
      </c>
      <c r="E2006" s="36" t="s">
        <v>288</v>
      </c>
      <c r="F2006" s="36" t="str">
        <f t="shared" si="155"/>
        <v>Ejecutar acciones correspondientes al Proceso de Control Presencial Posterior</v>
      </c>
      <c r="G2006" s="36" t="s">
        <v>1375</v>
      </c>
      <c r="H2006" s="83" t="s">
        <v>1356</v>
      </c>
      <c r="I2006" s="82">
        <v>3</v>
      </c>
      <c r="J2006" s="38">
        <v>350</v>
      </c>
      <c r="K2006" s="38"/>
      <c r="L2006" s="38">
        <v>960</v>
      </c>
      <c r="M2006" s="38">
        <f t="shared" si="156"/>
        <v>1310</v>
      </c>
      <c r="N2006" s="39">
        <v>11</v>
      </c>
      <c r="O2006" s="41" t="str">
        <f>IFERROR(VLOOKUP(N2006,bbb!B564:Ordenmes,2,0),"")</f>
        <v>Noviembre</v>
      </c>
      <c r="P2006" s="142">
        <v>10</v>
      </c>
      <c r="Q2006" s="111" t="s">
        <v>150</v>
      </c>
      <c r="R2006" s="95"/>
      <c r="S2006" s="93"/>
      <c r="T2006" s="93"/>
    </row>
    <row r="2007" spans="1:20" x14ac:dyDescent="0.25">
      <c r="A2007" s="34" t="s">
        <v>2123</v>
      </c>
      <c r="B2007" s="34" t="str">
        <f t="shared" si="154"/>
        <v>UDR Loreto</v>
      </c>
      <c r="C2007" s="35" t="s">
        <v>279</v>
      </c>
      <c r="D2007" s="36" t="str">
        <f t="shared" si="153"/>
        <v>Ejecución de Control Técnico a las Prestaciones.</v>
      </c>
      <c r="E2007" s="36" t="s">
        <v>288</v>
      </c>
      <c r="F2007" s="36" t="str">
        <f t="shared" si="155"/>
        <v>Ejecutar acciones correspondientes al Proceso de Control Presencial Posterior</v>
      </c>
      <c r="G2007" s="36" t="s">
        <v>1391</v>
      </c>
      <c r="H2007" s="83" t="s">
        <v>1352</v>
      </c>
      <c r="I2007" s="82">
        <v>4</v>
      </c>
      <c r="J2007" s="38">
        <v>200</v>
      </c>
      <c r="K2007" s="38"/>
      <c r="L2007" s="38">
        <v>1280</v>
      </c>
      <c r="M2007" s="38">
        <f t="shared" si="156"/>
        <v>1480</v>
      </c>
      <c r="N2007" s="39">
        <v>11</v>
      </c>
      <c r="O2007" s="41" t="str">
        <f>IFERROR(VLOOKUP(N2007,bbb!B565:Ordenmes,2,0),"")</f>
        <v>Noviembre</v>
      </c>
      <c r="P2007" s="142">
        <v>11</v>
      </c>
      <c r="Q2007" s="111" t="s">
        <v>169</v>
      </c>
      <c r="R2007" s="95"/>
      <c r="S2007" s="93"/>
      <c r="T2007" s="93"/>
    </row>
    <row r="2008" spans="1:20" x14ac:dyDescent="0.25">
      <c r="A2008" s="34" t="s">
        <v>2123</v>
      </c>
      <c r="B2008" s="34" t="str">
        <f t="shared" si="154"/>
        <v>UDR Loreto</v>
      </c>
      <c r="C2008" s="35" t="s">
        <v>279</v>
      </c>
      <c r="D2008" s="36" t="str">
        <f t="shared" si="153"/>
        <v>Ejecución de Control Técnico a las Prestaciones.</v>
      </c>
      <c r="E2008" s="36" t="s">
        <v>288</v>
      </c>
      <c r="F2008" s="36" t="str">
        <f t="shared" si="155"/>
        <v>Ejecutar acciones correspondientes al Proceso de Control Presencial Posterior</v>
      </c>
      <c r="G2008" s="36" t="s">
        <v>1351</v>
      </c>
      <c r="H2008" s="83" t="s">
        <v>1352</v>
      </c>
      <c r="I2008" s="82">
        <v>2</v>
      </c>
      <c r="J2008" s="38" t="s">
        <v>1329</v>
      </c>
      <c r="K2008" s="38"/>
      <c r="L2008" s="38">
        <v>0</v>
      </c>
      <c r="M2008" s="38">
        <f t="shared" si="156"/>
        <v>0</v>
      </c>
      <c r="N2008" s="39">
        <v>11</v>
      </c>
      <c r="O2008" s="41" t="str">
        <f>IFERROR(VLOOKUP(N2008,bbb!B566:Ordenmes,2,0),"")</f>
        <v>Noviembre</v>
      </c>
      <c r="P2008" s="142">
        <v>11</v>
      </c>
      <c r="Q2008" s="111" t="s">
        <v>169</v>
      </c>
      <c r="R2008" s="95"/>
      <c r="S2008" s="93"/>
      <c r="T2008" s="93"/>
    </row>
    <row r="2009" spans="1:20" x14ac:dyDescent="0.25">
      <c r="A2009" s="34" t="s">
        <v>2123</v>
      </c>
      <c r="B2009" s="34" t="str">
        <f t="shared" si="154"/>
        <v>UDR Loreto</v>
      </c>
      <c r="C2009" s="35" t="s">
        <v>252</v>
      </c>
      <c r="D2009" s="36" t="str">
        <f t="shared" ref="D2009:D2073" si="157">IFERROR(VLOOKUP(C2009,IdAOE,2,0),"")</f>
        <v>Acciones de Soporte a la Gestión a nivel de UDR</v>
      </c>
      <c r="E2009" s="36" t="s">
        <v>253</v>
      </c>
      <c r="F2009" s="36" t="str">
        <f t="shared" si="155"/>
        <v>Supervisión y asistencia técnica en acciones de soporte a IPRESS</v>
      </c>
      <c r="G2009" s="94" t="s">
        <v>2766</v>
      </c>
      <c r="H2009" s="83" t="s">
        <v>1418</v>
      </c>
      <c r="I2009" s="82">
        <v>3</v>
      </c>
      <c r="J2009" s="38">
        <v>600</v>
      </c>
      <c r="K2009" s="38"/>
      <c r="L2009" s="38">
        <v>960</v>
      </c>
      <c r="M2009" s="38">
        <f t="shared" si="156"/>
        <v>1560</v>
      </c>
      <c r="N2009" s="39">
        <v>12</v>
      </c>
      <c r="O2009" s="41" t="str">
        <f>IFERROR(VLOOKUP(N2009,bbb!B652:Ordenmes,2,0),"")</f>
        <v>Diciembre</v>
      </c>
      <c r="P2009" s="142">
        <v>11</v>
      </c>
      <c r="Q2009" s="111" t="s">
        <v>169</v>
      </c>
      <c r="R2009" s="95"/>
      <c r="S2009" s="93"/>
      <c r="T2009" s="93"/>
    </row>
    <row r="2010" spans="1:20" x14ac:dyDescent="0.25">
      <c r="A2010" s="34" t="s">
        <v>2123</v>
      </c>
      <c r="B2010" s="34" t="str">
        <f t="shared" si="154"/>
        <v>UDR Loreto</v>
      </c>
      <c r="C2010" s="35" t="s">
        <v>314</v>
      </c>
      <c r="D2010" s="36" t="str">
        <f t="shared" si="157"/>
        <v>Acciones de Afiliación.</v>
      </c>
      <c r="E2010" s="36" t="s">
        <v>315</v>
      </c>
      <c r="F2010" s="36" t="str">
        <f t="shared" si="155"/>
        <v>Supervisión y asistencia técnica en materia de afiliaciones</v>
      </c>
      <c r="G2010" s="93" t="s">
        <v>1349</v>
      </c>
      <c r="H2010" s="93" t="s">
        <v>1331</v>
      </c>
      <c r="I2010" s="82">
        <v>4</v>
      </c>
      <c r="J2010" s="38">
        <v>70</v>
      </c>
      <c r="K2010" s="38"/>
      <c r="L2010" s="38">
        <v>1280</v>
      </c>
      <c r="M2010" s="38">
        <f t="shared" si="156"/>
        <v>1350</v>
      </c>
      <c r="N2010" s="39">
        <v>12</v>
      </c>
      <c r="O2010" s="41" t="str">
        <f>IFERROR(VLOOKUP(N2010,bbb!B653:Ordenmes,2,0),"")</f>
        <v>Diciembre</v>
      </c>
      <c r="P2010" s="142">
        <v>11</v>
      </c>
      <c r="Q2010" s="111" t="s">
        <v>169</v>
      </c>
      <c r="R2010" s="95"/>
      <c r="S2010" s="93"/>
      <c r="T2010" s="93"/>
    </row>
    <row r="2011" spans="1:20" x14ac:dyDescent="0.25">
      <c r="A2011" s="34" t="s">
        <v>2123</v>
      </c>
      <c r="B2011" s="34" t="str">
        <f t="shared" si="154"/>
        <v>UDR Loreto</v>
      </c>
      <c r="C2011" s="35" t="s">
        <v>314</v>
      </c>
      <c r="D2011" s="36" t="str">
        <f t="shared" si="157"/>
        <v>Acciones de Afiliación.</v>
      </c>
      <c r="E2011" s="36" t="s">
        <v>315</v>
      </c>
      <c r="F2011" s="36" t="str">
        <f t="shared" si="155"/>
        <v>Supervisión y asistencia técnica en materia de afiliaciones</v>
      </c>
      <c r="G2011" s="93" t="s">
        <v>1350</v>
      </c>
      <c r="H2011" s="93" t="s">
        <v>1328</v>
      </c>
      <c r="I2011" s="82">
        <v>2</v>
      </c>
      <c r="J2011" s="38" t="s">
        <v>1329</v>
      </c>
      <c r="K2011" s="38"/>
      <c r="L2011" s="38">
        <v>0</v>
      </c>
      <c r="M2011" s="38">
        <f t="shared" si="156"/>
        <v>0</v>
      </c>
      <c r="N2011" s="39">
        <v>12</v>
      </c>
      <c r="O2011" s="41" t="str">
        <f>IFERROR(VLOOKUP(N2011,bbb!B654:Ordenmes,2,0),"")</f>
        <v>Diciembre</v>
      </c>
      <c r="P2011" s="142">
        <v>11</v>
      </c>
      <c r="Q2011" s="111" t="s">
        <v>169</v>
      </c>
      <c r="R2011" s="95"/>
      <c r="S2011" s="93"/>
      <c r="T2011" s="93"/>
    </row>
    <row r="2012" spans="1:20" x14ac:dyDescent="0.25">
      <c r="A2012" s="34" t="s">
        <v>2123</v>
      </c>
      <c r="B2012" s="34" t="str">
        <f t="shared" si="154"/>
        <v>UDR Loreto</v>
      </c>
      <c r="C2012" s="35" t="s">
        <v>279</v>
      </c>
      <c r="D2012" s="36" t="str">
        <f t="shared" si="157"/>
        <v>Ejecución de Control Técnico a las Prestaciones.</v>
      </c>
      <c r="E2012" s="36" t="s">
        <v>288</v>
      </c>
      <c r="F2012" s="36" t="str">
        <f t="shared" si="155"/>
        <v>Ejecutar acciones correspondientes al Proceso de Control Presencial Posterior</v>
      </c>
      <c r="G2012" s="36" t="s">
        <v>1336</v>
      </c>
      <c r="H2012" s="83" t="s">
        <v>1352</v>
      </c>
      <c r="I2012" s="82">
        <v>1.5</v>
      </c>
      <c r="J2012" s="38">
        <v>200</v>
      </c>
      <c r="K2012" s="38"/>
      <c r="L2012" s="38">
        <v>480</v>
      </c>
      <c r="M2012" s="38">
        <f t="shared" si="156"/>
        <v>680</v>
      </c>
      <c r="N2012" s="39">
        <v>5</v>
      </c>
      <c r="O2012" s="41" t="str">
        <f>IFERROR(VLOOKUP(N2012,bbb!B655:Ordenmes,2,0),"")</f>
        <v>Mayo</v>
      </c>
      <c r="P2012" s="142">
        <v>11</v>
      </c>
      <c r="Q2012" s="111" t="s">
        <v>169</v>
      </c>
      <c r="R2012" s="95"/>
      <c r="S2012" s="93"/>
      <c r="T2012" s="93"/>
    </row>
    <row r="2013" spans="1:20" x14ac:dyDescent="0.25">
      <c r="A2013" s="34" t="s">
        <v>2123</v>
      </c>
      <c r="B2013" s="34" t="str">
        <f t="shared" si="154"/>
        <v>UDR Loreto</v>
      </c>
      <c r="C2013" s="35" t="s">
        <v>279</v>
      </c>
      <c r="D2013" s="36" t="str">
        <f t="shared" si="157"/>
        <v>Ejecución de Control Técnico a las Prestaciones.</v>
      </c>
      <c r="E2013" s="36" t="s">
        <v>288</v>
      </c>
      <c r="F2013" s="36" t="str">
        <f t="shared" si="155"/>
        <v>Ejecutar acciones correspondientes al Proceso de Control Presencial Posterior</v>
      </c>
      <c r="G2013" s="36" t="s">
        <v>1392</v>
      </c>
      <c r="H2013" s="83" t="s">
        <v>1352</v>
      </c>
      <c r="I2013" s="82">
        <v>1</v>
      </c>
      <c r="J2013" s="38" t="s">
        <v>1329</v>
      </c>
      <c r="K2013" s="38"/>
      <c r="L2013" s="38">
        <v>0</v>
      </c>
      <c r="M2013" s="38">
        <f t="shared" si="156"/>
        <v>0</v>
      </c>
      <c r="N2013" s="39">
        <v>12</v>
      </c>
      <c r="O2013" s="41" t="str">
        <f>IFERROR(VLOOKUP(N2013,bbb!B656:Ordenmes,2,0),"")</f>
        <v>Diciembre</v>
      </c>
      <c r="P2013" s="142">
        <v>11</v>
      </c>
      <c r="Q2013" s="111" t="s">
        <v>169</v>
      </c>
      <c r="R2013" s="95"/>
      <c r="S2013" s="93"/>
      <c r="T2013" s="93"/>
    </row>
    <row r="2014" spans="1:20" x14ac:dyDescent="0.25">
      <c r="A2014" s="34" t="s">
        <v>2123</v>
      </c>
      <c r="B2014" s="34" t="str">
        <f t="shared" ref="B2014:B2078" si="158">IFERROR(VLOOKUP(A2014,IdCC,2,0),"")</f>
        <v>UDR Loreto</v>
      </c>
      <c r="C2014" s="35" t="s">
        <v>279</v>
      </c>
      <c r="D2014" s="36" t="str">
        <f t="shared" si="157"/>
        <v>Ejecución de Control Técnico a las Prestaciones.</v>
      </c>
      <c r="E2014" s="36" t="s">
        <v>288</v>
      </c>
      <c r="F2014" s="36" t="str">
        <f t="shared" si="155"/>
        <v>Ejecutar acciones correspondientes al Proceso de Control Presencial Posterior</v>
      </c>
      <c r="G2014" s="36" t="s">
        <v>1393</v>
      </c>
      <c r="H2014" s="83" t="s">
        <v>1356</v>
      </c>
      <c r="I2014" s="82">
        <v>1</v>
      </c>
      <c r="J2014" s="38" t="s">
        <v>1329</v>
      </c>
      <c r="K2014" s="38"/>
      <c r="L2014" s="38">
        <v>0</v>
      </c>
      <c r="M2014" s="38">
        <f t="shared" si="156"/>
        <v>0</v>
      </c>
      <c r="N2014" s="39">
        <v>12</v>
      </c>
      <c r="O2014" s="41" t="str">
        <f>IFERROR(VLOOKUP(N2014,bbb!B657:Ordenmes,2,0),"")</f>
        <v>Diciembre</v>
      </c>
      <c r="P2014" s="142">
        <v>11</v>
      </c>
      <c r="Q2014" s="111" t="s">
        <v>169</v>
      </c>
      <c r="R2014" s="95"/>
      <c r="S2014" s="93"/>
      <c r="T2014" s="93"/>
    </row>
    <row r="2015" spans="1:20" x14ac:dyDescent="0.25">
      <c r="A2015" s="34" t="s">
        <v>2123</v>
      </c>
      <c r="B2015" s="34" t="str">
        <f t="shared" si="158"/>
        <v>UDR Loreto</v>
      </c>
      <c r="C2015" s="35" t="s">
        <v>279</v>
      </c>
      <c r="D2015" s="36" t="str">
        <f t="shared" si="157"/>
        <v>Ejecución de Control Técnico a las Prestaciones.</v>
      </c>
      <c r="E2015" s="36" t="s">
        <v>288</v>
      </c>
      <c r="F2015" s="36" t="str">
        <f t="shared" si="155"/>
        <v>Ejecutar acciones correspondientes al Proceso de Control Presencial Posterior</v>
      </c>
      <c r="G2015" s="36" t="s">
        <v>1394</v>
      </c>
      <c r="H2015" s="83" t="s">
        <v>1352</v>
      </c>
      <c r="I2015" s="82">
        <v>1</v>
      </c>
      <c r="J2015" s="38" t="s">
        <v>1329</v>
      </c>
      <c r="K2015" s="38"/>
      <c r="L2015" s="38">
        <v>0</v>
      </c>
      <c r="M2015" s="38">
        <f t="shared" si="156"/>
        <v>0</v>
      </c>
      <c r="N2015" s="39">
        <v>12</v>
      </c>
      <c r="O2015" s="41" t="str">
        <f>IFERROR(VLOOKUP(N2015,bbb!B658:Ordenmes,2,0),"")</f>
        <v>Diciembre</v>
      </c>
      <c r="P2015" s="142">
        <v>11</v>
      </c>
      <c r="Q2015" s="111" t="s">
        <v>169</v>
      </c>
      <c r="R2015" s="95"/>
      <c r="S2015" s="93"/>
      <c r="T2015" s="93"/>
    </row>
    <row r="2016" spans="1:20" x14ac:dyDescent="0.25">
      <c r="A2016" s="34" t="s">
        <v>2123</v>
      </c>
      <c r="B2016" s="34" t="str">
        <f t="shared" si="158"/>
        <v>UDR Loreto</v>
      </c>
      <c r="C2016" s="35" t="s">
        <v>279</v>
      </c>
      <c r="D2016" s="36" t="str">
        <f t="shared" si="157"/>
        <v>Ejecución de Control Técnico a las Prestaciones.</v>
      </c>
      <c r="E2016" s="36" t="s">
        <v>288</v>
      </c>
      <c r="F2016" s="36" t="str">
        <f t="shared" si="155"/>
        <v>Ejecutar acciones correspondientes al Proceso de Control Presencial Posterior</v>
      </c>
      <c r="G2016" s="36" t="s">
        <v>1395</v>
      </c>
      <c r="H2016" s="83" t="s">
        <v>1356</v>
      </c>
      <c r="I2016" s="82">
        <v>1</v>
      </c>
      <c r="J2016" s="38" t="s">
        <v>1329</v>
      </c>
      <c r="K2016" s="38"/>
      <c r="L2016" s="38">
        <v>0</v>
      </c>
      <c r="M2016" s="38">
        <f t="shared" si="156"/>
        <v>0</v>
      </c>
      <c r="N2016" s="39">
        <v>12</v>
      </c>
      <c r="O2016" s="41" t="str">
        <f>IFERROR(VLOOKUP(N2016,bbb!B659:Ordenmes,2,0),"")</f>
        <v>Diciembre</v>
      </c>
      <c r="P2016" s="142">
        <v>12</v>
      </c>
      <c r="Q2016" s="111" t="s">
        <v>166</v>
      </c>
      <c r="R2016" s="95"/>
      <c r="S2016" s="93"/>
      <c r="T2016" s="93"/>
    </row>
    <row r="2017" spans="1:20" x14ac:dyDescent="0.25">
      <c r="A2017" s="34" t="s">
        <v>2123</v>
      </c>
      <c r="B2017" s="34" t="str">
        <f t="shared" ref="B2017" si="159">IFERROR(VLOOKUP(A2017,IdCC,2,0),"")</f>
        <v>UDR Loreto</v>
      </c>
      <c r="C2017" s="35" t="s">
        <v>279</v>
      </c>
      <c r="D2017" s="36" t="str">
        <f t="shared" ref="D2017" si="160">IFERROR(VLOOKUP(C2017,IdAOE,2,0),"")</f>
        <v>Ejecución de Control Técnico a las Prestaciones.</v>
      </c>
      <c r="E2017" s="36" t="s">
        <v>288</v>
      </c>
      <c r="F2017" s="36" t="str">
        <f t="shared" ref="F2017" si="161">IFERROR(VLOOKUP(E2017,IdTarea,2,0),"")</f>
        <v>Ejecutar acciones correspondientes al Proceso de Control Presencial Posterior</v>
      </c>
      <c r="G2017" s="36" t="s">
        <v>3098</v>
      </c>
      <c r="H2017" s="83" t="s">
        <v>3099</v>
      </c>
      <c r="I2017" s="82">
        <v>1</v>
      </c>
      <c r="J2017" s="38" t="s">
        <v>1263</v>
      </c>
      <c r="K2017" s="38" t="s">
        <v>1263</v>
      </c>
      <c r="L2017" s="38" t="s">
        <v>2874</v>
      </c>
      <c r="M2017" s="38" t="s">
        <v>1263</v>
      </c>
      <c r="N2017" s="39">
        <v>12</v>
      </c>
      <c r="O2017" s="41" t="str">
        <f>IFERROR(VLOOKUP(N2017,bbb!B660:Ordenmes,2,0),"")</f>
        <v>Diciembre</v>
      </c>
      <c r="P2017" s="142"/>
      <c r="Q2017" s="111"/>
      <c r="R2017" s="95"/>
      <c r="S2017" s="93"/>
      <c r="T2017" s="93"/>
    </row>
    <row r="2018" spans="1:20" x14ac:dyDescent="0.25">
      <c r="A2018" s="34" t="s">
        <v>2123</v>
      </c>
      <c r="B2018" s="34" t="str">
        <f t="shared" si="158"/>
        <v>UDR Loreto</v>
      </c>
      <c r="C2018" s="35" t="s">
        <v>252</v>
      </c>
      <c r="D2018" s="36" t="str">
        <f t="shared" si="157"/>
        <v>Acciones de Soporte a la Gestión a nivel de UDR</v>
      </c>
      <c r="E2018" s="36" t="s">
        <v>253</v>
      </c>
      <c r="F2018" s="36" t="str">
        <f t="shared" si="155"/>
        <v>Supervisión y asistencia técnica en acciones de soporte a IPRESS</v>
      </c>
      <c r="G2018" s="36" t="s">
        <v>320</v>
      </c>
      <c r="H2018" s="83" t="s">
        <v>512</v>
      </c>
      <c r="I2018" s="82">
        <v>1</v>
      </c>
      <c r="J2018" s="38">
        <v>600</v>
      </c>
      <c r="K2018" s="38"/>
      <c r="L2018" s="38">
        <v>108</v>
      </c>
      <c r="M2018" s="38">
        <f t="shared" si="156"/>
        <v>708</v>
      </c>
      <c r="N2018" s="39">
        <v>12</v>
      </c>
      <c r="O2018" s="41" t="str">
        <f>IFERROR(VLOOKUP(N2018,bbb!B660:Ordenmes,2,0),"")</f>
        <v>Diciembre</v>
      </c>
      <c r="P2018" s="142">
        <v>12</v>
      </c>
      <c r="Q2018" s="111" t="s">
        <v>166</v>
      </c>
      <c r="R2018" s="95"/>
      <c r="S2018" s="93"/>
      <c r="T2018" s="144"/>
    </row>
    <row r="2019" spans="1:20" x14ac:dyDescent="0.25">
      <c r="A2019" s="34" t="s">
        <v>2125</v>
      </c>
      <c r="B2019" s="34" t="str">
        <f t="shared" si="158"/>
        <v>UDR San Martín</v>
      </c>
      <c r="C2019" s="35" t="s">
        <v>252</v>
      </c>
      <c r="D2019" s="36" t="str">
        <f t="shared" si="157"/>
        <v>Acciones de Soporte a la Gestión a nivel de UDR</v>
      </c>
      <c r="E2019" s="36" t="s">
        <v>253</v>
      </c>
      <c r="F2019" s="36" t="str">
        <f t="shared" si="155"/>
        <v>Supervisión y asistencia técnica en acciones de soporte a IPRESS</v>
      </c>
      <c r="G2019" s="89" t="s">
        <v>1477</v>
      </c>
      <c r="H2019" s="83" t="s">
        <v>1478</v>
      </c>
      <c r="I2019" s="82">
        <v>1</v>
      </c>
      <c r="J2019" s="38">
        <v>0</v>
      </c>
      <c r="K2019" s="38"/>
      <c r="L2019" s="37">
        <v>0</v>
      </c>
      <c r="M2019" s="38">
        <f t="shared" si="156"/>
        <v>0</v>
      </c>
      <c r="N2019" s="39">
        <v>2</v>
      </c>
      <c r="O2019" s="41" t="str">
        <f>IFERROR(VLOOKUP(N2019,bbb!B608:Ordenmes,2,0),"")</f>
        <v>Febrero</v>
      </c>
      <c r="P2019" s="142">
        <v>12</v>
      </c>
      <c r="Q2019" s="111" t="s">
        <v>166</v>
      </c>
      <c r="R2019" s="95"/>
      <c r="S2019" s="93"/>
      <c r="T2019" s="93"/>
    </row>
    <row r="2020" spans="1:20" x14ac:dyDescent="0.25">
      <c r="A2020" s="34" t="s">
        <v>2125</v>
      </c>
      <c r="B2020" s="34" t="str">
        <f t="shared" si="158"/>
        <v>UDR San Martín</v>
      </c>
      <c r="C2020" s="35" t="s">
        <v>279</v>
      </c>
      <c r="D2020" s="36" t="str">
        <f t="shared" si="157"/>
        <v>Ejecución de Control Técnico a las Prestaciones.</v>
      </c>
      <c r="E2020" s="36" t="s">
        <v>288</v>
      </c>
      <c r="F2020" s="36" t="str">
        <f t="shared" si="155"/>
        <v>Ejecutar acciones correspondientes al Proceso de Control Presencial Posterior</v>
      </c>
      <c r="G2020" s="89" t="s">
        <v>1470</v>
      </c>
      <c r="H2020" s="83" t="s">
        <v>1471</v>
      </c>
      <c r="I2020" s="82">
        <v>6</v>
      </c>
      <c r="J2020" s="38">
        <v>30</v>
      </c>
      <c r="K2020" s="38"/>
      <c r="L2020" s="37">
        <f>INT(IF(I2020&gt;0,I2020*viatico,viatico/24*#REF!))</f>
        <v>1920</v>
      </c>
      <c r="M2020" s="38">
        <f t="shared" si="156"/>
        <v>1950</v>
      </c>
      <c r="N2020" s="39">
        <v>3</v>
      </c>
      <c r="O2020" s="41" t="str">
        <f>IFERROR(VLOOKUP(N2020,bbb!B600:Ordenmes,2,0),"")</f>
        <v>Marzo</v>
      </c>
      <c r="P2020" s="142">
        <v>12</v>
      </c>
      <c r="Q2020" s="111" t="s">
        <v>166</v>
      </c>
      <c r="R2020" s="95"/>
      <c r="S2020" s="93" t="s">
        <v>2970</v>
      </c>
      <c r="T2020" s="93"/>
    </row>
    <row r="2021" spans="1:20" x14ac:dyDescent="0.25">
      <c r="A2021" s="34" t="s">
        <v>2125</v>
      </c>
      <c r="B2021" s="34" t="str">
        <f t="shared" si="158"/>
        <v>UDR San Martín</v>
      </c>
      <c r="C2021" s="35" t="s">
        <v>252</v>
      </c>
      <c r="D2021" s="36" t="str">
        <f t="shared" si="157"/>
        <v>Acciones de Soporte a la Gestión a nivel de UDR</v>
      </c>
      <c r="E2021" s="36" t="s">
        <v>253</v>
      </c>
      <c r="F2021" s="36" t="str">
        <f t="shared" si="155"/>
        <v>Supervisión y asistencia técnica en acciones de soporte a IPRESS</v>
      </c>
      <c r="G2021" s="89" t="s">
        <v>1460</v>
      </c>
      <c r="H2021" s="83" t="s">
        <v>1478</v>
      </c>
      <c r="I2021" s="82">
        <v>1</v>
      </c>
      <c r="J2021" s="38">
        <v>0</v>
      </c>
      <c r="K2021" s="38"/>
      <c r="L2021" s="37">
        <v>0</v>
      </c>
      <c r="M2021" s="38">
        <f t="shared" si="156"/>
        <v>0</v>
      </c>
      <c r="N2021" s="39">
        <v>3</v>
      </c>
      <c r="O2021" s="41" t="str">
        <f>IFERROR(VLOOKUP(N2021,bbb!B601:Ordenmes,2,0),"")</f>
        <v>Marzo</v>
      </c>
      <c r="P2021" s="142">
        <v>12</v>
      </c>
      <c r="Q2021" s="111" t="s">
        <v>166</v>
      </c>
      <c r="R2021" s="95"/>
      <c r="S2021" s="93"/>
      <c r="T2021" s="93"/>
    </row>
    <row r="2022" spans="1:20" x14ac:dyDescent="0.25">
      <c r="A2022" s="34" t="s">
        <v>2125</v>
      </c>
      <c r="B2022" s="34" t="str">
        <f t="shared" si="158"/>
        <v>UDR San Martín</v>
      </c>
      <c r="C2022" s="35" t="s">
        <v>307</v>
      </c>
      <c r="D2022" s="36" t="str">
        <f t="shared" si="157"/>
        <v>Supervisión Financiera a Unidades Ejecutoras-UE.</v>
      </c>
      <c r="E2022" s="36" t="s">
        <v>308</v>
      </c>
      <c r="F2022" s="36" t="str">
        <f t="shared" si="155"/>
        <v>Supervisión Financiera Presencial a las Unidades Ejecutoras-UE</v>
      </c>
      <c r="G2022" s="87" t="s">
        <v>1455</v>
      </c>
      <c r="H2022" s="83" t="s">
        <v>1456</v>
      </c>
      <c r="I2022" s="85">
        <v>5</v>
      </c>
      <c r="J2022" s="38">
        <v>0</v>
      </c>
      <c r="K2022" s="38"/>
      <c r="L2022" s="38">
        <v>0</v>
      </c>
      <c r="M2022" s="38">
        <f t="shared" si="156"/>
        <v>0</v>
      </c>
      <c r="N2022" s="107">
        <v>4</v>
      </c>
      <c r="O2022" s="41" t="str">
        <f>IFERROR(VLOOKUP(N2022,bbb!B666:Ordenmes,2,0),"")</f>
        <v>Abril</v>
      </c>
      <c r="P2022" s="142">
        <v>12</v>
      </c>
      <c r="Q2022" s="111" t="s">
        <v>166</v>
      </c>
      <c r="R2022" s="95"/>
      <c r="S2022" s="93"/>
      <c r="T2022" s="93"/>
    </row>
    <row r="2023" spans="1:20" x14ac:dyDescent="0.25">
      <c r="A2023" s="34" t="s">
        <v>2125</v>
      </c>
      <c r="B2023" s="34" t="str">
        <f t="shared" si="158"/>
        <v>UDR San Martín</v>
      </c>
      <c r="C2023" s="35" t="s">
        <v>279</v>
      </c>
      <c r="D2023" s="36" t="str">
        <f t="shared" si="157"/>
        <v>Ejecución de Control Técnico a las Prestaciones.</v>
      </c>
      <c r="E2023" s="36" t="s">
        <v>280</v>
      </c>
      <c r="F2023" s="36" t="str">
        <f t="shared" si="155"/>
        <v>Gestión con actores locales para fortalecer la contención preventiva</v>
      </c>
      <c r="G2023" s="91" t="s">
        <v>1467</v>
      </c>
      <c r="H2023" s="90" t="s">
        <v>1468</v>
      </c>
      <c r="I2023" s="85">
        <v>2</v>
      </c>
      <c r="J2023" s="77">
        <v>60</v>
      </c>
      <c r="K2023" s="77"/>
      <c r="L2023" s="37">
        <f>IFERROR(I2023*viatico,0)</f>
        <v>640</v>
      </c>
      <c r="M2023" s="38">
        <f t="shared" si="156"/>
        <v>700</v>
      </c>
      <c r="N2023" s="107">
        <v>4</v>
      </c>
      <c r="O2023" s="41" t="str">
        <f>IFERROR(VLOOKUP(N2023,bbb!B667:Ordenmes,2,0),"")</f>
        <v>Abril</v>
      </c>
      <c r="P2023" s="142">
        <v>12</v>
      </c>
      <c r="Q2023" s="111" t="s">
        <v>166</v>
      </c>
      <c r="R2023" s="95"/>
      <c r="S2023" s="93"/>
      <c r="T2023" s="93"/>
    </row>
    <row r="2024" spans="1:20" x14ac:dyDescent="0.25">
      <c r="A2024" s="34" t="s">
        <v>2125</v>
      </c>
      <c r="B2024" s="34" t="str">
        <f t="shared" si="158"/>
        <v>UDR San Martín</v>
      </c>
      <c r="C2024" s="35" t="s">
        <v>279</v>
      </c>
      <c r="D2024" s="36" t="str">
        <f t="shared" si="157"/>
        <v>Ejecución de Control Técnico a las Prestaciones.</v>
      </c>
      <c r="E2024" s="36" t="s">
        <v>288</v>
      </c>
      <c r="F2024" s="36" t="str">
        <f t="shared" si="155"/>
        <v>Ejecutar acciones correspondientes al Proceso de Control Presencial Posterior</v>
      </c>
      <c r="G2024" s="89" t="s">
        <v>1472</v>
      </c>
      <c r="H2024" s="83" t="s">
        <v>1471</v>
      </c>
      <c r="I2024" s="82">
        <v>6</v>
      </c>
      <c r="J2024" s="38">
        <v>120</v>
      </c>
      <c r="K2024" s="38"/>
      <c r="L2024" s="37">
        <f>INT(IF(I2024&gt;0,I2024*viatico,viatico/24*#REF!))</f>
        <v>1920</v>
      </c>
      <c r="M2024" s="38">
        <f t="shared" si="156"/>
        <v>2040</v>
      </c>
      <c r="N2024" s="107">
        <v>4</v>
      </c>
      <c r="O2024" s="41" t="str">
        <f>IFERROR(VLOOKUP(N2024,bbb!B668:Ordenmes,2,0),"")</f>
        <v>Abril</v>
      </c>
      <c r="P2024" s="142">
        <v>2</v>
      </c>
      <c r="Q2024" s="111" t="s">
        <v>126</v>
      </c>
      <c r="R2024" s="95"/>
      <c r="S2024" s="93"/>
      <c r="T2024" s="93"/>
    </row>
    <row r="2025" spans="1:20" x14ac:dyDescent="0.25">
      <c r="A2025" s="34" t="s">
        <v>2125</v>
      </c>
      <c r="B2025" s="34" t="str">
        <f t="shared" si="158"/>
        <v>UDR San Martín</v>
      </c>
      <c r="C2025" s="35" t="s">
        <v>252</v>
      </c>
      <c r="D2025" s="36" t="str">
        <f t="shared" si="157"/>
        <v>Acciones de Soporte a la Gestión a nivel de UDR</v>
      </c>
      <c r="E2025" s="36" t="s">
        <v>253</v>
      </c>
      <c r="F2025" s="36" t="str">
        <f t="shared" si="155"/>
        <v>Supervisión y asistencia técnica en acciones de soporte a IPRESS</v>
      </c>
      <c r="G2025" s="89" t="s">
        <v>1480</v>
      </c>
      <c r="H2025" s="83" t="s">
        <v>1478</v>
      </c>
      <c r="I2025" s="82">
        <v>1</v>
      </c>
      <c r="J2025" s="38">
        <v>0</v>
      </c>
      <c r="K2025" s="38"/>
      <c r="L2025" s="37">
        <v>0</v>
      </c>
      <c r="M2025" s="38">
        <f t="shared" si="156"/>
        <v>0</v>
      </c>
      <c r="N2025" s="107">
        <v>4</v>
      </c>
      <c r="O2025" s="41" t="str">
        <f>IFERROR(VLOOKUP(N2025,bbb!B669:Ordenmes,2,0),"")</f>
        <v>Abril</v>
      </c>
      <c r="P2025" s="142">
        <v>2</v>
      </c>
      <c r="Q2025" s="111" t="s">
        <v>126</v>
      </c>
      <c r="R2025" s="95"/>
      <c r="S2025" s="93"/>
      <c r="T2025" s="93"/>
    </row>
    <row r="2026" spans="1:20" x14ac:dyDescent="0.25">
      <c r="A2026" s="34" t="s">
        <v>2125</v>
      </c>
      <c r="B2026" s="34" t="str">
        <f t="shared" si="158"/>
        <v>UDR San Martín</v>
      </c>
      <c r="C2026" s="35" t="s">
        <v>307</v>
      </c>
      <c r="D2026" s="36" t="str">
        <f t="shared" si="157"/>
        <v>Supervisión Financiera a Unidades Ejecutoras-UE.</v>
      </c>
      <c r="E2026" s="36" t="s">
        <v>308</v>
      </c>
      <c r="F2026" s="36" t="str">
        <f t="shared" si="155"/>
        <v>Supervisión Financiera Presencial a las Unidades Ejecutoras-UE</v>
      </c>
      <c r="G2026" s="87" t="s">
        <v>1458</v>
      </c>
      <c r="H2026" s="83" t="s">
        <v>1459</v>
      </c>
      <c r="I2026" s="85">
        <v>5</v>
      </c>
      <c r="J2026" s="77">
        <v>60</v>
      </c>
      <c r="K2026" s="77"/>
      <c r="L2026" s="37">
        <v>1600</v>
      </c>
      <c r="M2026" s="38">
        <f t="shared" si="156"/>
        <v>1660</v>
      </c>
      <c r="N2026" s="39">
        <v>5</v>
      </c>
      <c r="O2026" s="41" t="str">
        <f>IFERROR(VLOOKUP(N2026,bbb!B635:Ordenmes,2,0),"")</f>
        <v>Mayo</v>
      </c>
      <c r="P2026" s="142">
        <v>2</v>
      </c>
      <c r="Q2026" s="111" t="s">
        <v>126</v>
      </c>
      <c r="R2026" s="95"/>
      <c r="S2026" s="93"/>
      <c r="T2026" s="93"/>
    </row>
    <row r="2027" spans="1:20" x14ac:dyDescent="0.25">
      <c r="A2027" s="34" t="s">
        <v>2125</v>
      </c>
      <c r="B2027" s="34" t="str">
        <f t="shared" si="158"/>
        <v>UDR San Martín</v>
      </c>
      <c r="C2027" s="35" t="s">
        <v>307</v>
      </c>
      <c r="D2027" s="36" t="str">
        <f t="shared" si="157"/>
        <v>Supervisión Financiera a Unidades Ejecutoras-UE.</v>
      </c>
      <c r="E2027" s="36" t="s">
        <v>308</v>
      </c>
      <c r="F2027" s="36" t="str">
        <f t="shared" si="155"/>
        <v>Supervisión Financiera Presencial a las Unidades Ejecutoras-UE</v>
      </c>
      <c r="G2027" s="87" t="s">
        <v>1460</v>
      </c>
      <c r="H2027" s="83" t="s">
        <v>1456</v>
      </c>
      <c r="I2027" s="85">
        <v>5</v>
      </c>
      <c r="J2027" s="77">
        <v>0</v>
      </c>
      <c r="K2027" s="77"/>
      <c r="L2027" s="37">
        <v>0</v>
      </c>
      <c r="M2027" s="38">
        <f t="shared" si="156"/>
        <v>0</v>
      </c>
      <c r="N2027" s="39">
        <v>5</v>
      </c>
      <c r="O2027" s="41" t="str">
        <f>IFERROR(VLOOKUP(N2027,bbb!B636:Ordenmes,2,0),"")</f>
        <v>Mayo</v>
      </c>
      <c r="P2027" s="142">
        <v>2</v>
      </c>
      <c r="Q2027" s="111" t="s">
        <v>126</v>
      </c>
      <c r="R2027" s="95"/>
      <c r="S2027" s="93"/>
      <c r="T2027" s="93"/>
    </row>
    <row r="2028" spans="1:20" x14ac:dyDescent="0.25">
      <c r="A2028" s="34" t="s">
        <v>2125</v>
      </c>
      <c r="B2028" s="34" t="str">
        <f t="shared" si="158"/>
        <v>UDR San Martín</v>
      </c>
      <c r="C2028" s="35" t="s">
        <v>307</v>
      </c>
      <c r="D2028" s="36" t="str">
        <f t="shared" si="157"/>
        <v>Supervisión Financiera a Unidades Ejecutoras-UE.</v>
      </c>
      <c r="E2028" s="36" t="s">
        <v>308</v>
      </c>
      <c r="F2028" s="36" t="str">
        <f t="shared" si="155"/>
        <v>Supervisión Financiera Presencial a las Unidades Ejecutoras-UE</v>
      </c>
      <c r="G2028" s="87" t="s">
        <v>1461</v>
      </c>
      <c r="H2028" s="83" t="s">
        <v>1462</v>
      </c>
      <c r="I2028" s="85">
        <v>5</v>
      </c>
      <c r="J2028" s="77">
        <v>60</v>
      </c>
      <c r="K2028" s="77"/>
      <c r="L2028" s="37">
        <v>1600</v>
      </c>
      <c r="M2028" s="38">
        <f t="shared" si="156"/>
        <v>1660</v>
      </c>
      <c r="N2028" s="39">
        <v>5</v>
      </c>
      <c r="O2028" s="41" t="str">
        <f>IFERROR(VLOOKUP(N2028,bbb!B637:Ordenmes,2,0),"")</f>
        <v>Mayo</v>
      </c>
      <c r="P2028" s="142">
        <v>2</v>
      </c>
      <c r="Q2028" s="111" t="s">
        <v>126</v>
      </c>
      <c r="R2028" s="95"/>
      <c r="S2028" s="93"/>
      <c r="T2028" s="93"/>
    </row>
    <row r="2029" spans="1:20" x14ac:dyDescent="0.25">
      <c r="A2029" s="34" t="s">
        <v>2125</v>
      </c>
      <c r="B2029" s="34" t="str">
        <f t="shared" si="158"/>
        <v>UDR San Martín</v>
      </c>
      <c r="C2029" s="35" t="s">
        <v>279</v>
      </c>
      <c r="D2029" s="36" t="str">
        <f t="shared" si="157"/>
        <v>Ejecución de Control Técnico a las Prestaciones.</v>
      </c>
      <c r="E2029" s="36" t="s">
        <v>280</v>
      </c>
      <c r="F2029" s="36" t="str">
        <f t="shared" si="155"/>
        <v>Gestión con actores locales para fortalecer la contención preventiva</v>
      </c>
      <c r="G2029" s="34" t="s">
        <v>1469</v>
      </c>
      <c r="H2029" s="90" t="s">
        <v>1468</v>
      </c>
      <c r="I2029" s="85">
        <v>2</v>
      </c>
      <c r="J2029" s="77">
        <v>60</v>
      </c>
      <c r="K2029" s="77"/>
      <c r="L2029" s="37">
        <f>IFERROR(I2029*viatico,0)</f>
        <v>640</v>
      </c>
      <c r="M2029" s="38">
        <f t="shared" si="156"/>
        <v>700</v>
      </c>
      <c r="N2029" s="39">
        <v>8</v>
      </c>
      <c r="O2029" s="41" t="str">
        <f>IFERROR(VLOOKUP(N2029,bbb!B638:Ordenmes,2,0),"")</f>
        <v>Agosto</v>
      </c>
      <c r="P2029" s="142">
        <v>2</v>
      </c>
      <c r="Q2029" s="111" t="s">
        <v>126</v>
      </c>
      <c r="R2029" s="95"/>
      <c r="S2029" s="93"/>
      <c r="T2029" s="93"/>
    </row>
    <row r="2030" spans="1:20" x14ac:dyDescent="0.25">
      <c r="A2030" s="34" t="s">
        <v>2125</v>
      </c>
      <c r="B2030" s="34" t="str">
        <f t="shared" si="158"/>
        <v>UDR San Martín</v>
      </c>
      <c r="C2030" s="35" t="s">
        <v>279</v>
      </c>
      <c r="D2030" s="36" t="str">
        <f t="shared" si="157"/>
        <v>Ejecución de Control Técnico a las Prestaciones.</v>
      </c>
      <c r="E2030" s="36" t="s">
        <v>288</v>
      </c>
      <c r="F2030" s="36" t="str">
        <f t="shared" si="155"/>
        <v>Ejecutar acciones correspondientes al Proceso de Control Presencial Posterior</v>
      </c>
      <c r="G2030" s="89" t="s">
        <v>3081</v>
      </c>
      <c r="H2030" s="83" t="s">
        <v>1471</v>
      </c>
      <c r="I2030" s="82">
        <v>5</v>
      </c>
      <c r="J2030" s="38">
        <v>160</v>
      </c>
      <c r="K2030" s="38"/>
      <c r="L2030" s="37">
        <f>I2030*320</f>
        <v>1600</v>
      </c>
      <c r="M2030" s="38">
        <f t="shared" si="156"/>
        <v>1760</v>
      </c>
      <c r="N2030" s="39">
        <v>5</v>
      </c>
      <c r="O2030" s="41" t="str">
        <f>IFERROR(VLOOKUP(N2030,bbb!B639:Ordenmes,2,0),"")</f>
        <v>Mayo</v>
      </c>
      <c r="P2030" s="142">
        <v>2</v>
      </c>
      <c r="Q2030" s="111" t="s">
        <v>126</v>
      </c>
      <c r="R2030" s="95"/>
      <c r="S2030" s="93"/>
      <c r="T2030" s="93"/>
    </row>
    <row r="2031" spans="1:20" x14ac:dyDescent="0.25">
      <c r="A2031" s="34" t="s">
        <v>2125</v>
      </c>
      <c r="B2031" s="34" t="str">
        <f t="shared" si="158"/>
        <v>UDR San Martín</v>
      </c>
      <c r="C2031" s="35" t="s">
        <v>252</v>
      </c>
      <c r="D2031" s="36" t="str">
        <f t="shared" si="157"/>
        <v>Acciones de Soporte a la Gestión a nivel de UDR</v>
      </c>
      <c r="E2031" s="36" t="s">
        <v>253</v>
      </c>
      <c r="F2031" s="36" t="str">
        <f t="shared" si="155"/>
        <v>Supervisión y asistencia técnica en acciones de soporte a IPRESS</v>
      </c>
      <c r="G2031" s="89" t="s">
        <v>1481</v>
      </c>
      <c r="H2031" s="83" t="s">
        <v>1478</v>
      </c>
      <c r="I2031" s="82">
        <v>1</v>
      </c>
      <c r="J2031" s="38">
        <v>0</v>
      </c>
      <c r="K2031" s="38"/>
      <c r="L2031" s="37">
        <v>0</v>
      </c>
      <c r="M2031" s="38">
        <f t="shared" si="156"/>
        <v>0</v>
      </c>
      <c r="N2031" s="39">
        <v>8</v>
      </c>
      <c r="O2031" s="41" t="str">
        <f>IFERROR(VLOOKUP(N2031,bbb!B640:Ordenmes,2,0),"")</f>
        <v>Agosto</v>
      </c>
      <c r="P2031" s="142">
        <v>2</v>
      </c>
      <c r="Q2031" s="111" t="s">
        <v>126</v>
      </c>
      <c r="R2031" s="95"/>
      <c r="S2031" s="93"/>
      <c r="T2031" s="93"/>
    </row>
    <row r="2032" spans="1:20" x14ac:dyDescent="0.25">
      <c r="A2032" s="34" t="s">
        <v>2125</v>
      </c>
      <c r="B2032" s="34" t="str">
        <f t="shared" si="158"/>
        <v>UDR San Martín</v>
      </c>
      <c r="C2032" s="35" t="s">
        <v>314</v>
      </c>
      <c r="D2032" s="36" t="str">
        <f t="shared" si="157"/>
        <v>Acciones de Afiliación.</v>
      </c>
      <c r="E2032" s="36" t="s">
        <v>315</v>
      </c>
      <c r="F2032" s="36" t="str">
        <f t="shared" si="155"/>
        <v>Supervisión y asistencia técnica en materia de afiliaciones</v>
      </c>
      <c r="G2032" s="36" t="s">
        <v>3034</v>
      </c>
      <c r="H2032" s="83" t="s">
        <v>3037</v>
      </c>
      <c r="I2032" s="82">
        <v>2</v>
      </c>
      <c r="J2032" s="38">
        <v>60</v>
      </c>
      <c r="K2032" s="38"/>
      <c r="L2032" s="37">
        <f>I2032*320</f>
        <v>640</v>
      </c>
      <c r="M2032" s="38">
        <f t="shared" si="156"/>
        <v>700</v>
      </c>
      <c r="N2032" s="39">
        <v>7</v>
      </c>
      <c r="O2032" s="41" t="str">
        <f>IFERROR(VLOOKUP(N2032,bbb!B727:Ordenmes,2,0),"")</f>
        <v>Julio</v>
      </c>
      <c r="P2032" s="142"/>
      <c r="Q2032" s="111"/>
      <c r="R2032" s="95"/>
      <c r="S2032" s="93"/>
      <c r="T2032" s="144"/>
    </row>
    <row r="2033" spans="1:20" x14ac:dyDescent="0.25">
      <c r="A2033" s="34" t="s">
        <v>2125</v>
      </c>
      <c r="B2033" s="34" t="str">
        <f t="shared" si="158"/>
        <v>UDR San Martín</v>
      </c>
      <c r="C2033" s="35" t="s">
        <v>252</v>
      </c>
      <c r="D2033" s="36" t="str">
        <f t="shared" si="157"/>
        <v>Acciones de Soporte a la Gestión a nivel de UDR</v>
      </c>
      <c r="E2033" s="36" t="s">
        <v>253</v>
      </c>
      <c r="F2033" s="36" t="str">
        <f t="shared" si="155"/>
        <v>Supervisión y asistencia técnica en acciones de soporte a IPRESS</v>
      </c>
      <c r="G2033" s="36" t="s">
        <v>3040</v>
      </c>
      <c r="H2033" s="83" t="s">
        <v>3041</v>
      </c>
      <c r="I2033" s="82">
        <v>2</v>
      </c>
      <c r="J2033" s="38">
        <v>100</v>
      </c>
      <c r="K2033" s="38"/>
      <c r="L2033" s="38">
        <f>I2033*320</f>
        <v>640</v>
      </c>
      <c r="M2033" s="38">
        <f t="shared" si="156"/>
        <v>740</v>
      </c>
      <c r="N2033" s="39">
        <v>8</v>
      </c>
      <c r="O2033" s="41" t="str">
        <f>IFERROR(VLOOKUP(N2033,bbb!B732:Ordenmes,2,0),"")</f>
        <v>Agosto</v>
      </c>
      <c r="P2033" s="142"/>
      <c r="Q2033" s="111"/>
      <c r="R2033" s="95"/>
      <c r="S2033" s="93"/>
      <c r="T2033" s="144"/>
    </row>
    <row r="2034" spans="1:20" x14ac:dyDescent="0.25">
      <c r="A2034" s="34" t="s">
        <v>2125</v>
      </c>
      <c r="B2034" s="34" t="str">
        <f t="shared" si="158"/>
        <v>UDR San Martín</v>
      </c>
      <c r="C2034" s="35" t="s">
        <v>212</v>
      </c>
      <c r="D2034" s="36" t="str">
        <f t="shared" si="157"/>
        <v>Seguimiento y evaluacion de los procesos de afiliación, promoción, proteccion y atencion a la ciudadanía</v>
      </c>
      <c r="E2034" s="36" t="s">
        <v>218</v>
      </c>
      <c r="F2034" s="36" t="str">
        <f t="shared" si="155"/>
        <v>Supervisión y asistencia técnica a operadores de los canales de atención</v>
      </c>
      <c r="G2034" s="36" t="s">
        <v>1452</v>
      </c>
      <c r="H2034" s="83" t="s">
        <v>1453</v>
      </c>
      <c r="I2034" s="82">
        <v>1</v>
      </c>
      <c r="J2034" s="38">
        <v>0</v>
      </c>
      <c r="K2034" s="38"/>
      <c r="L2034" s="38">
        <v>0</v>
      </c>
      <c r="M2034" s="38">
        <f t="shared" si="156"/>
        <v>0</v>
      </c>
      <c r="N2034" s="39">
        <v>6</v>
      </c>
      <c r="O2034" s="41" t="str">
        <f>IFERROR(VLOOKUP(N2034,bbb!B625:Ordenmes,2,0),"")</f>
        <v>Junio</v>
      </c>
      <c r="P2034" s="142">
        <v>1</v>
      </c>
      <c r="Q2034" s="111" t="s">
        <v>257</v>
      </c>
      <c r="R2034" s="95"/>
      <c r="S2034" s="93"/>
      <c r="T2034" s="93"/>
    </row>
    <row r="2035" spans="1:20" x14ac:dyDescent="0.25">
      <c r="A2035" s="34" t="s">
        <v>2125</v>
      </c>
      <c r="B2035" s="34" t="str">
        <f t="shared" si="158"/>
        <v>UDR San Martín</v>
      </c>
      <c r="C2035" s="35" t="s">
        <v>307</v>
      </c>
      <c r="D2035" s="36" t="str">
        <f t="shared" si="157"/>
        <v>Supervisión Financiera a Unidades Ejecutoras-UE.</v>
      </c>
      <c r="E2035" s="36" t="s">
        <v>308</v>
      </c>
      <c r="F2035" s="36" t="str">
        <f t="shared" si="155"/>
        <v>Supervisión Financiera Presencial a las Unidades Ejecutoras-UE</v>
      </c>
      <c r="G2035" s="87" t="s">
        <v>1463</v>
      </c>
      <c r="H2035" s="83" t="s">
        <v>1459</v>
      </c>
      <c r="I2035" s="85">
        <v>5</v>
      </c>
      <c r="J2035" s="77">
        <v>160</v>
      </c>
      <c r="K2035" s="77"/>
      <c r="L2035" s="37">
        <v>1600</v>
      </c>
      <c r="M2035" s="38">
        <f t="shared" si="156"/>
        <v>1760</v>
      </c>
      <c r="N2035" s="39">
        <v>6</v>
      </c>
      <c r="O2035" s="41" t="str">
        <f>IFERROR(VLOOKUP(N2035,bbb!B626:Ordenmes,2,0),"")</f>
        <v>Junio</v>
      </c>
      <c r="P2035" s="142">
        <v>2</v>
      </c>
      <c r="Q2035" s="111" t="s">
        <v>126</v>
      </c>
      <c r="R2035" s="95"/>
      <c r="S2035" s="93"/>
      <c r="T2035" s="93"/>
    </row>
    <row r="2036" spans="1:20" x14ac:dyDescent="0.25">
      <c r="A2036" s="34" t="s">
        <v>2125</v>
      </c>
      <c r="B2036" s="34" t="str">
        <f t="shared" si="158"/>
        <v>UDR San Martín</v>
      </c>
      <c r="C2036" s="35" t="s">
        <v>279</v>
      </c>
      <c r="D2036" s="36" t="str">
        <f t="shared" si="157"/>
        <v>Ejecución de Control Técnico a las Prestaciones.</v>
      </c>
      <c r="E2036" s="36" t="s">
        <v>288</v>
      </c>
      <c r="F2036" s="36" t="str">
        <f t="shared" si="155"/>
        <v>Ejecutar acciones correspondientes al Proceso de Control Presencial Posterior</v>
      </c>
      <c r="G2036" s="89" t="s">
        <v>1473</v>
      </c>
      <c r="H2036" s="83" t="s">
        <v>1471</v>
      </c>
      <c r="I2036" s="82">
        <v>5</v>
      </c>
      <c r="J2036" s="38">
        <v>130</v>
      </c>
      <c r="K2036" s="38"/>
      <c r="L2036" s="37">
        <f>I2036*320</f>
        <v>1600</v>
      </c>
      <c r="M2036" s="38">
        <f t="shared" si="156"/>
        <v>1730</v>
      </c>
      <c r="N2036" s="39">
        <v>6</v>
      </c>
      <c r="O2036" s="41" t="str">
        <f>IFERROR(VLOOKUP(N2036,bbb!B627:Ordenmes,2,0),"")</f>
        <v>Junio</v>
      </c>
      <c r="P2036" s="142">
        <v>3</v>
      </c>
      <c r="Q2036" s="111" t="s">
        <v>131</v>
      </c>
      <c r="R2036" s="95"/>
      <c r="S2036" s="93"/>
      <c r="T2036" s="93"/>
    </row>
    <row r="2037" spans="1:20" x14ac:dyDescent="0.25">
      <c r="A2037" s="34" t="s">
        <v>2125</v>
      </c>
      <c r="B2037" s="34" t="str">
        <f t="shared" si="158"/>
        <v>UDR San Martín</v>
      </c>
      <c r="C2037" s="35" t="s">
        <v>252</v>
      </c>
      <c r="D2037" s="36" t="str">
        <f t="shared" si="157"/>
        <v>Acciones de Soporte a la Gestión a nivel de UDR</v>
      </c>
      <c r="E2037" s="36" t="s">
        <v>253</v>
      </c>
      <c r="F2037" s="36" t="str">
        <f t="shared" si="155"/>
        <v>Supervisión y asistencia técnica en acciones de soporte a IPRESS</v>
      </c>
      <c r="G2037" s="89" t="s">
        <v>1482</v>
      </c>
      <c r="H2037" s="83" t="s">
        <v>1478</v>
      </c>
      <c r="I2037" s="82">
        <v>1</v>
      </c>
      <c r="J2037" s="38">
        <v>0</v>
      </c>
      <c r="K2037" s="38"/>
      <c r="L2037" s="37">
        <v>0</v>
      </c>
      <c r="M2037" s="38">
        <f t="shared" si="156"/>
        <v>0</v>
      </c>
      <c r="N2037" s="39">
        <v>6</v>
      </c>
      <c r="O2037" s="41" t="str">
        <f>IFERROR(VLOOKUP(N2037,bbb!B628:Ordenmes,2,0),"")</f>
        <v>Junio</v>
      </c>
      <c r="P2037" s="142">
        <v>3</v>
      </c>
      <c r="Q2037" s="111" t="s">
        <v>131</v>
      </c>
      <c r="R2037" s="95"/>
      <c r="S2037" s="93"/>
      <c r="T2037" s="93"/>
    </row>
    <row r="2038" spans="1:20" x14ac:dyDescent="0.25">
      <c r="A2038" s="34" t="s">
        <v>2125</v>
      </c>
      <c r="B2038" s="34" t="str">
        <f t="shared" si="158"/>
        <v>UDR San Martín</v>
      </c>
      <c r="C2038" s="35" t="s">
        <v>314</v>
      </c>
      <c r="D2038" s="36" t="str">
        <f t="shared" si="157"/>
        <v>Acciones de Afiliación.</v>
      </c>
      <c r="E2038" s="36" t="s">
        <v>315</v>
      </c>
      <c r="F2038" s="36" t="str">
        <f t="shared" si="155"/>
        <v>Supervisión y asistencia técnica en materia de afiliaciones</v>
      </c>
      <c r="G2038" s="36" t="s">
        <v>3035</v>
      </c>
      <c r="H2038" s="83" t="s">
        <v>3037</v>
      </c>
      <c r="I2038" s="82">
        <v>2</v>
      </c>
      <c r="J2038" s="38">
        <v>40</v>
      </c>
      <c r="K2038" s="38"/>
      <c r="L2038" s="37">
        <f>I2038*320</f>
        <v>640</v>
      </c>
      <c r="M2038" s="38">
        <f t="shared" si="156"/>
        <v>680</v>
      </c>
      <c r="N2038" s="39">
        <v>6</v>
      </c>
      <c r="O2038" s="41" t="str">
        <f>IFERROR(VLOOKUP(N2038,bbb!B728:Ordenmes,2,0),"")</f>
        <v>Junio</v>
      </c>
      <c r="P2038" s="142"/>
      <c r="Q2038" s="111"/>
      <c r="R2038" s="95"/>
      <c r="S2038" s="93"/>
      <c r="T2038" s="144"/>
    </row>
    <row r="2039" spans="1:20" x14ac:dyDescent="0.25">
      <c r="A2039" s="34" t="s">
        <v>2125</v>
      </c>
      <c r="B2039" s="34" t="str">
        <f t="shared" si="158"/>
        <v>UDR San Martín</v>
      </c>
      <c r="C2039" s="35" t="s">
        <v>252</v>
      </c>
      <c r="D2039" s="36" t="str">
        <f t="shared" si="157"/>
        <v>Acciones de Soporte a la Gestión a nivel de UDR</v>
      </c>
      <c r="E2039" s="36" t="s">
        <v>253</v>
      </c>
      <c r="F2039" s="36" t="str">
        <f t="shared" si="155"/>
        <v>Supervisión y asistencia técnica en acciones de soporte a IPRESS</v>
      </c>
      <c r="G2039" s="36" t="s">
        <v>3038</v>
      </c>
      <c r="H2039" s="83" t="s">
        <v>3041</v>
      </c>
      <c r="I2039" s="82">
        <v>3</v>
      </c>
      <c r="J2039" s="38">
        <v>260</v>
      </c>
      <c r="K2039" s="38"/>
      <c r="L2039" s="38">
        <f>I2039*320</f>
        <v>960</v>
      </c>
      <c r="M2039" s="38">
        <f t="shared" si="156"/>
        <v>1220</v>
      </c>
      <c r="N2039" s="39">
        <v>6</v>
      </c>
      <c r="O2039" s="41" t="str">
        <f>IFERROR(VLOOKUP(N2039,bbb!B730:Ordenmes,2,0),"")</f>
        <v>Junio</v>
      </c>
      <c r="P2039" s="142"/>
      <c r="Q2039" s="111"/>
      <c r="R2039" s="95"/>
      <c r="S2039" s="93"/>
      <c r="T2039" s="144"/>
    </row>
    <row r="2040" spans="1:20" x14ac:dyDescent="0.25">
      <c r="A2040" s="34" t="s">
        <v>2125</v>
      </c>
      <c r="B2040" s="34" t="str">
        <f t="shared" si="158"/>
        <v>UDR San Martín</v>
      </c>
      <c r="C2040" s="35" t="s">
        <v>279</v>
      </c>
      <c r="D2040" s="36" t="str">
        <f t="shared" si="157"/>
        <v>Ejecución de Control Técnico a las Prestaciones.</v>
      </c>
      <c r="E2040" s="36" t="s">
        <v>288</v>
      </c>
      <c r="F2040" s="36" t="str">
        <f t="shared" si="155"/>
        <v>Ejecutar acciones correspondientes al Proceso de Control Presencial Posterior</v>
      </c>
      <c r="G2040" s="89" t="s">
        <v>1474</v>
      </c>
      <c r="H2040" s="83" t="s">
        <v>1471</v>
      </c>
      <c r="I2040" s="82">
        <v>4</v>
      </c>
      <c r="J2040" s="38">
        <v>245</v>
      </c>
      <c r="K2040" s="38"/>
      <c r="L2040" s="37">
        <f>I2040*320</f>
        <v>1280</v>
      </c>
      <c r="M2040" s="38">
        <f t="shared" si="156"/>
        <v>1525</v>
      </c>
      <c r="N2040" s="39">
        <v>7</v>
      </c>
      <c r="O2040" s="41" t="str">
        <f>IFERROR(VLOOKUP(N2040,bbb!B639:Ordenmes,2,0),"")</f>
        <v>Julio</v>
      </c>
      <c r="P2040" s="142">
        <v>3</v>
      </c>
      <c r="Q2040" s="111" t="s">
        <v>131</v>
      </c>
      <c r="R2040" s="95"/>
      <c r="S2040" s="93"/>
      <c r="T2040" s="93"/>
    </row>
    <row r="2041" spans="1:20" x14ac:dyDescent="0.25">
      <c r="A2041" s="34" t="s">
        <v>2125</v>
      </c>
      <c r="B2041" s="34" t="str">
        <f t="shared" si="158"/>
        <v>UDR San Martín</v>
      </c>
      <c r="C2041" s="35" t="s">
        <v>252</v>
      </c>
      <c r="D2041" s="36" t="str">
        <f t="shared" si="157"/>
        <v>Acciones de Soporte a la Gestión a nivel de UDR</v>
      </c>
      <c r="E2041" s="36" t="s">
        <v>253</v>
      </c>
      <c r="F2041" s="36" t="str">
        <f t="shared" si="155"/>
        <v>Supervisión y asistencia técnica en acciones de soporte a IPRESS</v>
      </c>
      <c r="G2041" s="89" t="s">
        <v>1483</v>
      </c>
      <c r="H2041" s="83" t="s">
        <v>1478</v>
      </c>
      <c r="I2041" s="82">
        <v>1</v>
      </c>
      <c r="J2041" s="38">
        <v>0</v>
      </c>
      <c r="K2041" s="38"/>
      <c r="L2041" s="37">
        <v>0</v>
      </c>
      <c r="M2041" s="38">
        <f t="shared" si="156"/>
        <v>0</v>
      </c>
      <c r="N2041" s="39">
        <v>7</v>
      </c>
      <c r="O2041" s="41" t="str">
        <f>IFERROR(VLOOKUP(N2041,bbb!B640:Ordenmes,2,0),"")</f>
        <v>Julio</v>
      </c>
      <c r="P2041" s="142">
        <v>3</v>
      </c>
      <c r="Q2041" s="111" t="s">
        <v>131</v>
      </c>
      <c r="R2041" s="95"/>
      <c r="S2041" s="93"/>
      <c r="T2041" s="93"/>
    </row>
    <row r="2042" spans="1:20" x14ac:dyDescent="0.25">
      <c r="A2042" s="34" t="s">
        <v>2125</v>
      </c>
      <c r="B2042" s="34" t="str">
        <f t="shared" si="158"/>
        <v>UDR San Martín</v>
      </c>
      <c r="C2042" s="35" t="s">
        <v>252</v>
      </c>
      <c r="D2042" s="36" t="str">
        <f t="shared" si="157"/>
        <v>Acciones de Soporte a la Gestión a nivel de UDR</v>
      </c>
      <c r="E2042" s="36" t="s">
        <v>253</v>
      </c>
      <c r="F2042" s="36" t="str">
        <f t="shared" si="155"/>
        <v>Supervisión y asistencia técnica en acciones de soporte a IPRESS</v>
      </c>
      <c r="G2042" s="36" t="s">
        <v>3039</v>
      </c>
      <c r="H2042" s="83" t="s">
        <v>3041</v>
      </c>
      <c r="I2042" s="82">
        <v>2</v>
      </c>
      <c r="J2042" s="38">
        <v>100</v>
      </c>
      <c r="K2042" s="38"/>
      <c r="L2042" s="38">
        <f>I2042*320</f>
        <v>640</v>
      </c>
      <c r="M2042" s="38">
        <f t="shared" si="156"/>
        <v>740</v>
      </c>
      <c r="N2042" s="39">
        <v>7</v>
      </c>
      <c r="O2042" s="41" t="str">
        <f>IFERROR(VLOOKUP(N2042,bbb!B731:Ordenmes,2,0),"")</f>
        <v>Julio</v>
      </c>
      <c r="P2042" s="142"/>
      <c r="Q2042" s="111"/>
      <c r="R2042" s="95"/>
      <c r="S2042" s="93"/>
      <c r="T2042" s="144"/>
    </row>
    <row r="2043" spans="1:20" x14ac:dyDescent="0.25">
      <c r="A2043" s="34" t="s">
        <v>2125</v>
      </c>
      <c r="B2043" s="34" t="str">
        <f t="shared" si="158"/>
        <v>UDR San Martín</v>
      </c>
      <c r="C2043" s="35" t="s">
        <v>307</v>
      </c>
      <c r="D2043" s="36" t="str">
        <f t="shared" si="157"/>
        <v>Supervisión Financiera a Unidades Ejecutoras-UE.</v>
      </c>
      <c r="E2043" s="36" t="s">
        <v>308</v>
      </c>
      <c r="F2043" s="36" t="str">
        <f t="shared" si="155"/>
        <v>Supervisión Financiera Presencial a las Unidades Ejecutoras-UE</v>
      </c>
      <c r="G2043" s="87" t="s">
        <v>1464</v>
      </c>
      <c r="H2043" s="83" t="s">
        <v>1459</v>
      </c>
      <c r="I2043" s="85">
        <v>5</v>
      </c>
      <c r="J2043" s="77">
        <v>60</v>
      </c>
      <c r="K2043" s="77"/>
      <c r="L2043" s="37">
        <v>1600</v>
      </c>
      <c r="M2043" s="38">
        <f t="shared" si="156"/>
        <v>1660</v>
      </c>
      <c r="N2043" s="39">
        <v>8</v>
      </c>
      <c r="O2043" s="41" t="str">
        <f>IFERROR(VLOOKUP(N2043,bbb!B625:Ordenmes,2,0),"")</f>
        <v>Agosto</v>
      </c>
      <c r="P2043" s="142">
        <v>3</v>
      </c>
      <c r="Q2043" s="111" t="s">
        <v>131</v>
      </c>
      <c r="R2043" s="95"/>
      <c r="S2043" s="93"/>
      <c r="T2043" s="93"/>
    </row>
    <row r="2044" spans="1:20" x14ac:dyDescent="0.25">
      <c r="A2044" s="34" t="s">
        <v>2125</v>
      </c>
      <c r="B2044" s="34" t="str">
        <f t="shared" si="158"/>
        <v>UDR San Martín</v>
      </c>
      <c r="C2044" s="35" t="s">
        <v>279</v>
      </c>
      <c r="D2044" s="36" t="str">
        <f t="shared" si="157"/>
        <v>Ejecución de Control Técnico a las Prestaciones.</v>
      </c>
      <c r="E2044" s="36" t="s">
        <v>288</v>
      </c>
      <c r="F2044" s="36" t="str">
        <f t="shared" si="155"/>
        <v>Ejecutar acciones correspondientes al Proceso de Control Presencial Posterior</v>
      </c>
      <c r="G2044" s="89" t="s">
        <v>1475</v>
      </c>
      <c r="H2044" s="83" t="s">
        <v>1471</v>
      </c>
      <c r="I2044" s="82">
        <v>4</v>
      </c>
      <c r="J2044" s="38">
        <v>140</v>
      </c>
      <c r="K2044" s="38"/>
      <c r="L2044" s="37">
        <f>I2044*320</f>
        <v>1280</v>
      </c>
      <c r="M2044" s="38">
        <f t="shared" si="156"/>
        <v>1420</v>
      </c>
      <c r="N2044" s="39">
        <v>8</v>
      </c>
      <c r="O2044" s="41" t="str">
        <f>IFERROR(VLOOKUP(N2044,bbb!B626:Ordenmes,2,0),"")</f>
        <v>Agosto</v>
      </c>
      <c r="P2044" s="142">
        <v>3</v>
      </c>
      <c r="Q2044" s="111" t="s">
        <v>131</v>
      </c>
      <c r="R2044" s="95"/>
      <c r="S2044" s="93"/>
      <c r="T2044" s="93"/>
    </row>
    <row r="2045" spans="1:20" x14ac:dyDescent="0.25">
      <c r="A2045" s="34" t="s">
        <v>2125</v>
      </c>
      <c r="B2045" s="34" t="str">
        <f t="shared" si="158"/>
        <v>UDR San Martín</v>
      </c>
      <c r="C2045" s="35" t="s">
        <v>252</v>
      </c>
      <c r="D2045" s="36" t="str">
        <f t="shared" si="157"/>
        <v>Acciones de Soporte a la Gestión a nivel de UDR</v>
      </c>
      <c r="E2045" s="36" t="s">
        <v>253</v>
      </c>
      <c r="F2045" s="36" t="str">
        <f t="shared" si="155"/>
        <v>Supervisión y asistencia técnica en acciones de soporte a IPRESS</v>
      </c>
      <c r="G2045" s="89" t="s">
        <v>1484</v>
      </c>
      <c r="H2045" s="83" t="s">
        <v>1478</v>
      </c>
      <c r="I2045" s="82">
        <v>1</v>
      </c>
      <c r="J2045" s="38">
        <v>0</v>
      </c>
      <c r="K2045" s="38"/>
      <c r="L2045" s="37">
        <v>0</v>
      </c>
      <c r="M2045" s="38">
        <f t="shared" si="156"/>
        <v>0</v>
      </c>
      <c r="N2045" s="39">
        <v>8</v>
      </c>
      <c r="O2045" s="41" t="str">
        <f>IFERROR(VLOOKUP(N2045,bbb!B627:Ordenmes,2,0),"")</f>
        <v>Agosto</v>
      </c>
      <c r="P2045" s="142">
        <v>3</v>
      </c>
      <c r="Q2045" s="111" t="s">
        <v>131</v>
      </c>
      <c r="R2045" s="95"/>
      <c r="S2045" s="93"/>
      <c r="T2045" s="93"/>
    </row>
    <row r="2046" spans="1:20" x14ac:dyDescent="0.25">
      <c r="A2046" s="34" t="s">
        <v>2125</v>
      </c>
      <c r="B2046" s="34" t="str">
        <f t="shared" si="158"/>
        <v>UDR San Martín</v>
      </c>
      <c r="C2046" s="35" t="s">
        <v>314</v>
      </c>
      <c r="D2046" s="36" t="str">
        <f t="shared" si="157"/>
        <v>Acciones de Afiliación.</v>
      </c>
      <c r="E2046" s="36" t="s">
        <v>876</v>
      </c>
      <c r="F2046" s="36" t="str">
        <f t="shared" si="155"/>
        <v>Asistencia técnica a operadores del módulo de afiliación en IPRESS</v>
      </c>
      <c r="G2046" s="36" t="s">
        <v>1452</v>
      </c>
      <c r="H2046" s="83" t="s">
        <v>1453</v>
      </c>
      <c r="I2046" s="82">
        <v>1</v>
      </c>
      <c r="J2046" s="38">
        <v>0</v>
      </c>
      <c r="K2046" s="38"/>
      <c r="L2046" s="38">
        <v>0</v>
      </c>
      <c r="M2046" s="38">
        <f t="shared" si="156"/>
        <v>0</v>
      </c>
      <c r="N2046" s="39">
        <v>9</v>
      </c>
      <c r="O2046" s="41" t="str">
        <f>IFERROR(VLOOKUP(N2046,bbb!B601:Ordenmes,2,0),"")</f>
        <v>Setiembre</v>
      </c>
      <c r="P2046" s="142">
        <v>3</v>
      </c>
      <c r="Q2046" s="111" t="s">
        <v>131</v>
      </c>
      <c r="R2046" s="95"/>
      <c r="S2046" s="93"/>
      <c r="T2046" s="93"/>
    </row>
    <row r="2047" spans="1:20" x14ac:dyDescent="0.25">
      <c r="A2047" s="34" t="s">
        <v>2125</v>
      </c>
      <c r="B2047" s="34" t="str">
        <f t="shared" si="158"/>
        <v>UDR San Martín</v>
      </c>
      <c r="C2047" s="35" t="s">
        <v>307</v>
      </c>
      <c r="D2047" s="36" t="str">
        <f t="shared" si="157"/>
        <v>Supervisión Financiera a Unidades Ejecutoras-UE.</v>
      </c>
      <c r="E2047" s="36" t="s">
        <v>308</v>
      </c>
      <c r="F2047" s="36" t="str">
        <f t="shared" si="155"/>
        <v>Supervisión Financiera Presencial a las Unidades Ejecutoras-UE</v>
      </c>
      <c r="G2047" s="87" t="s">
        <v>1455</v>
      </c>
      <c r="H2047" s="83" t="s">
        <v>1456</v>
      </c>
      <c r="I2047" s="85">
        <v>5</v>
      </c>
      <c r="J2047" s="77">
        <v>0</v>
      </c>
      <c r="K2047" s="77"/>
      <c r="L2047" s="37">
        <v>0</v>
      </c>
      <c r="M2047" s="38">
        <f t="shared" si="156"/>
        <v>0</v>
      </c>
      <c r="N2047" s="39">
        <v>9</v>
      </c>
      <c r="O2047" s="41" t="str">
        <f>IFERROR(VLOOKUP(N2047,bbb!B602:Ordenmes,2,0),"")</f>
        <v>Setiembre</v>
      </c>
      <c r="P2047" s="142">
        <v>3</v>
      </c>
      <c r="Q2047" s="111" t="s">
        <v>131</v>
      </c>
      <c r="R2047" s="95"/>
      <c r="S2047" s="93"/>
      <c r="T2047" s="93"/>
    </row>
    <row r="2048" spans="1:20" x14ac:dyDescent="0.25">
      <c r="A2048" s="34" t="s">
        <v>2125</v>
      </c>
      <c r="B2048" s="34" t="str">
        <f t="shared" si="158"/>
        <v>UDR San Martín</v>
      </c>
      <c r="C2048" s="35" t="s">
        <v>279</v>
      </c>
      <c r="D2048" s="36" t="str">
        <f t="shared" si="157"/>
        <v>Ejecución de Control Técnico a las Prestaciones.</v>
      </c>
      <c r="E2048" s="36" t="s">
        <v>288</v>
      </c>
      <c r="F2048" s="36" t="str">
        <f t="shared" si="155"/>
        <v>Ejecutar acciones correspondientes al Proceso de Control Presencial Posterior</v>
      </c>
      <c r="G2048" s="89" t="s">
        <v>1474</v>
      </c>
      <c r="H2048" s="83" t="s">
        <v>1471</v>
      </c>
      <c r="I2048" s="82">
        <v>4</v>
      </c>
      <c r="J2048" s="38">
        <v>245</v>
      </c>
      <c r="K2048" s="38"/>
      <c r="L2048" s="37">
        <f>I2048*320</f>
        <v>1280</v>
      </c>
      <c r="M2048" s="38">
        <f t="shared" si="156"/>
        <v>1525</v>
      </c>
      <c r="N2048" s="39">
        <v>9</v>
      </c>
      <c r="O2048" s="41" t="str">
        <f>IFERROR(VLOOKUP(N2048,bbb!B603:Ordenmes,2,0),"")</f>
        <v>Setiembre</v>
      </c>
      <c r="P2048" s="142">
        <v>3</v>
      </c>
      <c r="Q2048" s="111" t="s">
        <v>131</v>
      </c>
      <c r="R2048" s="95"/>
      <c r="S2048" s="93"/>
      <c r="T2048" s="93"/>
    </row>
    <row r="2049" spans="1:20" x14ac:dyDescent="0.25">
      <c r="A2049" s="34" t="s">
        <v>2125</v>
      </c>
      <c r="B2049" s="34" t="str">
        <f t="shared" si="158"/>
        <v>UDR San Martín</v>
      </c>
      <c r="C2049" s="35" t="s">
        <v>252</v>
      </c>
      <c r="D2049" s="36" t="str">
        <f t="shared" si="157"/>
        <v>Acciones de Soporte a la Gestión a nivel de UDR</v>
      </c>
      <c r="E2049" s="36" t="s">
        <v>253</v>
      </c>
      <c r="F2049" s="36" t="str">
        <f t="shared" si="155"/>
        <v>Supervisión y asistencia técnica en acciones de soporte a IPRESS</v>
      </c>
      <c r="G2049" s="89" t="s">
        <v>1485</v>
      </c>
      <c r="H2049" s="83" t="s">
        <v>1478</v>
      </c>
      <c r="I2049" s="82">
        <v>1</v>
      </c>
      <c r="J2049" s="38">
        <v>0</v>
      </c>
      <c r="K2049" s="38"/>
      <c r="L2049" s="37">
        <v>0</v>
      </c>
      <c r="M2049" s="38">
        <f t="shared" si="156"/>
        <v>0</v>
      </c>
      <c r="N2049" s="39">
        <v>9</v>
      </c>
      <c r="O2049" s="41" t="str">
        <f>IFERROR(VLOOKUP(N2049,bbb!B604:Ordenmes,2,0),"")</f>
        <v>Setiembre</v>
      </c>
      <c r="P2049" s="142">
        <v>3</v>
      </c>
      <c r="Q2049" s="111" t="s">
        <v>131</v>
      </c>
      <c r="R2049" s="95"/>
      <c r="S2049" s="93"/>
      <c r="T2049" s="93"/>
    </row>
    <row r="2050" spans="1:20" x14ac:dyDescent="0.25">
      <c r="A2050" s="34" t="s">
        <v>2125</v>
      </c>
      <c r="B2050" s="34" t="str">
        <f t="shared" si="158"/>
        <v>UDR San Martín</v>
      </c>
      <c r="C2050" s="35" t="s">
        <v>314</v>
      </c>
      <c r="D2050" s="36" t="str">
        <f t="shared" si="157"/>
        <v>Acciones de Afiliación.</v>
      </c>
      <c r="E2050" s="36" t="s">
        <v>315</v>
      </c>
      <c r="F2050" s="36" t="str">
        <f t="shared" ref="F2050:F2113" si="162">IFERROR(VLOOKUP(E2050,IdTarea,2,0),"")</f>
        <v>Supervisión y asistencia técnica en materia de afiliaciones</v>
      </c>
      <c r="G2050" s="36" t="s">
        <v>3036</v>
      </c>
      <c r="H2050" s="83" t="s">
        <v>3037</v>
      </c>
      <c r="I2050" s="82">
        <v>2</v>
      </c>
      <c r="J2050" s="38">
        <v>58</v>
      </c>
      <c r="K2050" s="38"/>
      <c r="L2050" s="37">
        <f>I2050*320</f>
        <v>640</v>
      </c>
      <c r="M2050" s="38">
        <f t="shared" si="156"/>
        <v>698</v>
      </c>
      <c r="N2050" s="39">
        <v>9</v>
      </c>
      <c r="O2050" s="41" t="str">
        <f>IFERROR(VLOOKUP(N2050,bbb!B729:Ordenmes,2,0),"")</f>
        <v>Setiembre</v>
      </c>
      <c r="P2050" s="142"/>
      <c r="Q2050" s="111"/>
      <c r="R2050" s="95"/>
      <c r="S2050" s="93"/>
      <c r="T2050" s="144"/>
    </row>
    <row r="2051" spans="1:20" x14ac:dyDescent="0.25">
      <c r="A2051" s="34" t="s">
        <v>2125</v>
      </c>
      <c r="B2051" s="34" t="str">
        <f t="shared" si="158"/>
        <v>UDR San Martín</v>
      </c>
      <c r="C2051" s="35" t="s">
        <v>307</v>
      </c>
      <c r="D2051" s="36" t="str">
        <f t="shared" si="157"/>
        <v>Supervisión Financiera a Unidades Ejecutoras-UE.</v>
      </c>
      <c r="E2051" s="36" t="s">
        <v>308</v>
      </c>
      <c r="F2051" s="36" t="str">
        <f t="shared" si="162"/>
        <v>Supervisión Financiera Presencial a las Unidades Ejecutoras-UE</v>
      </c>
      <c r="G2051" s="87" t="s">
        <v>1465</v>
      </c>
      <c r="H2051" s="83" t="s">
        <v>1456</v>
      </c>
      <c r="I2051" s="85">
        <v>5</v>
      </c>
      <c r="J2051" s="77">
        <v>0</v>
      </c>
      <c r="K2051" s="77"/>
      <c r="L2051" s="37">
        <v>0</v>
      </c>
      <c r="M2051" s="38">
        <f t="shared" si="156"/>
        <v>0</v>
      </c>
      <c r="N2051" s="39">
        <v>10</v>
      </c>
      <c r="O2051" s="41" t="str">
        <f>IFERROR(VLOOKUP(N2051,bbb!B584:Ordenmes,2,0),"")</f>
        <v>Octubre</v>
      </c>
      <c r="P2051" s="142">
        <v>3</v>
      </c>
      <c r="Q2051" s="111" t="s">
        <v>131</v>
      </c>
      <c r="R2051" s="95"/>
      <c r="S2051" s="93"/>
      <c r="T2051" s="93"/>
    </row>
    <row r="2052" spans="1:20" x14ac:dyDescent="0.25">
      <c r="A2052" s="34" t="s">
        <v>2125</v>
      </c>
      <c r="B2052" s="34" t="str">
        <f t="shared" si="158"/>
        <v>UDR San Martín</v>
      </c>
      <c r="C2052" s="35" t="s">
        <v>307</v>
      </c>
      <c r="D2052" s="36" t="str">
        <f t="shared" si="157"/>
        <v>Supervisión Financiera a Unidades Ejecutoras-UE.</v>
      </c>
      <c r="E2052" s="36" t="s">
        <v>308</v>
      </c>
      <c r="F2052" s="36" t="str">
        <f t="shared" si="162"/>
        <v>Supervisión Financiera Presencial a las Unidades Ejecutoras-UE</v>
      </c>
      <c r="G2052" s="87" t="s">
        <v>1463</v>
      </c>
      <c r="H2052" s="83" t="s">
        <v>1459</v>
      </c>
      <c r="I2052" s="85">
        <v>5</v>
      </c>
      <c r="J2052" s="77">
        <v>160</v>
      </c>
      <c r="K2052" s="77"/>
      <c r="L2052" s="37">
        <v>1600</v>
      </c>
      <c r="M2052" s="38">
        <f t="shared" si="156"/>
        <v>1760</v>
      </c>
      <c r="N2052" s="39">
        <v>10</v>
      </c>
      <c r="O2052" s="41" t="str">
        <f>IFERROR(VLOOKUP(N2052,bbb!B585:Ordenmes,2,0),"")</f>
        <v>Octubre</v>
      </c>
      <c r="P2052" s="142">
        <v>3</v>
      </c>
      <c r="Q2052" s="111" t="s">
        <v>131</v>
      </c>
      <c r="R2052" s="95"/>
      <c r="S2052" s="93"/>
      <c r="T2052" s="93"/>
    </row>
    <row r="2053" spans="1:20" x14ac:dyDescent="0.25">
      <c r="A2053" s="34" t="s">
        <v>2125</v>
      </c>
      <c r="B2053" s="34" t="str">
        <f t="shared" si="158"/>
        <v>UDR San Martín</v>
      </c>
      <c r="C2053" s="35" t="s">
        <v>279</v>
      </c>
      <c r="D2053" s="36" t="str">
        <f t="shared" si="157"/>
        <v>Ejecución de Control Técnico a las Prestaciones.</v>
      </c>
      <c r="E2053" s="36" t="s">
        <v>288</v>
      </c>
      <c r="F2053" s="36" t="str">
        <f t="shared" si="162"/>
        <v>Ejecutar acciones correspondientes al Proceso de Control Presencial Posterior</v>
      </c>
      <c r="G2053" s="89" t="s">
        <v>1476</v>
      </c>
      <c r="H2053" s="83" t="s">
        <v>1471</v>
      </c>
      <c r="I2053" s="82">
        <v>4</v>
      </c>
      <c r="J2053" s="38">
        <v>150</v>
      </c>
      <c r="K2053" s="38"/>
      <c r="L2053" s="37">
        <f>I2053*320</f>
        <v>1280</v>
      </c>
      <c r="M2053" s="38">
        <f t="shared" si="156"/>
        <v>1430</v>
      </c>
      <c r="N2053" s="39">
        <v>10</v>
      </c>
      <c r="O2053" s="41" t="str">
        <f>IFERROR(VLOOKUP(N2053,bbb!B586:Ordenmes,2,0),"")</f>
        <v>Octubre</v>
      </c>
      <c r="P2053" s="142">
        <v>3</v>
      </c>
      <c r="Q2053" s="111" t="s">
        <v>131</v>
      </c>
      <c r="R2053" s="95"/>
      <c r="S2053" s="93"/>
      <c r="T2053" s="93"/>
    </row>
    <row r="2054" spans="1:20" x14ac:dyDescent="0.25">
      <c r="A2054" s="34" t="s">
        <v>2125</v>
      </c>
      <c r="B2054" s="34" t="str">
        <f t="shared" si="158"/>
        <v>UDR San Martín</v>
      </c>
      <c r="C2054" s="35" t="s">
        <v>252</v>
      </c>
      <c r="D2054" s="36" t="str">
        <f t="shared" si="157"/>
        <v>Acciones de Soporte a la Gestión a nivel de UDR</v>
      </c>
      <c r="E2054" s="36" t="s">
        <v>253</v>
      </c>
      <c r="F2054" s="36" t="str">
        <f t="shared" si="162"/>
        <v>Supervisión y asistencia técnica en acciones de soporte a IPRESS</v>
      </c>
      <c r="G2054" s="89" t="s">
        <v>1486</v>
      </c>
      <c r="H2054" s="83" t="s">
        <v>1478</v>
      </c>
      <c r="I2054" s="82">
        <v>1</v>
      </c>
      <c r="J2054" s="38">
        <v>0</v>
      </c>
      <c r="K2054" s="38"/>
      <c r="L2054" s="37">
        <v>0</v>
      </c>
      <c r="M2054" s="38">
        <f t="shared" si="156"/>
        <v>0</v>
      </c>
      <c r="N2054" s="39">
        <v>10</v>
      </c>
      <c r="O2054" s="41" t="str">
        <f>IFERROR(VLOOKUP(N2054,bbb!B587:Ordenmes,2,0),"")</f>
        <v>Octubre</v>
      </c>
      <c r="P2054" s="142">
        <v>3</v>
      </c>
      <c r="Q2054" s="111" t="s">
        <v>131</v>
      </c>
      <c r="R2054" s="95"/>
      <c r="S2054" s="93"/>
      <c r="T2054" s="93"/>
    </row>
    <row r="2055" spans="1:20" x14ac:dyDescent="0.25">
      <c r="A2055" s="34" t="s">
        <v>2125</v>
      </c>
      <c r="B2055" s="34" t="str">
        <f t="shared" si="158"/>
        <v>UDR San Martín</v>
      </c>
      <c r="C2055" s="35" t="s">
        <v>307</v>
      </c>
      <c r="D2055" s="36" t="str">
        <f t="shared" si="157"/>
        <v>Supervisión Financiera a Unidades Ejecutoras-UE.</v>
      </c>
      <c r="E2055" s="36" t="s">
        <v>308</v>
      </c>
      <c r="F2055" s="36" t="str">
        <f t="shared" si="162"/>
        <v>Supervisión Financiera Presencial a las Unidades Ejecutoras-UE</v>
      </c>
      <c r="G2055" s="87" t="s">
        <v>1461</v>
      </c>
      <c r="H2055" s="83" t="s">
        <v>1462</v>
      </c>
      <c r="I2055" s="85">
        <v>5</v>
      </c>
      <c r="J2055" s="77">
        <v>60</v>
      </c>
      <c r="K2055" s="77"/>
      <c r="L2055" s="37">
        <v>1600</v>
      </c>
      <c r="M2055" s="38">
        <f t="shared" si="156"/>
        <v>1660</v>
      </c>
      <c r="N2055" s="39">
        <v>11</v>
      </c>
      <c r="O2055" s="41" t="str">
        <f>IFERROR(VLOOKUP(N2055,bbb!B567:Ordenmes,2,0),"")</f>
        <v>Noviembre</v>
      </c>
      <c r="P2055" s="142">
        <v>4</v>
      </c>
      <c r="Q2055" s="111" t="s">
        <v>137</v>
      </c>
      <c r="R2055" s="95"/>
      <c r="S2055" s="93"/>
      <c r="T2055" s="93"/>
    </row>
    <row r="2056" spans="1:20" x14ac:dyDescent="0.25">
      <c r="A2056" s="34" t="s">
        <v>2125</v>
      </c>
      <c r="B2056" s="34" t="str">
        <f t="shared" si="158"/>
        <v>UDR San Martín</v>
      </c>
      <c r="C2056" s="35" t="s">
        <v>279</v>
      </c>
      <c r="D2056" s="36" t="str">
        <f t="shared" si="157"/>
        <v>Ejecución de Control Técnico a las Prestaciones.</v>
      </c>
      <c r="E2056" s="36" t="s">
        <v>288</v>
      </c>
      <c r="F2056" s="36" t="str">
        <f t="shared" si="162"/>
        <v>Ejecutar acciones correspondientes al Proceso de Control Presencial Posterior</v>
      </c>
      <c r="G2056" s="89" t="s">
        <v>1474</v>
      </c>
      <c r="H2056" s="83" t="s">
        <v>1471</v>
      </c>
      <c r="I2056" s="82">
        <v>5</v>
      </c>
      <c r="J2056" s="38">
        <v>245</v>
      </c>
      <c r="K2056" s="38"/>
      <c r="L2056" s="37">
        <f>I2056*320</f>
        <v>1600</v>
      </c>
      <c r="M2056" s="38">
        <f t="shared" ref="M2056:M2119" si="163">SUM(J2056:L2056)</f>
        <v>1845</v>
      </c>
      <c r="N2056" s="39">
        <v>11</v>
      </c>
      <c r="O2056" s="41" t="str">
        <f>IFERROR(VLOOKUP(N2056,bbb!B568:Ordenmes,2,0),"")</f>
        <v>Noviembre</v>
      </c>
      <c r="P2056" s="142">
        <v>4</v>
      </c>
      <c r="Q2056" s="111" t="s">
        <v>137</v>
      </c>
      <c r="R2056" s="95"/>
      <c r="S2056" s="93"/>
      <c r="T2056" s="93"/>
    </row>
    <row r="2057" spans="1:20" x14ac:dyDescent="0.25">
      <c r="A2057" s="34" t="s">
        <v>2125</v>
      </c>
      <c r="B2057" s="34" t="str">
        <f t="shared" si="158"/>
        <v>UDR San Martín</v>
      </c>
      <c r="C2057" s="35" t="s">
        <v>252</v>
      </c>
      <c r="D2057" s="36" t="str">
        <f t="shared" si="157"/>
        <v>Acciones de Soporte a la Gestión a nivel de UDR</v>
      </c>
      <c r="E2057" s="36" t="s">
        <v>253</v>
      </c>
      <c r="F2057" s="36" t="str">
        <f t="shared" si="162"/>
        <v>Supervisión y asistencia técnica en acciones de soporte a IPRESS</v>
      </c>
      <c r="G2057" s="89" t="s">
        <v>1487</v>
      </c>
      <c r="H2057" s="83" t="s">
        <v>1478</v>
      </c>
      <c r="I2057" s="82">
        <v>1</v>
      </c>
      <c r="J2057" s="38">
        <v>0</v>
      </c>
      <c r="K2057" s="38"/>
      <c r="L2057" s="37">
        <v>0</v>
      </c>
      <c r="M2057" s="38">
        <f t="shared" si="163"/>
        <v>0</v>
      </c>
      <c r="N2057" s="39">
        <v>11</v>
      </c>
      <c r="O2057" s="41" t="str">
        <f>IFERROR(VLOOKUP(N2057,bbb!B569:Ordenmes,2,0),"")</f>
        <v>Noviembre</v>
      </c>
      <c r="P2057" s="142">
        <v>4</v>
      </c>
      <c r="Q2057" s="111" t="s">
        <v>137</v>
      </c>
      <c r="R2057" s="95"/>
      <c r="S2057" s="93"/>
      <c r="T2057" s="93"/>
    </row>
    <row r="2058" spans="1:20" x14ac:dyDescent="0.25">
      <c r="A2058" s="34" t="s">
        <v>2127</v>
      </c>
      <c r="B2058" s="34" t="str">
        <f t="shared" si="158"/>
        <v>UDR Ucayali</v>
      </c>
      <c r="C2058" s="35" t="s">
        <v>224</v>
      </c>
      <c r="D2058" s="36" t="str">
        <f t="shared" si="157"/>
        <v>Asistencia Técnica, Monitoreo y Supervisión en Cobertura Prestacional.</v>
      </c>
      <c r="E2058" s="36" t="s">
        <v>218</v>
      </c>
      <c r="F2058" s="36" t="str">
        <f t="shared" si="162"/>
        <v>Supervisión y asistencia técnica a operadores de los canales de atención</v>
      </c>
      <c r="G2058" s="36" t="s">
        <v>1489</v>
      </c>
      <c r="H2058" s="83" t="s">
        <v>1490</v>
      </c>
      <c r="I2058" s="82">
        <v>1</v>
      </c>
      <c r="J2058" s="38">
        <v>0</v>
      </c>
      <c r="K2058" s="38"/>
      <c r="L2058" s="38">
        <v>0</v>
      </c>
      <c r="M2058" s="38">
        <f t="shared" si="163"/>
        <v>0</v>
      </c>
      <c r="N2058" s="39">
        <v>1</v>
      </c>
      <c r="O2058" s="41" t="str">
        <f>IFERROR(VLOOKUP(N2058,bbb!B3761:Ordenmes,2,0),"")</f>
        <v>Enero</v>
      </c>
      <c r="P2058" s="142">
        <v>4</v>
      </c>
      <c r="Q2058" s="111" t="s">
        <v>137</v>
      </c>
      <c r="R2058" s="95"/>
      <c r="S2058" s="93"/>
      <c r="T2058" s="93"/>
    </row>
    <row r="2059" spans="1:20" x14ac:dyDescent="0.25">
      <c r="A2059" s="34" t="s">
        <v>2127</v>
      </c>
      <c r="B2059" s="34" t="str">
        <f t="shared" si="158"/>
        <v>UDR Ucayali</v>
      </c>
      <c r="C2059" s="35" t="s">
        <v>224</v>
      </c>
      <c r="D2059" s="36" t="str">
        <f t="shared" si="157"/>
        <v>Asistencia Técnica, Monitoreo y Supervisión en Cobertura Prestacional.</v>
      </c>
      <c r="E2059" s="36" t="s">
        <v>218</v>
      </c>
      <c r="F2059" s="36" t="str">
        <f t="shared" si="162"/>
        <v>Supervisión y asistencia técnica a operadores de los canales de atención</v>
      </c>
      <c r="G2059" s="36" t="s">
        <v>1491</v>
      </c>
      <c r="H2059" s="83" t="s">
        <v>1490</v>
      </c>
      <c r="I2059" s="82">
        <v>1</v>
      </c>
      <c r="J2059" s="38">
        <v>0</v>
      </c>
      <c r="K2059" s="38"/>
      <c r="L2059" s="38">
        <v>0</v>
      </c>
      <c r="M2059" s="38">
        <f t="shared" si="163"/>
        <v>0</v>
      </c>
      <c r="N2059" s="39">
        <v>1</v>
      </c>
      <c r="O2059" s="41" t="str">
        <f>IFERROR(VLOOKUP(N2059,bbb!B3762:Ordenmes,2,0),"")</f>
        <v>Enero</v>
      </c>
      <c r="P2059" s="142">
        <v>4</v>
      </c>
      <c r="Q2059" s="111" t="s">
        <v>137</v>
      </c>
      <c r="R2059" s="95"/>
      <c r="S2059" s="93"/>
      <c r="T2059" s="93"/>
    </row>
    <row r="2060" spans="1:20" x14ac:dyDescent="0.25">
      <c r="A2060" s="34" t="s">
        <v>2127</v>
      </c>
      <c r="B2060" s="34" t="str">
        <f t="shared" si="158"/>
        <v>UDR Ucayali</v>
      </c>
      <c r="C2060" s="35" t="s">
        <v>279</v>
      </c>
      <c r="D2060" s="36" t="str">
        <f t="shared" si="157"/>
        <v>Ejecución de Control Técnico a las Prestaciones.</v>
      </c>
      <c r="E2060" s="36" t="s">
        <v>288</v>
      </c>
      <c r="F2060" s="36" t="str">
        <f t="shared" si="162"/>
        <v>Ejecutar acciones correspondientes al Proceso de Control Presencial Posterior</v>
      </c>
      <c r="G2060" s="36" t="s">
        <v>1492</v>
      </c>
      <c r="H2060" s="83" t="s">
        <v>1493</v>
      </c>
      <c r="I2060" s="82">
        <v>1</v>
      </c>
      <c r="J2060" s="38">
        <v>0</v>
      </c>
      <c r="K2060" s="38"/>
      <c r="L2060" s="38">
        <v>0</v>
      </c>
      <c r="M2060" s="38">
        <f t="shared" si="163"/>
        <v>0</v>
      </c>
      <c r="N2060" s="39">
        <v>1</v>
      </c>
      <c r="O2060" s="41" t="str">
        <f>IFERROR(VLOOKUP(N2060,bbb!B3763:Ordenmes,2,0),"")</f>
        <v>Enero</v>
      </c>
      <c r="P2060" s="142">
        <v>5</v>
      </c>
      <c r="Q2060" s="111" t="s">
        <v>158</v>
      </c>
      <c r="R2060" s="95"/>
      <c r="S2060" s="93"/>
      <c r="T2060" s="93"/>
    </row>
    <row r="2061" spans="1:20" x14ac:dyDescent="0.25">
      <c r="A2061" s="34" t="s">
        <v>2127</v>
      </c>
      <c r="B2061" s="34" t="str">
        <f t="shared" si="158"/>
        <v>UDR Ucayali</v>
      </c>
      <c r="C2061" s="35" t="s">
        <v>279</v>
      </c>
      <c r="D2061" s="36" t="str">
        <f t="shared" si="157"/>
        <v>Ejecución de Control Técnico a las Prestaciones.</v>
      </c>
      <c r="E2061" s="36" t="s">
        <v>288</v>
      </c>
      <c r="F2061" s="36" t="str">
        <f t="shared" si="162"/>
        <v>Ejecutar acciones correspondientes al Proceso de Control Presencial Posterior</v>
      </c>
      <c r="G2061" s="36" t="s">
        <v>1494</v>
      </c>
      <c r="H2061" s="83" t="s">
        <v>1493</v>
      </c>
      <c r="I2061" s="82">
        <v>1</v>
      </c>
      <c r="J2061" s="38">
        <v>0</v>
      </c>
      <c r="K2061" s="38"/>
      <c r="L2061" s="38">
        <v>0</v>
      </c>
      <c r="M2061" s="38">
        <f t="shared" si="163"/>
        <v>0</v>
      </c>
      <c r="N2061" s="39">
        <v>1</v>
      </c>
      <c r="O2061" s="41" t="str">
        <f>IFERROR(VLOOKUP(N2061,bbb!B3764:Ordenmes,2,0),"")</f>
        <v>Enero</v>
      </c>
      <c r="P2061" s="142">
        <v>5</v>
      </c>
      <c r="Q2061" s="111" t="s">
        <v>158</v>
      </c>
      <c r="R2061" s="95"/>
      <c r="S2061" s="93"/>
      <c r="T2061" s="93"/>
    </row>
    <row r="2062" spans="1:20" x14ac:dyDescent="0.25">
      <c r="A2062" s="34" t="s">
        <v>2127</v>
      </c>
      <c r="B2062" s="34" t="str">
        <f t="shared" si="158"/>
        <v>UDR Ucayali</v>
      </c>
      <c r="C2062" s="35" t="s">
        <v>279</v>
      </c>
      <c r="D2062" s="36" t="str">
        <f t="shared" si="157"/>
        <v>Ejecución de Control Técnico a las Prestaciones.</v>
      </c>
      <c r="E2062" s="36" t="s">
        <v>288</v>
      </c>
      <c r="F2062" s="36" t="str">
        <f t="shared" si="162"/>
        <v>Ejecutar acciones correspondientes al Proceso de Control Presencial Posterior</v>
      </c>
      <c r="G2062" s="36" t="s">
        <v>1495</v>
      </c>
      <c r="H2062" s="83" t="s">
        <v>1493</v>
      </c>
      <c r="I2062" s="82">
        <v>1</v>
      </c>
      <c r="J2062" s="38">
        <v>0</v>
      </c>
      <c r="K2062" s="38"/>
      <c r="L2062" s="38">
        <v>0</v>
      </c>
      <c r="M2062" s="38">
        <f t="shared" si="163"/>
        <v>0</v>
      </c>
      <c r="N2062" s="39">
        <v>1</v>
      </c>
      <c r="O2062" s="41" t="str">
        <f>IFERROR(VLOOKUP(N2062,bbb!B3765:Ordenmes,2,0),"")</f>
        <v>Enero</v>
      </c>
      <c r="P2062" s="142">
        <v>5</v>
      </c>
      <c r="Q2062" s="111" t="s">
        <v>158</v>
      </c>
      <c r="R2062" s="95"/>
      <c r="S2062" s="93"/>
      <c r="T2062" s="93"/>
    </row>
    <row r="2063" spans="1:20" x14ac:dyDescent="0.25">
      <c r="A2063" s="34" t="s">
        <v>2127</v>
      </c>
      <c r="B2063" s="34" t="str">
        <f t="shared" si="158"/>
        <v>UDR Ucayali</v>
      </c>
      <c r="C2063" s="35" t="s">
        <v>279</v>
      </c>
      <c r="D2063" s="36" t="str">
        <f t="shared" si="157"/>
        <v>Ejecución de Control Técnico a las Prestaciones.</v>
      </c>
      <c r="E2063" s="36" t="s">
        <v>288</v>
      </c>
      <c r="F2063" s="36" t="str">
        <f t="shared" si="162"/>
        <v>Ejecutar acciones correspondientes al Proceso de Control Presencial Posterior</v>
      </c>
      <c r="G2063" s="36" t="s">
        <v>1496</v>
      </c>
      <c r="H2063" s="83" t="s">
        <v>1493</v>
      </c>
      <c r="I2063" s="82">
        <v>1</v>
      </c>
      <c r="J2063" s="38">
        <v>0</v>
      </c>
      <c r="K2063" s="38"/>
      <c r="L2063" s="38">
        <v>0</v>
      </c>
      <c r="M2063" s="38">
        <f t="shared" si="163"/>
        <v>0</v>
      </c>
      <c r="N2063" s="39">
        <v>1</v>
      </c>
      <c r="O2063" s="41" t="str">
        <f>IFERROR(VLOOKUP(N2063,bbb!B3766:Ordenmes,2,0),"")</f>
        <v>Enero</v>
      </c>
      <c r="P2063" s="142">
        <v>5</v>
      </c>
      <c r="Q2063" s="111" t="s">
        <v>158</v>
      </c>
      <c r="R2063" s="95"/>
      <c r="S2063" s="93"/>
      <c r="T2063" s="93"/>
    </row>
    <row r="2064" spans="1:20" x14ac:dyDescent="0.25">
      <c r="A2064" s="34" t="s">
        <v>2127</v>
      </c>
      <c r="B2064" s="34" t="str">
        <f t="shared" si="158"/>
        <v>UDR Ucayali</v>
      </c>
      <c r="C2064" s="35" t="s">
        <v>279</v>
      </c>
      <c r="D2064" s="36" t="str">
        <f t="shared" si="157"/>
        <v>Ejecución de Control Técnico a las Prestaciones.</v>
      </c>
      <c r="E2064" s="36" t="s">
        <v>288</v>
      </c>
      <c r="F2064" s="36" t="str">
        <f t="shared" si="162"/>
        <v>Ejecutar acciones correspondientes al Proceso de Control Presencial Posterior</v>
      </c>
      <c r="G2064" s="36" t="s">
        <v>1497</v>
      </c>
      <c r="H2064" s="83" t="s">
        <v>1493</v>
      </c>
      <c r="I2064" s="82">
        <v>1</v>
      </c>
      <c r="J2064" s="38">
        <v>0</v>
      </c>
      <c r="K2064" s="38"/>
      <c r="L2064" s="38">
        <v>0</v>
      </c>
      <c r="M2064" s="38">
        <f t="shared" si="163"/>
        <v>0</v>
      </c>
      <c r="N2064" s="39">
        <v>1</v>
      </c>
      <c r="O2064" s="41" t="str">
        <f>IFERROR(VLOOKUP(N2064,bbb!B3767:Ordenmes,2,0),"")</f>
        <v>Enero</v>
      </c>
      <c r="P2064" s="142">
        <v>5</v>
      </c>
      <c r="Q2064" s="111" t="s">
        <v>158</v>
      </c>
      <c r="R2064" s="95"/>
      <c r="S2064" s="93"/>
      <c r="T2064" s="93"/>
    </row>
    <row r="2065" spans="1:20" x14ac:dyDescent="0.25">
      <c r="A2065" s="34" t="s">
        <v>2127</v>
      </c>
      <c r="B2065" s="34" t="str">
        <f t="shared" si="158"/>
        <v>UDR Ucayali</v>
      </c>
      <c r="C2065" s="35" t="s">
        <v>279</v>
      </c>
      <c r="D2065" s="36" t="str">
        <f t="shared" si="157"/>
        <v>Ejecución de Control Técnico a las Prestaciones.</v>
      </c>
      <c r="E2065" s="36" t="s">
        <v>280</v>
      </c>
      <c r="F2065" s="36" t="str">
        <f t="shared" si="162"/>
        <v>Gestión con actores locales para fortalecer la contención preventiva</v>
      </c>
      <c r="G2065" s="36" t="s">
        <v>1498</v>
      </c>
      <c r="H2065" s="83" t="s">
        <v>1499</v>
      </c>
      <c r="I2065" s="82">
        <v>1</v>
      </c>
      <c r="J2065" s="38">
        <v>0</v>
      </c>
      <c r="K2065" s="38"/>
      <c r="L2065" s="38">
        <v>0</v>
      </c>
      <c r="M2065" s="38">
        <f t="shared" si="163"/>
        <v>0</v>
      </c>
      <c r="N2065" s="39">
        <v>1</v>
      </c>
      <c r="O2065" s="41" t="str">
        <f>IFERROR(VLOOKUP(N2065,bbb!B3768:Ordenmes,2,0),"")</f>
        <v>Enero</v>
      </c>
      <c r="P2065" s="142">
        <v>5</v>
      </c>
      <c r="Q2065" s="111" t="s">
        <v>158</v>
      </c>
      <c r="R2065" s="95"/>
      <c r="S2065" s="93"/>
      <c r="T2065" s="93"/>
    </row>
    <row r="2066" spans="1:20" x14ac:dyDescent="0.25">
      <c r="A2066" s="34" t="s">
        <v>2127</v>
      </c>
      <c r="B2066" s="34" t="str">
        <f t="shared" si="158"/>
        <v>UDR Ucayali</v>
      </c>
      <c r="C2066" s="35" t="s">
        <v>252</v>
      </c>
      <c r="D2066" s="36" t="str">
        <f t="shared" si="157"/>
        <v>Acciones de Soporte a la Gestión a nivel de UDR</v>
      </c>
      <c r="E2066" s="36" t="s">
        <v>253</v>
      </c>
      <c r="F2066" s="36" t="str">
        <f t="shared" si="162"/>
        <v>Supervisión y asistencia técnica en acciones de soporte a IPRESS</v>
      </c>
      <c r="G2066" s="36" t="s">
        <v>1500</v>
      </c>
      <c r="H2066" s="83" t="s">
        <v>1501</v>
      </c>
      <c r="I2066" s="82">
        <v>1</v>
      </c>
      <c r="J2066" s="38">
        <v>0</v>
      </c>
      <c r="K2066" s="38"/>
      <c r="L2066" s="38">
        <v>0</v>
      </c>
      <c r="M2066" s="38">
        <f t="shared" si="163"/>
        <v>0</v>
      </c>
      <c r="N2066" s="39">
        <v>1</v>
      </c>
      <c r="O2066" s="41" t="str">
        <f>IFERROR(VLOOKUP(N2066,bbb!B3769:Ordenmes,2,0),"")</f>
        <v>Enero</v>
      </c>
      <c r="P2066" s="142">
        <v>5</v>
      </c>
      <c r="Q2066" s="111" t="s">
        <v>158</v>
      </c>
      <c r="R2066" s="95"/>
      <c r="S2066" s="93"/>
      <c r="T2066" s="93"/>
    </row>
    <row r="2067" spans="1:20" x14ac:dyDescent="0.25">
      <c r="A2067" s="34" t="s">
        <v>2127</v>
      </c>
      <c r="B2067" s="34" t="str">
        <f t="shared" si="158"/>
        <v>UDR Ucayali</v>
      </c>
      <c r="C2067" s="35" t="s">
        <v>224</v>
      </c>
      <c r="D2067" s="36" t="str">
        <f t="shared" si="157"/>
        <v>Asistencia Técnica, Monitoreo y Supervisión en Cobertura Prestacional.</v>
      </c>
      <c r="E2067" s="36" t="s">
        <v>218</v>
      </c>
      <c r="F2067" s="36" t="str">
        <f t="shared" si="162"/>
        <v>Supervisión y asistencia técnica a operadores de los canales de atención</v>
      </c>
      <c r="G2067" s="36" t="s">
        <v>1502</v>
      </c>
      <c r="H2067" s="83" t="s">
        <v>1490</v>
      </c>
      <c r="I2067" s="82">
        <v>1</v>
      </c>
      <c r="J2067" s="38">
        <v>0</v>
      </c>
      <c r="K2067" s="38"/>
      <c r="L2067" s="38">
        <v>0</v>
      </c>
      <c r="M2067" s="38">
        <f t="shared" si="163"/>
        <v>0</v>
      </c>
      <c r="N2067" s="39">
        <v>2</v>
      </c>
      <c r="O2067" s="41" t="str">
        <f>IFERROR(VLOOKUP(N2067,bbb!B609:Ordenmes,2,0),"")</f>
        <v>Febrero</v>
      </c>
      <c r="P2067" s="142">
        <v>5</v>
      </c>
      <c r="Q2067" s="111" t="s">
        <v>158</v>
      </c>
      <c r="R2067" s="95"/>
      <c r="S2067" s="93"/>
      <c r="T2067" s="93"/>
    </row>
    <row r="2068" spans="1:20" x14ac:dyDescent="0.25">
      <c r="A2068" s="34" t="s">
        <v>2127</v>
      </c>
      <c r="B2068" s="34" t="str">
        <f t="shared" si="158"/>
        <v>UDR Ucayali</v>
      </c>
      <c r="C2068" s="35" t="s">
        <v>279</v>
      </c>
      <c r="D2068" s="36" t="str">
        <f t="shared" si="157"/>
        <v>Ejecución de Control Técnico a las Prestaciones.</v>
      </c>
      <c r="E2068" s="36" t="s">
        <v>288</v>
      </c>
      <c r="F2068" s="36" t="str">
        <f t="shared" si="162"/>
        <v>Ejecutar acciones correspondientes al Proceso de Control Presencial Posterior</v>
      </c>
      <c r="G2068" s="36" t="s">
        <v>1503</v>
      </c>
      <c r="H2068" s="83" t="s">
        <v>1493</v>
      </c>
      <c r="I2068" s="82">
        <v>1</v>
      </c>
      <c r="J2068" s="38">
        <v>0</v>
      </c>
      <c r="K2068" s="38"/>
      <c r="L2068" s="38">
        <v>0</v>
      </c>
      <c r="M2068" s="38">
        <f t="shared" si="163"/>
        <v>0</v>
      </c>
      <c r="N2068" s="39">
        <v>2</v>
      </c>
      <c r="O2068" s="41" t="str">
        <f>IFERROR(VLOOKUP(N2068,bbb!B610:Ordenmes,2,0),"")</f>
        <v>Febrero</v>
      </c>
      <c r="P2068" s="142">
        <v>5</v>
      </c>
      <c r="Q2068" s="111" t="s">
        <v>158</v>
      </c>
      <c r="R2068" s="95"/>
      <c r="S2068" s="93"/>
      <c r="T2068" s="93"/>
    </row>
    <row r="2069" spans="1:20" x14ac:dyDescent="0.25">
      <c r="A2069" s="34" t="s">
        <v>2127</v>
      </c>
      <c r="B2069" s="34" t="str">
        <f t="shared" si="158"/>
        <v>UDR Ucayali</v>
      </c>
      <c r="C2069" s="35" t="s">
        <v>279</v>
      </c>
      <c r="D2069" s="36" t="str">
        <f t="shared" si="157"/>
        <v>Ejecución de Control Técnico a las Prestaciones.</v>
      </c>
      <c r="E2069" s="36" t="s">
        <v>288</v>
      </c>
      <c r="F2069" s="36" t="str">
        <f t="shared" si="162"/>
        <v>Ejecutar acciones correspondientes al Proceso de Control Presencial Posterior</v>
      </c>
      <c r="G2069" s="36" t="s">
        <v>1504</v>
      </c>
      <c r="H2069" s="83" t="s">
        <v>1493</v>
      </c>
      <c r="I2069" s="82">
        <v>1</v>
      </c>
      <c r="J2069" s="38">
        <v>0</v>
      </c>
      <c r="K2069" s="38"/>
      <c r="L2069" s="38">
        <v>0</v>
      </c>
      <c r="M2069" s="38">
        <f t="shared" si="163"/>
        <v>0</v>
      </c>
      <c r="N2069" s="39">
        <v>2</v>
      </c>
      <c r="O2069" s="41" t="str">
        <f>IFERROR(VLOOKUP(N2069,bbb!B611:Ordenmes,2,0),"")</f>
        <v>Febrero</v>
      </c>
      <c r="P2069" s="142">
        <v>5</v>
      </c>
      <c r="Q2069" s="111" t="s">
        <v>158</v>
      </c>
      <c r="R2069" s="95"/>
      <c r="S2069" s="93"/>
      <c r="T2069" s="93"/>
    </row>
    <row r="2070" spans="1:20" x14ac:dyDescent="0.25">
      <c r="A2070" s="34" t="s">
        <v>2127</v>
      </c>
      <c r="B2070" s="34" t="str">
        <f t="shared" si="158"/>
        <v>UDR Ucayali</v>
      </c>
      <c r="C2070" s="35" t="s">
        <v>279</v>
      </c>
      <c r="D2070" s="36" t="str">
        <f t="shared" si="157"/>
        <v>Ejecución de Control Técnico a las Prestaciones.</v>
      </c>
      <c r="E2070" s="36" t="s">
        <v>288</v>
      </c>
      <c r="F2070" s="36" t="str">
        <f t="shared" si="162"/>
        <v>Ejecutar acciones correspondientes al Proceso de Control Presencial Posterior</v>
      </c>
      <c r="G2070" s="36" t="s">
        <v>1505</v>
      </c>
      <c r="H2070" s="83" t="s">
        <v>1493</v>
      </c>
      <c r="I2070" s="82">
        <v>1</v>
      </c>
      <c r="J2070" s="38">
        <v>0</v>
      </c>
      <c r="K2070" s="38"/>
      <c r="L2070" s="38">
        <v>0</v>
      </c>
      <c r="M2070" s="38">
        <f t="shared" si="163"/>
        <v>0</v>
      </c>
      <c r="N2070" s="39">
        <v>2</v>
      </c>
      <c r="O2070" s="41" t="str">
        <f>IFERROR(VLOOKUP(N2070,bbb!B612:Ordenmes,2,0),"")</f>
        <v>Febrero</v>
      </c>
      <c r="P2070" s="142">
        <v>5</v>
      </c>
      <c r="Q2070" s="111" t="s">
        <v>158</v>
      </c>
      <c r="R2070" s="95"/>
      <c r="S2070" s="93"/>
      <c r="T2070" s="93"/>
    </row>
    <row r="2071" spans="1:20" x14ac:dyDescent="0.25">
      <c r="A2071" s="34" t="s">
        <v>2127</v>
      </c>
      <c r="B2071" s="34" t="str">
        <f t="shared" si="158"/>
        <v>UDR Ucayali</v>
      </c>
      <c r="C2071" s="35" t="s">
        <v>279</v>
      </c>
      <c r="D2071" s="36" t="str">
        <f t="shared" si="157"/>
        <v>Ejecución de Control Técnico a las Prestaciones.</v>
      </c>
      <c r="E2071" s="36" t="s">
        <v>288</v>
      </c>
      <c r="F2071" s="36" t="str">
        <f t="shared" si="162"/>
        <v>Ejecutar acciones correspondientes al Proceso de Control Presencial Posterior</v>
      </c>
      <c r="G2071" s="36" t="s">
        <v>1502</v>
      </c>
      <c r="H2071" s="83" t="s">
        <v>1493</v>
      </c>
      <c r="I2071" s="82">
        <v>1</v>
      </c>
      <c r="J2071" s="38">
        <v>0</v>
      </c>
      <c r="K2071" s="38"/>
      <c r="L2071" s="38">
        <v>0</v>
      </c>
      <c r="M2071" s="38">
        <f t="shared" si="163"/>
        <v>0</v>
      </c>
      <c r="N2071" s="39">
        <v>2</v>
      </c>
      <c r="O2071" s="41" t="str">
        <f>IFERROR(VLOOKUP(N2071,bbb!B613:Ordenmes,2,0),"")</f>
        <v>Febrero</v>
      </c>
      <c r="P2071" s="142">
        <v>5</v>
      </c>
      <c r="Q2071" s="111" t="s">
        <v>158</v>
      </c>
      <c r="R2071" s="95"/>
      <c r="S2071" s="93"/>
      <c r="T2071" s="93"/>
    </row>
    <row r="2072" spans="1:20" x14ac:dyDescent="0.25">
      <c r="A2072" s="34" t="s">
        <v>2127</v>
      </c>
      <c r="B2072" s="34" t="str">
        <f t="shared" si="158"/>
        <v>UDR Ucayali</v>
      </c>
      <c r="C2072" s="35" t="s">
        <v>279</v>
      </c>
      <c r="D2072" s="36" t="str">
        <f t="shared" si="157"/>
        <v>Ejecución de Control Técnico a las Prestaciones.</v>
      </c>
      <c r="E2072" s="36" t="s">
        <v>288</v>
      </c>
      <c r="F2072" s="36" t="str">
        <f t="shared" si="162"/>
        <v>Ejecutar acciones correspondientes al Proceso de Control Presencial Posterior</v>
      </c>
      <c r="G2072" s="36" t="s">
        <v>1506</v>
      </c>
      <c r="H2072" s="83" t="s">
        <v>1493</v>
      </c>
      <c r="I2072" s="82">
        <v>1</v>
      </c>
      <c r="J2072" s="38">
        <v>0</v>
      </c>
      <c r="K2072" s="38"/>
      <c r="L2072" s="38">
        <v>0</v>
      </c>
      <c r="M2072" s="38">
        <f t="shared" si="163"/>
        <v>0</v>
      </c>
      <c r="N2072" s="39">
        <v>2</v>
      </c>
      <c r="O2072" s="41" t="str">
        <f>IFERROR(VLOOKUP(N2072,bbb!B614:Ordenmes,2,0),"")</f>
        <v>Febrero</v>
      </c>
      <c r="P2072" s="142">
        <v>5</v>
      </c>
      <c r="Q2072" s="111" t="s">
        <v>158</v>
      </c>
      <c r="R2072" s="95"/>
      <c r="S2072" s="93"/>
      <c r="T2072" s="93"/>
    </row>
    <row r="2073" spans="1:20" x14ac:dyDescent="0.25">
      <c r="A2073" s="34" t="s">
        <v>2127</v>
      </c>
      <c r="B2073" s="34" t="str">
        <f t="shared" si="158"/>
        <v>UDR Ucayali</v>
      </c>
      <c r="C2073" s="35" t="s">
        <v>279</v>
      </c>
      <c r="D2073" s="36" t="str">
        <f t="shared" si="157"/>
        <v>Ejecución de Control Técnico a las Prestaciones.</v>
      </c>
      <c r="E2073" s="36" t="s">
        <v>280</v>
      </c>
      <c r="F2073" s="36" t="str">
        <f t="shared" si="162"/>
        <v>Gestión con actores locales para fortalecer la contención preventiva</v>
      </c>
      <c r="G2073" s="36" t="s">
        <v>1497</v>
      </c>
      <c r="H2073" s="83" t="s">
        <v>1499</v>
      </c>
      <c r="I2073" s="82">
        <v>1</v>
      </c>
      <c r="J2073" s="38">
        <v>0</v>
      </c>
      <c r="K2073" s="38"/>
      <c r="L2073" s="38">
        <v>0</v>
      </c>
      <c r="M2073" s="38">
        <f t="shared" si="163"/>
        <v>0</v>
      </c>
      <c r="N2073" s="39">
        <v>2</v>
      </c>
      <c r="O2073" s="41" t="str">
        <f>IFERROR(VLOOKUP(N2073,bbb!B615:Ordenmes,2,0),"")</f>
        <v>Febrero</v>
      </c>
      <c r="P2073" s="142">
        <v>5</v>
      </c>
      <c r="Q2073" s="111" t="s">
        <v>158</v>
      </c>
      <c r="R2073" s="95"/>
      <c r="S2073" s="93"/>
      <c r="T2073" s="93"/>
    </row>
    <row r="2074" spans="1:20" x14ac:dyDescent="0.25">
      <c r="A2074" s="34" t="s">
        <v>2127</v>
      </c>
      <c r="B2074" s="34" t="str">
        <f t="shared" si="158"/>
        <v>UDR Ucayali</v>
      </c>
      <c r="C2074" s="35" t="s">
        <v>252</v>
      </c>
      <c r="D2074" s="36" t="str">
        <f t="shared" ref="D2074:D2137" si="164">IFERROR(VLOOKUP(C2074,IdAOE,2,0),"")</f>
        <v>Acciones de Soporte a la Gestión a nivel de UDR</v>
      </c>
      <c r="E2074" s="36" t="s">
        <v>253</v>
      </c>
      <c r="F2074" s="36" t="str">
        <f t="shared" si="162"/>
        <v>Supervisión y asistencia técnica en acciones de soporte a IPRESS</v>
      </c>
      <c r="G2074" s="36" t="s">
        <v>1509</v>
      </c>
      <c r="H2074" s="83" t="s">
        <v>1501</v>
      </c>
      <c r="I2074" s="82">
        <v>1</v>
      </c>
      <c r="J2074" s="38">
        <v>0</v>
      </c>
      <c r="K2074" s="38"/>
      <c r="L2074" s="38">
        <v>0</v>
      </c>
      <c r="M2074" s="38">
        <f t="shared" si="163"/>
        <v>0</v>
      </c>
      <c r="N2074" s="39">
        <v>2</v>
      </c>
      <c r="O2074" s="41" t="str">
        <f>IFERROR(VLOOKUP(N2074,bbb!B616:Ordenmes,2,0),"")</f>
        <v>Febrero</v>
      </c>
      <c r="P2074" s="142">
        <v>6</v>
      </c>
      <c r="Q2074" s="111" t="s">
        <v>142</v>
      </c>
      <c r="R2074" s="95"/>
      <c r="S2074" s="93"/>
      <c r="T2074" s="93"/>
    </row>
    <row r="2075" spans="1:20" x14ac:dyDescent="0.25">
      <c r="A2075" s="34" t="s">
        <v>2127</v>
      </c>
      <c r="B2075" s="34" t="str">
        <f t="shared" si="158"/>
        <v>UDR Ucayali</v>
      </c>
      <c r="C2075" s="35" t="s">
        <v>307</v>
      </c>
      <c r="D2075" s="36" t="str">
        <f t="shared" si="164"/>
        <v>Supervisión Financiera a Unidades Ejecutoras-UE.</v>
      </c>
      <c r="E2075" s="36" t="s">
        <v>237</v>
      </c>
      <c r="F2075" s="36" t="str">
        <f t="shared" si="162"/>
        <v xml:space="preserve">Supervisión y asistencia técnica en cobertura financiera a UDR o Unidades Ejecutoras </v>
      </c>
      <c r="G2075" s="36" t="s">
        <v>1507</v>
      </c>
      <c r="H2075" s="83" t="s">
        <v>1508</v>
      </c>
      <c r="I2075" s="82">
        <v>5</v>
      </c>
      <c r="J2075" s="38">
        <v>800</v>
      </c>
      <c r="K2075" s="38"/>
      <c r="L2075" s="38">
        <v>1600</v>
      </c>
      <c r="M2075" s="38">
        <f t="shared" si="163"/>
        <v>2400</v>
      </c>
      <c r="N2075" s="39">
        <v>3</v>
      </c>
      <c r="O2075" s="41" t="str">
        <f>IFERROR(VLOOKUP(N2075,bbb!B602:Ordenmes,2,0),"")</f>
        <v>Marzo</v>
      </c>
      <c r="P2075" s="142">
        <v>6</v>
      </c>
      <c r="Q2075" s="111" t="s">
        <v>142</v>
      </c>
      <c r="R2075" s="95"/>
      <c r="S2075" s="93" t="s">
        <v>2970</v>
      </c>
      <c r="T2075" s="93"/>
    </row>
    <row r="2076" spans="1:20" x14ac:dyDescent="0.25">
      <c r="A2076" s="34" t="s">
        <v>2127</v>
      </c>
      <c r="B2076" s="34" t="str">
        <f t="shared" si="158"/>
        <v>UDR Ucayali</v>
      </c>
      <c r="C2076" s="35" t="s">
        <v>224</v>
      </c>
      <c r="D2076" s="36" t="str">
        <f t="shared" si="164"/>
        <v>Asistencia Técnica, Monitoreo y Supervisión en Cobertura Prestacional.</v>
      </c>
      <c r="E2076" s="36" t="s">
        <v>218</v>
      </c>
      <c r="F2076" s="36" t="str">
        <f t="shared" si="162"/>
        <v>Supervisión y asistencia técnica a operadores de los canales de atención</v>
      </c>
      <c r="G2076" s="36" t="s">
        <v>1510</v>
      </c>
      <c r="H2076" s="83" t="s">
        <v>1490</v>
      </c>
      <c r="I2076" s="82">
        <v>1</v>
      </c>
      <c r="J2076" s="38">
        <v>0</v>
      </c>
      <c r="K2076" s="38"/>
      <c r="L2076" s="38">
        <v>0</v>
      </c>
      <c r="M2076" s="38">
        <f t="shared" si="163"/>
        <v>0</v>
      </c>
      <c r="N2076" s="39">
        <v>3</v>
      </c>
      <c r="O2076" s="41" t="str">
        <f>IFERROR(VLOOKUP(N2076,bbb!B603:Ordenmes,2,0),"")</f>
        <v>Marzo</v>
      </c>
      <c r="P2076" s="142">
        <v>6</v>
      </c>
      <c r="Q2076" s="111" t="s">
        <v>142</v>
      </c>
      <c r="R2076" s="95"/>
      <c r="S2076" s="93"/>
      <c r="T2076" s="93"/>
    </row>
    <row r="2077" spans="1:20" x14ac:dyDescent="0.25">
      <c r="A2077" s="34" t="s">
        <v>2127</v>
      </c>
      <c r="B2077" s="34" t="str">
        <f t="shared" si="158"/>
        <v>UDR Ucayali</v>
      </c>
      <c r="C2077" s="35" t="s">
        <v>279</v>
      </c>
      <c r="D2077" s="36" t="str">
        <f t="shared" si="164"/>
        <v>Ejecución de Control Técnico a las Prestaciones.</v>
      </c>
      <c r="E2077" s="36" t="s">
        <v>288</v>
      </c>
      <c r="F2077" s="36" t="str">
        <f t="shared" si="162"/>
        <v>Ejecutar acciones correspondientes al Proceso de Control Presencial Posterior</v>
      </c>
      <c r="G2077" s="36" t="s">
        <v>1511</v>
      </c>
      <c r="H2077" s="83" t="s">
        <v>1493</v>
      </c>
      <c r="I2077" s="82">
        <v>1</v>
      </c>
      <c r="J2077" s="38">
        <v>0</v>
      </c>
      <c r="K2077" s="38"/>
      <c r="L2077" s="38">
        <v>0</v>
      </c>
      <c r="M2077" s="38">
        <f t="shared" si="163"/>
        <v>0</v>
      </c>
      <c r="N2077" s="39">
        <v>3</v>
      </c>
      <c r="O2077" s="41" t="str">
        <f>IFERROR(VLOOKUP(N2077,bbb!B604:Ordenmes,2,0),"")</f>
        <v>Marzo</v>
      </c>
      <c r="P2077" s="142">
        <v>6</v>
      </c>
      <c r="Q2077" s="111" t="s">
        <v>142</v>
      </c>
      <c r="R2077" s="95"/>
      <c r="S2077" s="93"/>
      <c r="T2077" s="93"/>
    </row>
    <row r="2078" spans="1:20" x14ac:dyDescent="0.25">
      <c r="A2078" s="34" t="s">
        <v>2127</v>
      </c>
      <c r="B2078" s="34" t="str">
        <f t="shared" si="158"/>
        <v>UDR Ucayali</v>
      </c>
      <c r="C2078" s="35" t="s">
        <v>279</v>
      </c>
      <c r="D2078" s="36" t="str">
        <f t="shared" si="164"/>
        <v>Ejecución de Control Técnico a las Prestaciones.</v>
      </c>
      <c r="E2078" s="36" t="s">
        <v>288</v>
      </c>
      <c r="F2078" s="36" t="str">
        <f t="shared" si="162"/>
        <v>Ejecutar acciones correspondientes al Proceso de Control Presencial Posterior</v>
      </c>
      <c r="G2078" s="36" t="s">
        <v>1497</v>
      </c>
      <c r="H2078" s="83" t="s">
        <v>1493</v>
      </c>
      <c r="I2078" s="82">
        <v>1</v>
      </c>
      <c r="J2078" s="38">
        <v>0</v>
      </c>
      <c r="K2078" s="38"/>
      <c r="L2078" s="38">
        <v>0</v>
      </c>
      <c r="M2078" s="38">
        <f t="shared" si="163"/>
        <v>0</v>
      </c>
      <c r="N2078" s="39">
        <v>3</v>
      </c>
      <c r="O2078" s="41" t="str">
        <f>IFERROR(VLOOKUP(N2078,bbb!B605:Ordenmes,2,0),"")</f>
        <v>Marzo</v>
      </c>
      <c r="P2078" s="142">
        <v>6</v>
      </c>
      <c r="Q2078" s="111" t="s">
        <v>142</v>
      </c>
      <c r="R2078" s="95"/>
      <c r="S2078" s="93"/>
      <c r="T2078" s="93"/>
    </row>
    <row r="2079" spans="1:20" x14ac:dyDescent="0.25">
      <c r="A2079" s="34" t="s">
        <v>2127</v>
      </c>
      <c r="B2079" s="34" t="str">
        <f t="shared" ref="B2079:B2142" si="165">IFERROR(VLOOKUP(A2079,IdCC,2,0),"")</f>
        <v>UDR Ucayali</v>
      </c>
      <c r="C2079" s="35" t="s">
        <v>279</v>
      </c>
      <c r="D2079" s="36" t="str">
        <f t="shared" si="164"/>
        <v>Ejecución de Control Técnico a las Prestaciones.</v>
      </c>
      <c r="E2079" s="36" t="s">
        <v>288</v>
      </c>
      <c r="F2079" s="36" t="str">
        <f t="shared" si="162"/>
        <v>Ejecutar acciones correspondientes al Proceso de Control Presencial Posterior</v>
      </c>
      <c r="G2079" s="36" t="s">
        <v>1512</v>
      </c>
      <c r="H2079" s="83" t="s">
        <v>1493</v>
      </c>
      <c r="I2079" s="82">
        <v>1</v>
      </c>
      <c r="J2079" s="38">
        <v>0</v>
      </c>
      <c r="K2079" s="38"/>
      <c r="L2079" s="38">
        <v>0</v>
      </c>
      <c r="M2079" s="38">
        <f t="shared" si="163"/>
        <v>0</v>
      </c>
      <c r="N2079" s="39">
        <v>3</v>
      </c>
      <c r="O2079" s="41" t="str">
        <f>IFERROR(VLOOKUP(N2079,bbb!B606:Ordenmes,2,0),"")</f>
        <v>Marzo</v>
      </c>
      <c r="P2079" s="142">
        <v>6</v>
      </c>
      <c r="Q2079" s="111" t="s">
        <v>142</v>
      </c>
      <c r="R2079" s="95"/>
      <c r="S2079" s="93"/>
      <c r="T2079" s="93"/>
    </row>
    <row r="2080" spans="1:20" x14ac:dyDescent="0.25">
      <c r="A2080" s="34" t="s">
        <v>2127</v>
      </c>
      <c r="B2080" s="34" t="str">
        <f t="shared" si="165"/>
        <v>UDR Ucayali</v>
      </c>
      <c r="C2080" s="35" t="s">
        <v>279</v>
      </c>
      <c r="D2080" s="36" t="str">
        <f t="shared" si="164"/>
        <v>Ejecución de Control Técnico a las Prestaciones.</v>
      </c>
      <c r="E2080" s="36" t="s">
        <v>288</v>
      </c>
      <c r="F2080" s="36" t="str">
        <f t="shared" si="162"/>
        <v>Ejecutar acciones correspondientes al Proceso de Control Presencial Posterior</v>
      </c>
      <c r="G2080" s="36" t="s">
        <v>1513</v>
      </c>
      <c r="H2080" s="83" t="s">
        <v>1493</v>
      </c>
      <c r="I2080" s="82">
        <v>1</v>
      </c>
      <c r="J2080" s="38">
        <v>0</v>
      </c>
      <c r="K2080" s="38"/>
      <c r="L2080" s="38">
        <v>0</v>
      </c>
      <c r="M2080" s="38">
        <f t="shared" si="163"/>
        <v>0</v>
      </c>
      <c r="N2080" s="39">
        <v>3</v>
      </c>
      <c r="O2080" s="41" t="str">
        <f>IFERROR(VLOOKUP(N2080,bbb!B607:Ordenmes,2,0),"")</f>
        <v>Marzo</v>
      </c>
      <c r="P2080" s="142">
        <v>6</v>
      </c>
      <c r="Q2080" s="111" t="s">
        <v>142</v>
      </c>
      <c r="R2080" s="95"/>
      <c r="S2080" s="93"/>
      <c r="T2080" s="93"/>
    </row>
    <row r="2081" spans="1:20" x14ac:dyDescent="0.25">
      <c r="A2081" s="34" t="s">
        <v>2127</v>
      </c>
      <c r="B2081" s="34" t="str">
        <f t="shared" si="165"/>
        <v>UDR Ucayali</v>
      </c>
      <c r="C2081" s="35" t="s">
        <v>279</v>
      </c>
      <c r="D2081" s="36" t="str">
        <f t="shared" si="164"/>
        <v>Ejecución de Control Técnico a las Prestaciones.</v>
      </c>
      <c r="E2081" s="36" t="s">
        <v>288</v>
      </c>
      <c r="F2081" s="36" t="str">
        <f t="shared" si="162"/>
        <v>Ejecutar acciones correspondientes al Proceso de Control Presencial Posterior</v>
      </c>
      <c r="G2081" s="36" t="s">
        <v>1514</v>
      </c>
      <c r="H2081" s="83" t="s">
        <v>1493</v>
      </c>
      <c r="I2081" s="82">
        <v>1</v>
      </c>
      <c r="J2081" s="38">
        <v>0</v>
      </c>
      <c r="K2081" s="38"/>
      <c r="L2081" s="38">
        <v>0</v>
      </c>
      <c r="M2081" s="38">
        <f t="shared" si="163"/>
        <v>0</v>
      </c>
      <c r="N2081" s="39">
        <v>3</v>
      </c>
      <c r="O2081" s="41" t="str">
        <f>IFERROR(VLOOKUP(N2081,bbb!B608:Ordenmes,2,0),"")</f>
        <v>Marzo</v>
      </c>
      <c r="P2081" s="142">
        <v>6</v>
      </c>
      <c r="Q2081" s="111" t="s">
        <v>142</v>
      </c>
      <c r="R2081" s="95"/>
      <c r="S2081" s="93"/>
      <c r="T2081" s="93"/>
    </row>
    <row r="2082" spans="1:20" x14ac:dyDescent="0.25">
      <c r="A2082" s="34" t="s">
        <v>2127</v>
      </c>
      <c r="B2082" s="34" t="str">
        <f t="shared" si="165"/>
        <v>UDR Ucayali</v>
      </c>
      <c r="C2082" s="35" t="s">
        <v>279</v>
      </c>
      <c r="D2082" s="36" t="str">
        <f t="shared" si="164"/>
        <v>Ejecución de Control Técnico a las Prestaciones.</v>
      </c>
      <c r="E2082" s="36" t="s">
        <v>280</v>
      </c>
      <c r="F2082" s="36" t="str">
        <f t="shared" si="162"/>
        <v>Gestión con actores locales para fortalecer la contención preventiva</v>
      </c>
      <c r="G2082" s="36" t="s">
        <v>1515</v>
      </c>
      <c r="H2082" s="83" t="s">
        <v>1499</v>
      </c>
      <c r="I2082" s="82">
        <v>2</v>
      </c>
      <c r="J2082" s="38">
        <v>100</v>
      </c>
      <c r="K2082" s="38"/>
      <c r="L2082" s="38">
        <v>640</v>
      </c>
      <c r="M2082" s="38">
        <f t="shared" si="163"/>
        <v>740</v>
      </c>
      <c r="N2082" s="39">
        <v>3</v>
      </c>
      <c r="O2082" s="41" t="str">
        <f>IFERROR(VLOOKUP(N2082,bbb!B609:Ordenmes,2,0),"")</f>
        <v>Marzo</v>
      </c>
      <c r="P2082" s="142">
        <v>7</v>
      </c>
      <c r="Q2082" s="111" t="s">
        <v>156</v>
      </c>
      <c r="R2082" s="95"/>
      <c r="S2082" s="93" t="s">
        <v>2970</v>
      </c>
      <c r="T2082" s="93"/>
    </row>
    <row r="2083" spans="1:20" x14ac:dyDescent="0.25">
      <c r="A2083" s="34" t="s">
        <v>2127</v>
      </c>
      <c r="B2083" s="34" t="str">
        <f t="shared" si="165"/>
        <v>UDR Ucayali</v>
      </c>
      <c r="C2083" s="35" t="s">
        <v>307</v>
      </c>
      <c r="D2083" s="36" t="str">
        <f t="shared" si="164"/>
        <v>Supervisión Financiera a Unidades Ejecutoras-UE.</v>
      </c>
      <c r="E2083" s="36" t="s">
        <v>237</v>
      </c>
      <c r="F2083" s="36" t="str">
        <f t="shared" si="162"/>
        <v xml:space="preserve">Supervisión y asistencia técnica en cobertura financiera a UDR o Unidades Ejecutoras </v>
      </c>
      <c r="G2083" s="36" t="s">
        <v>1516</v>
      </c>
      <c r="H2083" s="83" t="s">
        <v>1517</v>
      </c>
      <c r="I2083" s="82">
        <v>5</v>
      </c>
      <c r="J2083" s="38">
        <v>0</v>
      </c>
      <c r="K2083" s="38"/>
      <c r="L2083" s="38">
        <v>0</v>
      </c>
      <c r="M2083" s="38">
        <f t="shared" si="163"/>
        <v>0</v>
      </c>
      <c r="N2083" s="39">
        <v>3</v>
      </c>
      <c r="O2083" s="41" t="str">
        <f>IFERROR(VLOOKUP(N2083,bbb!B610:Ordenmes,2,0),"")</f>
        <v>Marzo</v>
      </c>
      <c r="P2083" s="142">
        <v>7</v>
      </c>
      <c r="Q2083" s="111" t="s">
        <v>156</v>
      </c>
      <c r="R2083" s="95"/>
      <c r="S2083" s="93"/>
      <c r="T2083" s="93"/>
    </row>
    <row r="2084" spans="1:20" x14ac:dyDescent="0.25">
      <c r="A2084" s="34" t="s">
        <v>2127</v>
      </c>
      <c r="B2084" s="34" t="str">
        <f t="shared" si="165"/>
        <v>UDR Ucayali</v>
      </c>
      <c r="C2084" s="35" t="s">
        <v>307</v>
      </c>
      <c r="D2084" s="36" t="str">
        <f t="shared" si="164"/>
        <v>Supervisión Financiera a Unidades Ejecutoras-UE.</v>
      </c>
      <c r="E2084" s="36" t="s">
        <v>237</v>
      </c>
      <c r="F2084" s="36" t="str">
        <f t="shared" si="162"/>
        <v xml:space="preserve">Supervisión y asistencia técnica en cobertura financiera a UDR o Unidades Ejecutoras </v>
      </c>
      <c r="G2084" s="36" t="s">
        <v>1518</v>
      </c>
      <c r="H2084" s="83" t="s">
        <v>1508</v>
      </c>
      <c r="I2084" s="82">
        <v>5</v>
      </c>
      <c r="J2084" s="38">
        <v>0</v>
      </c>
      <c r="K2084" s="38"/>
      <c r="L2084" s="38">
        <v>0</v>
      </c>
      <c r="M2084" s="38">
        <f t="shared" si="163"/>
        <v>0</v>
      </c>
      <c r="N2084" s="39">
        <v>3</v>
      </c>
      <c r="O2084" s="41" t="str">
        <f>IFERROR(VLOOKUP(N2084,bbb!B611:Ordenmes,2,0),"")</f>
        <v>Marzo</v>
      </c>
      <c r="P2084" s="142">
        <v>7</v>
      </c>
      <c r="Q2084" s="111" t="s">
        <v>156</v>
      </c>
      <c r="R2084" s="95"/>
      <c r="S2084" s="93"/>
      <c r="T2084" s="93"/>
    </row>
    <row r="2085" spans="1:20" x14ac:dyDescent="0.25">
      <c r="A2085" s="34" t="s">
        <v>2127</v>
      </c>
      <c r="B2085" s="34" t="str">
        <f t="shared" si="165"/>
        <v>UDR Ucayali</v>
      </c>
      <c r="C2085" s="35" t="s">
        <v>252</v>
      </c>
      <c r="D2085" s="36" t="str">
        <f t="shared" si="164"/>
        <v>Acciones de Soporte a la Gestión a nivel de UDR</v>
      </c>
      <c r="E2085" s="36" t="s">
        <v>253</v>
      </c>
      <c r="F2085" s="36" t="str">
        <f t="shared" si="162"/>
        <v>Supervisión y asistencia técnica en acciones de soporte a IPRESS</v>
      </c>
      <c r="G2085" s="36" t="s">
        <v>1519</v>
      </c>
      <c r="H2085" s="83" t="s">
        <v>1501</v>
      </c>
      <c r="I2085" s="82">
        <v>3</v>
      </c>
      <c r="J2085" s="38">
        <v>140</v>
      </c>
      <c r="K2085" s="38"/>
      <c r="L2085" s="38">
        <v>960</v>
      </c>
      <c r="M2085" s="38">
        <f t="shared" si="163"/>
        <v>1100</v>
      </c>
      <c r="N2085" s="39">
        <v>3</v>
      </c>
      <c r="O2085" s="41" t="str">
        <f>IFERROR(VLOOKUP(N2085,bbb!B612:Ordenmes,2,0),"")</f>
        <v>Marzo</v>
      </c>
      <c r="P2085" s="142">
        <v>7</v>
      </c>
      <c r="Q2085" s="111" t="s">
        <v>156</v>
      </c>
      <c r="R2085" s="95"/>
      <c r="S2085" s="93" t="s">
        <v>2970</v>
      </c>
      <c r="T2085" s="93"/>
    </row>
    <row r="2086" spans="1:20" x14ac:dyDescent="0.25">
      <c r="A2086" s="34" t="s">
        <v>2127</v>
      </c>
      <c r="B2086" s="34" t="str">
        <f t="shared" si="165"/>
        <v>UDR Ucayali</v>
      </c>
      <c r="C2086" s="35" t="s">
        <v>314</v>
      </c>
      <c r="D2086" s="36" t="str">
        <f t="shared" si="164"/>
        <v>Acciones de Afiliación.</v>
      </c>
      <c r="E2086" s="36" t="s">
        <v>315</v>
      </c>
      <c r="F2086" s="36" t="str">
        <f t="shared" si="162"/>
        <v>Supervisión y asistencia técnica en materia de afiliaciones</v>
      </c>
      <c r="G2086" s="36" t="s">
        <v>1520</v>
      </c>
      <c r="H2086" s="83" t="s">
        <v>1490</v>
      </c>
      <c r="I2086" s="82">
        <v>3</v>
      </c>
      <c r="J2086" s="38">
        <v>101</v>
      </c>
      <c r="K2086" s="38"/>
      <c r="L2086" s="38">
        <v>960</v>
      </c>
      <c r="M2086" s="38">
        <f t="shared" si="163"/>
        <v>1061</v>
      </c>
      <c r="N2086" s="107">
        <v>4</v>
      </c>
      <c r="O2086" s="41" t="str">
        <f>IFERROR(VLOOKUP(N2086,bbb!B670:Ordenmes,2,0),"")</f>
        <v>Abril</v>
      </c>
      <c r="P2086" s="142">
        <v>7</v>
      </c>
      <c r="Q2086" s="111" t="s">
        <v>156</v>
      </c>
      <c r="R2086" s="95"/>
      <c r="S2086" s="93"/>
      <c r="T2086" s="93"/>
    </row>
    <row r="2087" spans="1:20" x14ac:dyDescent="0.25">
      <c r="A2087" s="34" t="s">
        <v>2127</v>
      </c>
      <c r="B2087" s="34" t="str">
        <f t="shared" si="165"/>
        <v>UDR Ucayali</v>
      </c>
      <c r="C2087" s="35" t="s">
        <v>279</v>
      </c>
      <c r="D2087" s="36" t="str">
        <f t="shared" si="164"/>
        <v>Ejecución de Control Técnico a las Prestaciones.</v>
      </c>
      <c r="E2087" s="36" t="s">
        <v>288</v>
      </c>
      <c r="F2087" s="36" t="str">
        <f t="shared" si="162"/>
        <v>Ejecutar acciones correspondientes al Proceso de Control Presencial Posterior</v>
      </c>
      <c r="G2087" s="36" t="s">
        <v>1521</v>
      </c>
      <c r="H2087" s="83" t="s">
        <v>1493</v>
      </c>
      <c r="I2087" s="82">
        <v>4</v>
      </c>
      <c r="J2087" s="38">
        <v>800</v>
      </c>
      <c r="K2087" s="38"/>
      <c r="L2087" s="38">
        <v>1280</v>
      </c>
      <c r="M2087" s="38">
        <f t="shared" si="163"/>
        <v>2080</v>
      </c>
      <c r="N2087" s="107">
        <v>4</v>
      </c>
      <c r="O2087" s="41" t="str">
        <f>IFERROR(VLOOKUP(N2087,bbb!B671:Ordenmes,2,0),"")</f>
        <v>Abril</v>
      </c>
      <c r="P2087" s="142">
        <v>7</v>
      </c>
      <c r="Q2087" s="111" t="s">
        <v>156</v>
      </c>
      <c r="R2087" s="95"/>
      <c r="S2087" s="93"/>
      <c r="T2087" s="93"/>
    </row>
    <row r="2088" spans="1:20" x14ac:dyDescent="0.25">
      <c r="A2088" s="34" t="s">
        <v>2127</v>
      </c>
      <c r="B2088" s="34" t="str">
        <f t="shared" si="165"/>
        <v>UDR Ucayali</v>
      </c>
      <c r="C2088" s="35" t="s">
        <v>279</v>
      </c>
      <c r="D2088" s="36" t="str">
        <f t="shared" si="164"/>
        <v>Ejecución de Control Técnico a las Prestaciones.</v>
      </c>
      <c r="E2088" s="36" t="s">
        <v>288</v>
      </c>
      <c r="F2088" s="36" t="str">
        <f t="shared" si="162"/>
        <v>Ejecutar acciones correspondientes al Proceso de Control Presencial Posterior</v>
      </c>
      <c r="G2088" s="36" t="s">
        <v>1515</v>
      </c>
      <c r="H2088" s="83" t="s">
        <v>1493</v>
      </c>
      <c r="I2088" s="82">
        <v>2</v>
      </c>
      <c r="J2088" s="38">
        <v>100</v>
      </c>
      <c r="K2088" s="38"/>
      <c r="L2088" s="38">
        <v>640</v>
      </c>
      <c r="M2088" s="38">
        <f t="shared" si="163"/>
        <v>740</v>
      </c>
      <c r="N2088" s="107">
        <v>4</v>
      </c>
      <c r="O2088" s="41" t="str">
        <f>IFERROR(VLOOKUP(N2088,bbb!B672:Ordenmes,2,0),"")</f>
        <v>Abril</v>
      </c>
      <c r="P2088" s="142">
        <v>7</v>
      </c>
      <c r="Q2088" s="111" t="s">
        <v>156</v>
      </c>
      <c r="R2088" s="95"/>
      <c r="S2088" s="93"/>
      <c r="T2088" s="93"/>
    </row>
    <row r="2089" spans="1:20" x14ac:dyDescent="0.25">
      <c r="A2089" s="34" t="s">
        <v>2127</v>
      </c>
      <c r="B2089" s="34" t="str">
        <f t="shared" si="165"/>
        <v>UDR Ucayali</v>
      </c>
      <c r="C2089" s="35" t="s">
        <v>279</v>
      </c>
      <c r="D2089" s="36" t="str">
        <f t="shared" si="164"/>
        <v>Ejecución de Control Técnico a las Prestaciones.</v>
      </c>
      <c r="E2089" s="36" t="s">
        <v>288</v>
      </c>
      <c r="F2089" s="36" t="str">
        <f t="shared" si="162"/>
        <v>Ejecutar acciones correspondientes al Proceso de Control Presencial Posterior</v>
      </c>
      <c r="G2089" s="36" t="s">
        <v>1522</v>
      </c>
      <c r="H2089" s="83" t="s">
        <v>1493</v>
      </c>
      <c r="I2089" s="82">
        <v>1</v>
      </c>
      <c r="J2089" s="38">
        <v>0</v>
      </c>
      <c r="K2089" s="38"/>
      <c r="L2089" s="38">
        <v>0</v>
      </c>
      <c r="M2089" s="38">
        <f t="shared" si="163"/>
        <v>0</v>
      </c>
      <c r="N2089" s="107">
        <v>4</v>
      </c>
      <c r="O2089" s="41" t="str">
        <f>IFERROR(VLOOKUP(N2089,bbb!B673:Ordenmes,2,0),"")</f>
        <v>Abril</v>
      </c>
      <c r="P2089" s="142">
        <v>7</v>
      </c>
      <c r="Q2089" s="111" t="s">
        <v>156</v>
      </c>
      <c r="R2089" s="95"/>
      <c r="S2089" s="93"/>
      <c r="T2089" s="93"/>
    </row>
    <row r="2090" spans="1:20" x14ac:dyDescent="0.25">
      <c r="A2090" s="34" t="s">
        <v>2127</v>
      </c>
      <c r="B2090" s="34" t="str">
        <f t="shared" si="165"/>
        <v>UDR Ucayali</v>
      </c>
      <c r="C2090" s="35" t="s">
        <v>279</v>
      </c>
      <c r="D2090" s="36" t="str">
        <f t="shared" si="164"/>
        <v>Ejecución de Control Técnico a las Prestaciones.</v>
      </c>
      <c r="E2090" s="36" t="s">
        <v>288</v>
      </c>
      <c r="F2090" s="36" t="str">
        <f t="shared" si="162"/>
        <v>Ejecutar acciones correspondientes al Proceso de Control Presencial Posterior</v>
      </c>
      <c r="G2090" s="36" t="s">
        <v>1500</v>
      </c>
      <c r="H2090" s="83" t="s">
        <v>1493</v>
      </c>
      <c r="I2090" s="82">
        <v>1</v>
      </c>
      <c r="J2090" s="38">
        <v>0</v>
      </c>
      <c r="K2090" s="38"/>
      <c r="L2090" s="38">
        <v>0</v>
      </c>
      <c r="M2090" s="38">
        <f t="shared" si="163"/>
        <v>0</v>
      </c>
      <c r="N2090" s="107">
        <v>4</v>
      </c>
      <c r="O2090" s="41" t="str">
        <f>IFERROR(VLOOKUP(N2090,bbb!B674:Ordenmes,2,0),"")</f>
        <v>Abril</v>
      </c>
      <c r="P2090" s="142">
        <v>8</v>
      </c>
      <c r="Q2090" s="111" t="s">
        <v>145</v>
      </c>
      <c r="R2090" s="95"/>
      <c r="S2090" s="93"/>
      <c r="T2090" s="93"/>
    </row>
    <row r="2091" spans="1:20" x14ac:dyDescent="0.25">
      <c r="A2091" s="34" t="s">
        <v>2127</v>
      </c>
      <c r="B2091" s="34" t="str">
        <f t="shared" si="165"/>
        <v>UDR Ucayali</v>
      </c>
      <c r="C2091" s="35" t="s">
        <v>279</v>
      </c>
      <c r="D2091" s="36" t="str">
        <f t="shared" si="164"/>
        <v>Ejecución de Control Técnico a las Prestaciones.</v>
      </c>
      <c r="E2091" s="36" t="s">
        <v>288</v>
      </c>
      <c r="F2091" s="36" t="str">
        <f t="shared" si="162"/>
        <v>Ejecutar acciones correspondientes al Proceso de Control Presencial Posterior</v>
      </c>
      <c r="G2091" s="36" t="s">
        <v>1523</v>
      </c>
      <c r="H2091" s="83" t="s">
        <v>1493</v>
      </c>
      <c r="I2091" s="82">
        <v>1</v>
      </c>
      <c r="J2091" s="38">
        <v>0</v>
      </c>
      <c r="K2091" s="38"/>
      <c r="L2091" s="38">
        <v>0</v>
      </c>
      <c r="M2091" s="38">
        <f t="shared" si="163"/>
        <v>0</v>
      </c>
      <c r="N2091" s="107">
        <v>4</v>
      </c>
      <c r="O2091" s="41" t="str">
        <f>IFERROR(VLOOKUP(N2091,bbb!B675:Ordenmes,2,0),"")</f>
        <v>Abril</v>
      </c>
      <c r="P2091" s="142">
        <v>8</v>
      </c>
      <c r="Q2091" s="111" t="s">
        <v>145</v>
      </c>
      <c r="R2091" s="95"/>
      <c r="S2091" s="93"/>
      <c r="T2091" s="93"/>
    </row>
    <row r="2092" spans="1:20" x14ac:dyDescent="0.25">
      <c r="A2092" s="34" t="s">
        <v>2127</v>
      </c>
      <c r="B2092" s="34" t="str">
        <f t="shared" si="165"/>
        <v>UDR Ucayali</v>
      </c>
      <c r="C2092" s="35" t="s">
        <v>279</v>
      </c>
      <c r="D2092" s="36" t="str">
        <f t="shared" si="164"/>
        <v>Ejecución de Control Técnico a las Prestaciones.</v>
      </c>
      <c r="E2092" s="36" t="s">
        <v>280</v>
      </c>
      <c r="F2092" s="36" t="str">
        <f t="shared" si="162"/>
        <v>Gestión con actores locales para fortalecer la contención preventiva</v>
      </c>
      <c r="G2092" s="36" t="s">
        <v>1521</v>
      </c>
      <c r="H2092" s="83" t="s">
        <v>1499</v>
      </c>
      <c r="I2092" s="82">
        <v>3</v>
      </c>
      <c r="J2092" s="38">
        <v>800</v>
      </c>
      <c r="K2092" s="38"/>
      <c r="L2092" s="38">
        <v>960</v>
      </c>
      <c r="M2092" s="38">
        <f t="shared" si="163"/>
        <v>1760</v>
      </c>
      <c r="N2092" s="107">
        <v>4</v>
      </c>
      <c r="O2092" s="41" t="str">
        <f>IFERROR(VLOOKUP(N2092,bbb!B676:Ordenmes,2,0),"")</f>
        <v>Abril</v>
      </c>
      <c r="P2092" s="142">
        <v>8</v>
      </c>
      <c r="Q2092" s="111" t="s">
        <v>145</v>
      </c>
      <c r="R2092" s="95"/>
      <c r="S2092" s="93"/>
      <c r="T2092" s="93"/>
    </row>
    <row r="2093" spans="1:20" x14ac:dyDescent="0.25">
      <c r="A2093" s="34" t="s">
        <v>2127</v>
      </c>
      <c r="B2093" s="34" t="str">
        <f t="shared" si="165"/>
        <v>UDR Ucayali</v>
      </c>
      <c r="C2093" s="35" t="s">
        <v>307</v>
      </c>
      <c r="D2093" s="36" t="str">
        <f t="shared" si="164"/>
        <v>Supervisión Financiera a Unidades Ejecutoras-UE.</v>
      </c>
      <c r="E2093" s="36" t="s">
        <v>308</v>
      </c>
      <c r="F2093" s="36" t="str">
        <f t="shared" si="162"/>
        <v>Supervisión Financiera Presencial a las Unidades Ejecutoras-UE</v>
      </c>
      <c r="G2093" s="36" t="s">
        <v>1524</v>
      </c>
      <c r="H2093" s="125" t="s">
        <v>3030</v>
      </c>
      <c r="I2093" s="82">
        <v>5</v>
      </c>
      <c r="J2093" s="38">
        <v>0</v>
      </c>
      <c r="K2093" s="38"/>
      <c r="L2093" s="38">
        <v>0</v>
      </c>
      <c r="M2093" s="38">
        <f t="shared" si="163"/>
        <v>0</v>
      </c>
      <c r="N2093" s="107">
        <v>4</v>
      </c>
      <c r="O2093" s="41" t="str">
        <f>IFERROR(VLOOKUP(N2093,bbb!B677:Ordenmes,2,0),"")</f>
        <v>Abril</v>
      </c>
      <c r="P2093" s="142">
        <v>8</v>
      </c>
      <c r="Q2093" s="111" t="s">
        <v>145</v>
      </c>
      <c r="R2093" s="95"/>
      <c r="S2093" s="93"/>
      <c r="T2093" s="93"/>
    </row>
    <row r="2094" spans="1:20" x14ac:dyDescent="0.25">
      <c r="A2094" s="34" t="s">
        <v>2127</v>
      </c>
      <c r="B2094" s="34" t="str">
        <f t="shared" si="165"/>
        <v>UDR Ucayali</v>
      </c>
      <c r="C2094" s="35" t="s">
        <v>307</v>
      </c>
      <c r="D2094" s="36" t="str">
        <f t="shared" si="164"/>
        <v>Supervisión Financiera a Unidades Ejecutoras-UE.</v>
      </c>
      <c r="E2094" s="36" t="s">
        <v>308</v>
      </c>
      <c r="F2094" s="36" t="str">
        <f t="shared" si="162"/>
        <v>Supervisión Financiera Presencial a las Unidades Ejecutoras-UE</v>
      </c>
      <c r="G2094" s="36" t="s">
        <v>1525</v>
      </c>
      <c r="H2094" s="125" t="s">
        <v>3030</v>
      </c>
      <c r="I2094" s="82">
        <v>5</v>
      </c>
      <c r="J2094" s="38">
        <v>100</v>
      </c>
      <c r="K2094" s="38"/>
      <c r="L2094" s="38">
        <v>1600</v>
      </c>
      <c r="M2094" s="38">
        <f t="shared" si="163"/>
        <v>1700</v>
      </c>
      <c r="N2094" s="107">
        <v>4</v>
      </c>
      <c r="O2094" s="41" t="str">
        <f>IFERROR(VLOOKUP(N2094,bbb!B678:Ordenmes,2,0),"")</f>
        <v>Abril</v>
      </c>
      <c r="P2094" s="142">
        <v>8</v>
      </c>
      <c r="Q2094" s="111" t="s">
        <v>145</v>
      </c>
      <c r="R2094" s="95"/>
      <c r="S2094" s="93"/>
      <c r="T2094" s="93"/>
    </row>
    <row r="2095" spans="1:20" x14ac:dyDescent="0.25">
      <c r="A2095" s="34" t="s">
        <v>2127</v>
      </c>
      <c r="B2095" s="34" t="str">
        <f t="shared" si="165"/>
        <v>UDR Ucayali</v>
      </c>
      <c r="C2095" s="35" t="s">
        <v>252</v>
      </c>
      <c r="D2095" s="36" t="str">
        <f t="shared" si="164"/>
        <v>Acciones de Soporte a la Gestión a nivel de UDR</v>
      </c>
      <c r="E2095" s="36" t="s">
        <v>253</v>
      </c>
      <c r="F2095" s="36" t="str">
        <f t="shared" si="162"/>
        <v>Supervisión y asistencia técnica en acciones de soporte a IPRESS</v>
      </c>
      <c r="G2095" s="36" t="s">
        <v>1526</v>
      </c>
      <c r="H2095" s="83" t="s">
        <v>1501</v>
      </c>
      <c r="I2095" s="82">
        <v>1</v>
      </c>
      <c r="J2095" s="38">
        <v>0</v>
      </c>
      <c r="K2095" s="38"/>
      <c r="L2095" s="38">
        <v>0</v>
      </c>
      <c r="M2095" s="38">
        <f t="shared" si="163"/>
        <v>0</v>
      </c>
      <c r="N2095" s="107">
        <v>4</v>
      </c>
      <c r="O2095" s="41" t="str">
        <f>IFERROR(VLOOKUP(N2095,bbb!B679:Ordenmes,2,0),"")</f>
        <v>Abril</v>
      </c>
      <c r="P2095" s="142">
        <v>8</v>
      </c>
      <c r="Q2095" s="111" t="s">
        <v>145</v>
      </c>
      <c r="R2095" s="95"/>
      <c r="S2095" s="93"/>
      <c r="T2095" s="93"/>
    </row>
    <row r="2096" spans="1:20" x14ac:dyDescent="0.25">
      <c r="A2096" s="34" t="s">
        <v>2127</v>
      </c>
      <c r="B2096" s="34" t="str">
        <f t="shared" si="165"/>
        <v>UDR Ucayali</v>
      </c>
      <c r="C2096" s="35" t="s">
        <v>314</v>
      </c>
      <c r="D2096" s="36" t="str">
        <f t="shared" si="164"/>
        <v>Acciones de Afiliación.</v>
      </c>
      <c r="E2096" s="36" t="s">
        <v>315</v>
      </c>
      <c r="F2096" s="36" t="str">
        <f t="shared" si="162"/>
        <v>Supervisión y asistencia técnica en materia de afiliaciones</v>
      </c>
      <c r="G2096" s="36" t="s">
        <v>1527</v>
      </c>
      <c r="H2096" s="83" t="s">
        <v>1490</v>
      </c>
      <c r="I2096" s="82">
        <v>1</v>
      </c>
      <c r="J2096" s="38">
        <v>100</v>
      </c>
      <c r="K2096" s="38"/>
      <c r="L2096" s="38">
        <v>640</v>
      </c>
      <c r="M2096" s="38">
        <f t="shared" si="163"/>
        <v>740</v>
      </c>
      <c r="N2096" s="39">
        <v>5</v>
      </c>
      <c r="O2096" s="41" t="str">
        <f>IFERROR(VLOOKUP(N2096,bbb!B641:Ordenmes,2,0),"")</f>
        <v>Mayo</v>
      </c>
      <c r="P2096" s="142">
        <v>8</v>
      </c>
      <c r="Q2096" s="111" t="s">
        <v>145</v>
      </c>
      <c r="R2096" s="95"/>
      <c r="S2096" s="93"/>
      <c r="T2096" s="93"/>
    </row>
    <row r="2097" spans="1:20" x14ac:dyDescent="0.25">
      <c r="A2097" s="34" t="s">
        <v>2127</v>
      </c>
      <c r="B2097" s="34" t="str">
        <f t="shared" si="165"/>
        <v>UDR Ucayali</v>
      </c>
      <c r="C2097" s="35" t="s">
        <v>279</v>
      </c>
      <c r="D2097" s="36" t="str">
        <f t="shared" si="164"/>
        <v>Ejecución de Control Técnico a las Prestaciones.</v>
      </c>
      <c r="E2097" s="36" t="s">
        <v>288</v>
      </c>
      <c r="F2097" s="36" t="str">
        <f t="shared" si="162"/>
        <v>Ejecutar acciones correspondientes al Proceso de Control Presencial Posterior</v>
      </c>
      <c r="G2097" s="36" t="s">
        <v>1528</v>
      </c>
      <c r="H2097" s="83" t="s">
        <v>1493</v>
      </c>
      <c r="I2097" s="82">
        <v>3</v>
      </c>
      <c r="J2097" s="38">
        <v>360</v>
      </c>
      <c r="K2097" s="38"/>
      <c r="L2097" s="38">
        <v>960</v>
      </c>
      <c r="M2097" s="38">
        <f t="shared" si="163"/>
        <v>1320</v>
      </c>
      <c r="N2097" s="39">
        <v>5</v>
      </c>
      <c r="O2097" s="41" t="str">
        <f>IFERROR(VLOOKUP(N2097,bbb!B642:Ordenmes,2,0),"")</f>
        <v>Mayo</v>
      </c>
      <c r="P2097" s="142">
        <v>8</v>
      </c>
      <c r="Q2097" s="111" t="s">
        <v>145</v>
      </c>
      <c r="R2097" s="95"/>
      <c r="S2097" s="93"/>
      <c r="T2097" s="93"/>
    </row>
    <row r="2098" spans="1:20" x14ac:dyDescent="0.25">
      <c r="A2098" s="34" t="s">
        <v>2127</v>
      </c>
      <c r="B2098" s="34" t="str">
        <f t="shared" si="165"/>
        <v>UDR Ucayali</v>
      </c>
      <c r="C2098" s="35" t="s">
        <v>279</v>
      </c>
      <c r="D2098" s="36" t="str">
        <f t="shared" si="164"/>
        <v>Ejecución de Control Técnico a las Prestaciones.</v>
      </c>
      <c r="E2098" s="36" t="s">
        <v>288</v>
      </c>
      <c r="F2098" s="36" t="str">
        <f t="shared" si="162"/>
        <v>Ejecutar acciones correspondientes al Proceso de Control Presencial Posterior</v>
      </c>
      <c r="G2098" s="36" t="s">
        <v>1492</v>
      </c>
      <c r="H2098" s="83" t="s">
        <v>1493</v>
      </c>
      <c r="I2098" s="82">
        <v>1</v>
      </c>
      <c r="J2098" s="38">
        <v>0</v>
      </c>
      <c r="K2098" s="38"/>
      <c r="L2098" s="38">
        <v>0</v>
      </c>
      <c r="M2098" s="38">
        <f t="shared" si="163"/>
        <v>0</v>
      </c>
      <c r="N2098" s="39">
        <v>5</v>
      </c>
      <c r="O2098" s="41" t="str">
        <f>IFERROR(VLOOKUP(N2098,bbb!B643:Ordenmes,2,0),"")</f>
        <v>Mayo</v>
      </c>
      <c r="P2098" s="142">
        <v>8</v>
      </c>
      <c r="Q2098" s="111" t="s">
        <v>145</v>
      </c>
      <c r="R2098" s="95"/>
      <c r="S2098" s="93"/>
      <c r="T2098" s="93"/>
    </row>
    <row r="2099" spans="1:20" x14ac:dyDescent="0.25">
      <c r="A2099" s="34" t="s">
        <v>2127</v>
      </c>
      <c r="B2099" s="34" t="str">
        <f t="shared" si="165"/>
        <v>UDR Ucayali</v>
      </c>
      <c r="C2099" s="35" t="s">
        <v>279</v>
      </c>
      <c r="D2099" s="36" t="str">
        <f t="shared" si="164"/>
        <v>Ejecución de Control Técnico a las Prestaciones.</v>
      </c>
      <c r="E2099" s="36" t="s">
        <v>288</v>
      </c>
      <c r="F2099" s="36" t="str">
        <f t="shared" si="162"/>
        <v>Ejecutar acciones correspondientes al Proceso de Control Presencial Posterior</v>
      </c>
      <c r="G2099" s="36" t="s">
        <v>1494</v>
      </c>
      <c r="H2099" s="83" t="s">
        <v>1493</v>
      </c>
      <c r="I2099" s="82">
        <v>1</v>
      </c>
      <c r="J2099" s="38">
        <v>0</v>
      </c>
      <c r="K2099" s="38"/>
      <c r="L2099" s="38">
        <v>0</v>
      </c>
      <c r="M2099" s="38">
        <f t="shared" si="163"/>
        <v>0</v>
      </c>
      <c r="N2099" s="39">
        <v>5</v>
      </c>
      <c r="O2099" s="41" t="str">
        <f>IFERROR(VLOOKUP(N2099,bbb!B644:Ordenmes,2,0),"")</f>
        <v>Mayo</v>
      </c>
      <c r="P2099" s="142">
        <v>9</v>
      </c>
      <c r="Q2099" s="111" t="s">
        <v>161</v>
      </c>
      <c r="R2099" s="95"/>
      <c r="S2099" s="93"/>
      <c r="T2099" s="93"/>
    </row>
    <row r="2100" spans="1:20" x14ac:dyDescent="0.25">
      <c r="A2100" s="34" t="s">
        <v>2127</v>
      </c>
      <c r="B2100" s="34" t="str">
        <f t="shared" si="165"/>
        <v>UDR Ucayali</v>
      </c>
      <c r="C2100" s="35" t="s">
        <v>279</v>
      </c>
      <c r="D2100" s="36" t="str">
        <f t="shared" si="164"/>
        <v>Ejecución de Control Técnico a las Prestaciones.</v>
      </c>
      <c r="E2100" s="36" t="s">
        <v>288</v>
      </c>
      <c r="F2100" s="36" t="str">
        <f t="shared" si="162"/>
        <v>Ejecutar acciones correspondientes al Proceso de Control Presencial Posterior</v>
      </c>
      <c r="G2100" s="36" t="s">
        <v>1526</v>
      </c>
      <c r="H2100" s="83" t="s">
        <v>1493</v>
      </c>
      <c r="I2100" s="82">
        <v>1</v>
      </c>
      <c r="J2100" s="38">
        <v>0</v>
      </c>
      <c r="K2100" s="38"/>
      <c r="L2100" s="38">
        <v>0</v>
      </c>
      <c r="M2100" s="38">
        <f t="shared" si="163"/>
        <v>0</v>
      </c>
      <c r="N2100" s="39">
        <v>5</v>
      </c>
      <c r="O2100" s="41" t="str">
        <f>IFERROR(VLOOKUP(N2100,bbb!B645:Ordenmes,2,0),"")</f>
        <v>Mayo</v>
      </c>
      <c r="P2100" s="142">
        <v>9</v>
      </c>
      <c r="Q2100" s="111" t="s">
        <v>161</v>
      </c>
      <c r="R2100" s="95"/>
      <c r="S2100" s="93"/>
      <c r="T2100" s="93"/>
    </row>
    <row r="2101" spans="1:20" x14ac:dyDescent="0.25">
      <c r="A2101" s="34" t="s">
        <v>2127</v>
      </c>
      <c r="B2101" s="34" t="str">
        <f t="shared" si="165"/>
        <v>UDR Ucayali</v>
      </c>
      <c r="C2101" s="35" t="s">
        <v>279</v>
      </c>
      <c r="D2101" s="36" t="str">
        <f t="shared" si="164"/>
        <v>Ejecución de Control Técnico a las Prestaciones.</v>
      </c>
      <c r="E2101" s="36" t="s">
        <v>288</v>
      </c>
      <c r="F2101" s="36" t="str">
        <f t="shared" si="162"/>
        <v>Ejecutar acciones correspondientes al Proceso de Control Presencial Posterior</v>
      </c>
      <c r="G2101" s="36" t="s">
        <v>1529</v>
      </c>
      <c r="H2101" s="83" t="s">
        <v>1493</v>
      </c>
      <c r="I2101" s="82">
        <v>1</v>
      </c>
      <c r="J2101" s="38">
        <v>0</v>
      </c>
      <c r="K2101" s="38"/>
      <c r="L2101" s="38">
        <v>0</v>
      </c>
      <c r="M2101" s="38">
        <f t="shared" si="163"/>
        <v>0</v>
      </c>
      <c r="N2101" s="39">
        <v>5</v>
      </c>
      <c r="O2101" s="41" t="str">
        <f>IFERROR(VLOOKUP(N2101,bbb!B646:Ordenmes,2,0),"")</f>
        <v>Mayo</v>
      </c>
      <c r="P2101" s="142">
        <v>9</v>
      </c>
      <c r="Q2101" s="111" t="s">
        <v>161</v>
      </c>
      <c r="R2101" s="95"/>
      <c r="S2101" s="93"/>
      <c r="T2101" s="93"/>
    </row>
    <row r="2102" spans="1:20" x14ac:dyDescent="0.25">
      <c r="A2102" s="34" t="s">
        <v>2127</v>
      </c>
      <c r="B2102" s="34" t="str">
        <f t="shared" si="165"/>
        <v>UDR Ucayali</v>
      </c>
      <c r="C2102" s="35" t="s">
        <v>279</v>
      </c>
      <c r="D2102" s="36" t="str">
        <f t="shared" si="164"/>
        <v>Ejecución de Control Técnico a las Prestaciones.</v>
      </c>
      <c r="E2102" s="36" t="s">
        <v>280</v>
      </c>
      <c r="F2102" s="36" t="str">
        <f t="shared" si="162"/>
        <v>Gestión con actores locales para fortalecer la contención preventiva</v>
      </c>
      <c r="G2102" s="36" t="s">
        <v>1527</v>
      </c>
      <c r="H2102" s="83" t="s">
        <v>1499</v>
      </c>
      <c r="I2102" s="82">
        <v>2</v>
      </c>
      <c r="J2102" s="38">
        <v>100</v>
      </c>
      <c r="K2102" s="38"/>
      <c r="L2102" s="38">
        <v>640</v>
      </c>
      <c r="M2102" s="38">
        <f t="shared" si="163"/>
        <v>740</v>
      </c>
      <c r="N2102" s="39">
        <v>5</v>
      </c>
      <c r="O2102" s="41" t="str">
        <f>IFERROR(VLOOKUP(N2102,bbb!B647:Ordenmes,2,0),"")</f>
        <v>Mayo</v>
      </c>
      <c r="P2102" s="142">
        <v>9</v>
      </c>
      <c r="Q2102" s="111" t="s">
        <v>161</v>
      </c>
      <c r="R2102" s="95"/>
      <c r="S2102" s="93"/>
      <c r="T2102" s="93"/>
    </row>
    <row r="2103" spans="1:20" x14ac:dyDescent="0.25">
      <c r="A2103" s="34" t="s">
        <v>2127</v>
      </c>
      <c r="B2103" s="34" t="str">
        <f t="shared" si="165"/>
        <v>UDR Ucayali</v>
      </c>
      <c r="C2103" s="35" t="s">
        <v>307</v>
      </c>
      <c r="D2103" s="36" t="str">
        <f t="shared" si="164"/>
        <v>Supervisión Financiera a Unidades Ejecutoras-UE.</v>
      </c>
      <c r="E2103" s="36" t="s">
        <v>308</v>
      </c>
      <c r="F2103" s="36" t="str">
        <f t="shared" si="162"/>
        <v>Supervisión Financiera Presencial a las Unidades Ejecutoras-UE</v>
      </c>
      <c r="G2103" s="36" t="s">
        <v>1507</v>
      </c>
      <c r="H2103" s="125" t="s">
        <v>3030</v>
      </c>
      <c r="I2103" s="82">
        <v>5</v>
      </c>
      <c r="J2103" s="38">
        <v>800</v>
      </c>
      <c r="K2103" s="38"/>
      <c r="L2103" s="38">
        <v>1600</v>
      </c>
      <c r="M2103" s="38">
        <f t="shared" si="163"/>
        <v>2400</v>
      </c>
      <c r="N2103" s="39">
        <v>5</v>
      </c>
      <c r="O2103" s="41" t="str">
        <f>IFERROR(VLOOKUP(N2103,bbb!B648:Ordenmes,2,0),"")</f>
        <v>Mayo</v>
      </c>
      <c r="P2103" s="142">
        <v>9</v>
      </c>
      <c r="Q2103" s="111" t="s">
        <v>161</v>
      </c>
      <c r="R2103" s="95"/>
      <c r="S2103" s="93"/>
      <c r="T2103" s="93"/>
    </row>
    <row r="2104" spans="1:20" x14ac:dyDescent="0.25">
      <c r="A2104" s="34" t="s">
        <v>2127</v>
      </c>
      <c r="B2104" s="34" t="str">
        <f t="shared" si="165"/>
        <v>UDR Ucayali</v>
      </c>
      <c r="C2104" s="35" t="s">
        <v>307</v>
      </c>
      <c r="D2104" s="36" t="str">
        <f t="shared" si="164"/>
        <v>Supervisión Financiera a Unidades Ejecutoras-UE.</v>
      </c>
      <c r="E2104" s="36" t="s">
        <v>308</v>
      </c>
      <c r="F2104" s="36" t="str">
        <f t="shared" si="162"/>
        <v>Supervisión Financiera Presencial a las Unidades Ejecutoras-UE</v>
      </c>
      <c r="G2104" s="36" t="s">
        <v>1530</v>
      </c>
      <c r="H2104" s="125" t="s">
        <v>3030</v>
      </c>
      <c r="I2104" s="82">
        <v>5</v>
      </c>
      <c r="J2104" s="38">
        <v>0</v>
      </c>
      <c r="K2104" s="38"/>
      <c r="L2104" s="38">
        <v>0</v>
      </c>
      <c r="M2104" s="38">
        <f t="shared" si="163"/>
        <v>0</v>
      </c>
      <c r="N2104" s="39">
        <v>5</v>
      </c>
      <c r="O2104" s="41" t="str">
        <f>IFERROR(VLOOKUP(N2104,bbb!B649:Ordenmes,2,0),"")</f>
        <v>Mayo</v>
      </c>
      <c r="P2104" s="142">
        <v>9</v>
      </c>
      <c r="Q2104" s="111" t="s">
        <v>161</v>
      </c>
      <c r="R2104" s="95"/>
      <c r="S2104" s="93"/>
      <c r="T2104" s="93"/>
    </row>
    <row r="2105" spans="1:20" x14ac:dyDescent="0.25">
      <c r="A2105" s="34" t="s">
        <v>2127</v>
      </c>
      <c r="B2105" s="34" t="str">
        <f t="shared" si="165"/>
        <v>UDR Ucayali</v>
      </c>
      <c r="C2105" s="35" t="s">
        <v>252</v>
      </c>
      <c r="D2105" s="36" t="str">
        <f t="shared" si="164"/>
        <v>Acciones de Soporte a la Gestión a nivel de UDR</v>
      </c>
      <c r="E2105" s="36" t="s">
        <v>253</v>
      </c>
      <c r="F2105" s="36" t="str">
        <f t="shared" si="162"/>
        <v>Supervisión y asistencia técnica en acciones de soporte a IPRESS</v>
      </c>
      <c r="G2105" s="36" t="s">
        <v>1520</v>
      </c>
      <c r="H2105" s="83" t="s">
        <v>1501</v>
      </c>
      <c r="I2105" s="82">
        <v>3</v>
      </c>
      <c r="J2105" s="38">
        <v>101</v>
      </c>
      <c r="K2105" s="38"/>
      <c r="L2105" s="38">
        <v>960</v>
      </c>
      <c r="M2105" s="38">
        <f t="shared" si="163"/>
        <v>1061</v>
      </c>
      <c r="N2105" s="39">
        <v>6</v>
      </c>
      <c r="O2105" s="41" t="str">
        <f>IFERROR(VLOOKUP(N2105,bbb!B650:Ordenmes,2,0),"")</f>
        <v>Junio</v>
      </c>
      <c r="P2105" s="142">
        <v>9</v>
      </c>
      <c r="Q2105" s="111" t="s">
        <v>161</v>
      </c>
      <c r="R2105" s="95"/>
      <c r="S2105" s="93"/>
      <c r="T2105" s="93"/>
    </row>
    <row r="2106" spans="1:20" x14ac:dyDescent="0.25">
      <c r="A2106" s="34" t="s">
        <v>2127</v>
      </c>
      <c r="B2106" s="34" t="str">
        <f t="shared" si="165"/>
        <v>UDR Ucayali</v>
      </c>
      <c r="C2106" s="35" t="s">
        <v>224</v>
      </c>
      <c r="D2106" s="36" t="str">
        <f t="shared" si="164"/>
        <v>Asistencia Técnica, Monitoreo y Supervisión en Cobertura Prestacional.</v>
      </c>
      <c r="E2106" s="36" t="s">
        <v>218</v>
      </c>
      <c r="F2106" s="36" t="str">
        <f t="shared" si="162"/>
        <v>Supervisión y asistencia técnica a operadores de los canales de atención</v>
      </c>
      <c r="G2106" s="36" t="s">
        <v>1531</v>
      </c>
      <c r="H2106" s="83" t="s">
        <v>1490</v>
      </c>
      <c r="I2106" s="82">
        <v>2</v>
      </c>
      <c r="J2106" s="38">
        <v>0</v>
      </c>
      <c r="K2106" s="38"/>
      <c r="L2106" s="38">
        <v>0</v>
      </c>
      <c r="M2106" s="38">
        <f t="shared" si="163"/>
        <v>0</v>
      </c>
      <c r="N2106" s="39">
        <v>6</v>
      </c>
      <c r="O2106" s="41" t="str">
        <f>IFERROR(VLOOKUP(N2106,bbb!B629:Ordenmes,2,0),"")</f>
        <v>Junio</v>
      </c>
      <c r="P2106" s="142">
        <v>10</v>
      </c>
      <c r="Q2106" s="111" t="s">
        <v>150</v>
      </c>
      <c r="R2106" s="95"/>
      <c r="S2106" s="93"/>
      <c r="T2106" s="93"/>
    </row>
    <row r="2107" spans="1:20" x14ac:dyDescent="0.25">
      <c r="A2107" s="34" t="s">
        <v>2127</v>
      </c>
      <c r="B2107" s="34" t="str">
        <f t="shared" si="165"/>
        <v>UDR Ucayali</v>
      </c>
      <c r="C2107" s="35" t="s">
        <v>279</v>
      </c>
      <c r="D2107" s="36" t="str">
        <f t="shared" si="164"/>
        <v>Ejecución de Control Técnico a las Prestaciones.</v>
      </c>
      <c r="E2107" s="36" t="s">
        <v>288</v>
      </c>
      <c r="F2107" s="36" t="str">
        <f t="shared" si="162"/>
        <v>Ejecutar acciones correspondientes al Proceso de Control Presencial Posterior</v>
      </c>
      <c r="G2107" s="36" t="s">
        <v>1519</v>
      </c>
      <c r="H2107" s="83" t="s">
        <v>1493</v>
      </c>
      <c r="I2107" s="82">
        <v>3</v>
      </c>
      <c r="J2107" s="38">
        <v>140</v>
      </c>
      <c r="K2107" s="38"/>
      <c r="L2107" s="38">
        <v>960</v>
      </c>
      <c r="M2107" s="38">
        <f t="shared" si="163"/>
        <v>1100</v>
      </c>
      <c r="N2107" s="39">
        <v>6</v>
      </c>
      <c r="O2107" s="41" t="str">
        <f>IFERROR(VLOOKUP(N2107,bbb!B630:Ordenmes,2,0),"")</f>
        <v>Junio</v>
      </c>
      <c r="P2107" s="142">
        <v>10</v>
      </c>
      <c r="Q2107" s="111" t="s">
        <v>150</v>
      </c>
      <c r="R2107" s="95" t="s">
        <v>120</v>
      </c>
      <c r="S2107" s="93"/>
      <c r="T2107" s="93"/>
    </row>
    <row r="2108" spans="1:20" x14ac:dyDescent="0.25">
      <c r="A2108" s="34" t="s">
        <v>2127</v>
      </c>
      <c r="B2108" s="34" t="str">
        <f t="shared" si="165"/>
        <v>UDR Ucayali</v>
      </c>
      <c r="C2108" s="35" t="s">
        <v>279</v>
      </c>
      <c r="D2108" s="36" t="str">
        <f t="shared" si="164"/>
        <v>Ejecución de Control Técnico a las Prestaciones.</v>
      </c>
      <c r="E2108" s="36" t="s">
        <v>288</v>
      </c>
      <c r="F2108" s="36" t="str">
        <f t="shared" si="162"/>
        <v>Ejecutar acciones correspondientes al Proceso de Control Presencial Posterior</v>
      </c>
      <c r="G2108" s="36" t="s">
        <v>1509</v>
      </c>
      <c r="H2108" s="83" t="s">
        <v>1493</v>
      </c>
      <c r="I2108" s="82">
        <v>1</v>
      </c>
      <c r="J2108" s="38">
        <v>0</v>
      </c>
      <c r="K2108" s="38"/>
      <c r="L2108" s="38">
        <v>0</v>
      </c>
      <c r="M2108" s="38">
        <f t="shared" si="163"/>
        <v>0</v>
      </c>
      <c r="N2108" s="39">
        <v>6</v>
      </c>
      <c r="O2108" s="41" t="str">
        <f>IFERROR(VLOOKUP(N2108,bbb!B631:Ordenmes,2,0),"")</f>
        <v>Junio</v>
      </c>
      <c r="P2108" s="142">
        <v>10</v>
      </c>
      <c r="Q2108" s="111" t="s">
        <v>150</v>
      </c>
      <c r="R2108" s="95"/>
      <c r="S2108" s="93"/>
      <c r="T2108" s="93"/>
    </row>
    <row r="2109" spans="1:20" x14ac:dyDescent="0.25">
      <c r="A2109" s="34" t="s">
        <v>2127</v>
      </c>
      <c r="B2109" s="34" t="str">
        <f t="shared" si="165"/>
        <v>UDR Ucayali</v>
      </c>
      <c r="C2109" s="35" t="s">
        <v>279</v>
      </c>
      <c r="D2109" s="36" t="str">
        <f t="shared" si="164"/>
        <v>Ejecución de Control Técnico a las Prestaciones.</v>
      </c>
      <c r="E2109" s="36" t="s">
        <v>288</v>
      </c>
      <c r="F2109" s="36" t="str">
        <f t="shared" si="162"/>
        <v>Ejecutar acciones correspondientes al Proceso de Control Presencial Posterior</v>
      </c>
      <c r="G2109" s="36" t="s">
        <v>1489</v>
      </c>
      <c r="H2109" s="83" t="s">
        <v>1493</v>
      </c>
      <c r="I2109" s="82">
        <v>1</v>
      </c>
      <c r="J2109" s="38">
        <v>0</v>
      </c>
      <c r="K2109" s="38"/>
      <c r="L2109" s="38">
        <v>0</v>
      </c>
      <c r="M2109" s="38">
        <f t="shared" si="163"/>
        <v>0</v>
      </c>
      <c r="N2109" s="39">
        <v>6</v>
      </c>
      <c r="O2109" s="41" t="str">
        <f>IFERROR(VLOOKUP(N2109,bbb!B632:Ordenmes,2,0),"")</f>
        <v>Junio</v>
      </c>
      <c r="P2109" s="142">
        <v>10</v>
      </c>
      <c r="Q2109" s="111" t="s">
        <v>150</v>
      </c>
      <c r="R2109" s="95"/>
      <c r="S2109" s="93"/>
      <c r="T2109" s="93"/>
    </row>
    <row r="2110" spans="1:20" x14ac:dyDescent="0.25">
      <c r="A2110" s="34" t="s">
        <v>2127</v>
      </c>
      <c r="B2110" s="34" t="str">
        <f t="shared" si="165"/>
        <v>UDR Ucayali</v>
      </c>
      <c r="C2110" s="35" t="s">
        <v>279</v>
      </c>
      <c r="D2110" s="36" t="str">
        <f t="shared" si="164"/>
        <v>Ejecución de Control Técnico a las Prestaciones.</v>
      </c>
      <c r="E2110" s="36" t="s">
        <v>288</v>
      </c>
      <c r="F2110" s="36" t="str">
        <f t="shared" si="162"/>
        <v>Ejecutar acciones correspondientes al Proceso de Control Presencial Posterior</v>
      </c>
      <c r="G2110" s="36" t="s">
        <v>1532</v>
      </c>
      <c r="H2110" s="83" t="s">
        <v>1493</v>
      </c>
      <c r="I2110" s="82">
        <v>1</v>
      </c>
      <c r="J2110" s="38">
        <v>0</v>
      </c>
      <c r="K2110" s="38"/>
      <c r="L2110" s="38">
        <v>0</v>
      </c>
      <c r="M2110" s="38">
        <f t="shared" si="163"/>
        <v>0</v>
      </c>
      <c r="N2110" s="39">
        <v>6</v>
      </c>
      <c r="O2110" s="41" t="str">
        <f>IFERROR(VLOOKUP(N2110,bbb!B633:Ordenmes,2,0),"")</f>
        <v>Junio</v>
      </c>
      <c r="P2110" s="142">
        <v>10</v>
      </c>
      <c r="Q2110" s="111" t="s">
        <v>150</v>
      </c>
      <c r="R2110" s="95"/>
      <c r="S2110" s="93"/>
      <c r="T2110" s="93"/>
    </row>
    <row r="2111" spans="1:20" x14ac:dyDescent="0.25">
      <c r="A2111" s="34" t="s">
        <v>2127</v>
      </c>
      <c r="B2111" s="34" t="str">
        <f t="shared" si="165"/>
        <v>UDR Ucayali</v>
      </c>
      <c r="C2111" s="35" t="s">
        <v>279</v>
      </c>
      <c r="D2111" s="36" t="str">
        <f t="shared" si="164"/>
        <v>Ejecución de Control Técnico a las Prestaciones.</v>
      </c>
      <c r="E2111" s="36" t="s">
        <v>288</v>
      </c>
      <c r="F2111" s="36" t="str">
        <f t="shared" si="162"/>
        <v>Ejecutar acciones correspondientes al Proceso de Control Presencial Posterior</v>
      </c>
      <c r="G2111" s="36" t="s">
        <v>1511</v>
      </c>
      <c r="H2111" s="83" t="s">
        <v>1493</v>
      </c>
      <c r="I2111" s="82">
        <v>1</v>
      </c>
      <c r="J2111" s="38">
        <v>0</v>
      </c>
      <c r="K2111" s="38"/>
      <c r="L2111" s="38">
        <v>0</v>
      </c>
      <c r="M2111" s="38">
        <f t="shared" si="163"/>
        <v>0</v>
      </c>
      <c r="N2111" s="39">
        <v>6</v>
      </c>
      <c r="O2111" s="41" t="str">
        <f>IFERROR(VLOOKUP(N2111,bbb!B634:Ordenmes,2,0),"")</f>
        <v>Junio</v>
      </c>
      <c r="P2111" s="142">
        <v>10</v>
      </c>
      <c r="Q2111" s="111" t="s">
        <v>150</v>
      </c>
      <c r="R2111" s="95"/>
      <c r="S2111" s="93"/>
      <c r="T2111" s="93"/>
    </row>
    <row r="2112" spans="1:20" x14ac:dyDescent="0.25">
      <c r="A2112" s="34" t="s">
        <v>2127</v>
      </c>
      <c r="B2112" s="34" t="str">
        <f t="shared" si="165"/>
        <v>UDR Ucayali</v>
      </c>
      <c r="C2112" s="35" t="s">
        <v>279</v>
      </c>
      <c r="D2112" s="36" t="str">
        <f t="shared" si="164"/>
        <v>Ejecución de Control Técnico a las Prestaciones.</v>
      </c>
      <c r="E2112" s="36" t="s">
        <v>280</v>
      </c>
      <c r="F2112" s="36" t="str">
        <f t="shared" si="162"/>
        <v>Gestión con actores locales para fortalecer la contención preventiva</v>
      </c>
      <c r="G2112" s="36" t="s">
        <v>1519</v>
      </c>
      <c r="H2112" s="83" t="s">
        <v>1499</v>
      </c>
      <c r="I2112" s="82">
        <v>2</v>
      </c>
      <c r="J2112" s="38">
        <v>140</v>
      </c>
      <c r="K2112" s="38"/>
      <c r="L2112" s="38">
        <v>640</v>
      </c>
      <c r="M2112" s="38">
        <f t="shared" si="163"/>
        <v>780</v>
      </c>
      <c r="N2112" s="39">
        <v>6</v>
      </c>
      <c r="O2112" s="41" t="str">
        <f>IFERROR(VLOOKUP(N2112,bbb!B635:Ordenmes,2,0),"")</f>
        <v>Junio</v>
      </c>
      <c r="P2112" s="142">
        <v>10</v>
      </c>
      <c r="Q2112" s="111" t="s">
        <v>150</v>
      </c>
      <c r="R2112" s="95"/>
      <c r="S2112" s="93"/>
      <c r="T2112" s="93"/>
    </row>
    <row r="2113" spans="1:20" x14ac:dyDescent="0.25">
      <c r="A2113" s="34" t="s">
        <v>2127</v>
      </c>
      <c r="B2113" s="34" t="str">
        <f t="shared" si="165"/>
        <v>UDR Ucayali</v>
      </c>
      <c r="C2113" s="35" t="s">
        <v>252</v>
      </c>
      <c r="D2113" s="36" t="str">
        <f t="shared" si="164"/>
        <v>Acciones de Soporte a la Gestión a nivel de UDR</v>
      </c>
      <c r="E2113" s="36" t="s">
        <v>253</v>
      </c>
      <c r="F2113" s="36" t="str">
        <f t="shared" si="162"/>
        <v>Supervisión y asistencia técnica en acciones de soporte a IPRESS</v>
      </c>
      <c r="G2113" s="36" t="s">
        <v>1531</v>
      </c>
      <c r="H2113" s="83" t="s">
        <v>1501</v>
      </c>
      <c r="I2113" s="82">
        <v>1</v>
      </c>
      <c r="J2113" s="38">
        <v>0</v>
      </c>
      <c r="K2113" s="38"/>
      <c r="L2113" s="38">
        <v>0</v>
      </c>
      <c r="M2113" s="38">
        <f t="shared" si="163"/>
        <v>0</v>
      </c>
      <c r="N2113" s="39">
        <v>5</v>
      </c>
      <c r="O2113" s="41" t="str">
        <f>IFERROR(VLOOKUP(N2113,bbb!B636:Ordenmes,2,0),"")</f>
        <v>Mayo</v>
      </c>
      <c r="P2113" s="142">
        <v>11</v>
      </c>
      <c r="Q2113" s="111" t="s">
        <v>169</v>
      </c>
      <c r="R2113" s="95"/>
      <c r="S2113" s="93"/>
      <c r="T2113" s="93"/>
    </row>
    <row r="2114" spans="1:20" x14ac:dyDescent="0.25">
      <c r="A2114" s="34" t="s">
        <v>2127</v>
      </c>
      <c r="B2114" s="34" t="str">
        <f t="shared" si="165"/>
        <v>UDR Ucayali</v>
      </c>
      <c r="C2114" s="35" t="s">
        <v>314</v>
      </c>
      <c r="D2114" s="36" t="str">
        <f t="shared" si="164"/>
        <v>Acciones de Afiliación.</v>
      </c>
      <c r="E2114" s="36" t="s">
        <v>315</v>
      </c>
      <c r="F2114" s="36" t="str">
        <f t="shared" ref="F2114:F2177" si="166">IFERROR(VLOOKUP(E2114,IdTarea,2,0),"")</f>
        <v>Supervisión y asistencia técnica en materia de afiliaciones</v>
      </c>
      <c r="G2114" s="36" t="s">
        <v>1519</v>
      </c>
      <c r="H2114" s="83" t="s">
        <v>1490</v>
      </c>
      <c r="I2114" s="82">
        <v>3</v>
      </c>
      <c r="J2114" s="38">
        <v>140</v>
      </c>
      <c r="K2114" s="38"/>
      <c r="L2114" s="38">
        <v>960</v>
      </c>
      <c r="M2114" s="38">
        <f t="shared" si="163"/>
        <v>1100</v>
      </c>
      <c r="N2114" s="39">
        <v>7</v>
      </c>
      <c r="O2114" s="41" t="str">
        <f>IFERROR(VLOOKUP(N2114,bbb!B641:Ordenmes,2,0),"")</f>
        <v>Julio</v>
      </c>
      <c r="P2114" s="142">
        <v>11</v>
      </c>
      <c r="Q2114" s="111" t="s">
        <v>169</v>
      </c>
      <c r="R2114" s="95"/>
      <c r="S2114" s="93"/>
      <c r="T2114" s="93"/>
    </row>
    <row r="2115" spans="1:20" x14ac:dyDescent="0.25">
      <c r="A2115" s="34" t="s">
        <v>2127</v>
      </c>
      <c r="B2115" s="34" t="str">
        <f t="shared" si="165"/>
        <v>UDR Ucayali</v>
      </c>
      <c r="C2115" s="35" t="s">
        <v>279</v>
      </c>
      <c r="D2115" s="36" t="str">
        <f t="shared" si="164"/>
        <v>Ejecución de Control Técnico a las Prestaciones.</v>
      </c>
      <c r="E2115" s="36" t="s">
        <v>288</v>
      </c>
      <c r="F2115" s="36" t="str">
        <f t="shared" si="166"/>
        <v>Ejecutar acciones correspondientes al Proceso de Control Presencial Posterior</v>
      </c>
      <c r="G2115" s="36" t="s">
        <v>1520</v>
      </c>
      <c r="H2115" s="83" t="s">
        <v>1493</v>
      </c>
      <c r="I2115" s="82">
        <v>2</v>
      </c>
      <c r="J2115" s="38">
        <v>101</v>
      </c>
      <c r="K2115" s="38"/>
      <c r="L2115" s="38">
        <v>960</v>
      </c>
      <c r="M2115" s="38">
        <f t="shared" si="163"/>
        <v>1061</v>
      </c>
      <c r="N2115" s="39">
        <v>7</v>
      </c>
      <c r="O2115" s="41" t="str">
        <f>IFERROR(VLOOKUP(N2115,bbb!B642:Ordenmes,2,0),"")</f>
        <v>Julio</v>
      </c>
      <c r="P2115" s="142">
        <v>11</v>
      </c>
      <c r="Q2115" s="111" t="s">
        <v>169</v>
      </c>
      <c r="R2115" s="95"/>
      <c r="S2115" s="93"/>
      <c r="T2115" s="93"/>
    </row>
    <row r="2116" spans="1:20" x14ac:dyDescent="0.25">
      <c r="A2116" s="34" t="s">
        <v>2127</v>
      </c>
      <c r="B2116" s="34" t="str">
        <f t="shared" si="165"/>
        <v>UDR Ucayali</v>
      </c>
      <c r="C2116" s="35" t="s">
        <v>279</v>
      </c>
      <c r="D2116" s="36" t="str">
        <f t="shared" si="164"/>
        <v>Ejecución de Control Técnico a las Prestaciones.</v>
      </c>
      <c r="E2116" s="36" t="s">
        <v>288</v>
      </c>
      <c r="F2116" s="36" t="str">
        <f t="shared" si="166"/>
        <v>Ejecutar acciones correspondientes al Proceso de Control Presencial Posterior</v>
      </c>
      <c r="G2116" s="36" t="s">
        <v>1504</v>
      </c>
      <c r="H2116" s="83" t="s">
        <v>1493</v>
      </c>
      <c r="I2116" s="82">
        <v>1</v>
      </c>
      <c r="J2116" s="38">
        <v>0</v>
      </c>
      <c r="K2116" s="38"/>
      <c r="L2116" s="38">
        <v>0</v>
      </c>
      <c r="M2116" s="38">
        <f t="shared" si="163"/>
        <v>0</v>
      </c>
      <c r="N2116" s="39">
        <v>7</v>
      </c>
      <c r="O2116" s="41" t="str">
        <f>IFERROR(VLOOKUP(N2116,bbb!B643:Ordenmes,2,0),"")</f>
        <v>Julio</v>
      </c>
      <c r="P2116" s="142">
        <v>11</v>
      </c>
      <c r="Q2116" s="111" t="s">
        <v>169</v>
      </c>
      <c r="R2116" s="95"/>
      <c r="S2116" s="93"/>
      <c r="T2116" s="93"/>
    </row>
    <row r="2117" spans="1:20" x14ac:dyDescent="0.25">
      <c r="A2117" s="34" t="s">
        <v>2127</v>
      </c>
      <c r="B2117" s="34" t="str">
        <f t="shared" si="165"/>
        <v>UDR Ucayali</v>
      </c>
      <c r="C2117" s="35" t="s">
        <v>279</v>
      </c>
      <c r="D2117" s="36" t="str">
        <f t="shared" si="164"/>
        <v>Ejecución de Control Técnico a las Prestaciones.</v>
      </c>
      <c r="E2117" s="36" t="s">
        <v>288</v>
      </c>
      <c r="F2117" s="36" t="str">
        <f t="shared" si="166"/>
        <v>Ejecutar acciones correspondientes al Proceso de Control Presencial Posterior</v>
      </c>
      <c r="G2117" s="36" t="s">
        <v>1497</v>
      </c>
      <c r="H2117" s="83" t="s">
        <v>1493</v>
      </c>
      <c r="I2117" s="82">
        <v>1</v>
      </c>
      <c r="J2117" s="38">
        <v>0</v>
      </c>
      <c r="K2117" s="38"/>
      <c r="L2117" s="38">
        <v>0</v>
      </c>
      <c r="M2117" s="38">
        <f t="shared" si="163"/>
        <v>0</v>
      </c>
      <c r="N2117" s="39">
        <v>7</v>
      </c>
      <c r="O2117" s="41" t="str">
        <f>IFERROR(VLOOKUP(N2117,bbb!B644:Ordenmes,2,0),"")</f>
        <v>Julio</v>
      </c>
      <c r="P2117" s="142">
        <v>11</v>
      </c>
      <c r="Q2117" s="111" t="s">
        <v>169</v>
      </c>
      <c r="R2117" s="95"/>
      <c r="S2117" s="93"/>
      <c r="T2117" s="93"/>
    </row>
    <row r="2118" spans="1:20" x14ac:dyDescent="0.25">
      <c r="A2118" s="34" t="s">
        <v>2127</v>
      </c>
      <c r="B2118" s="34" t="str">
        <f t="shared" si="165"/>
        <v>UDR Ucayali</v>
      </c>
      <c r="C2118" s="35" t="s">
        <v>279</v>
      </c>
      <c r="D2118" s="36" t="str">
        <f t="shared" si="164"/>
        <v>Ejecución de Control Técnico a las Prestaciones.</v>
      </c>
      <c r="E2118" s="36" t="s">
        <v>288</v>
      </c>
      <c r="F2118" s="36" t="str">
        <f t="shared" si="166"/>
        <v>Ejecutar acciones correspondientes al Proceso de Control Presencial Posterior</v>
      </c>
      <c r="G2118" s="36" t="s">
        <v>1498</v>
      </c>
      <c r="H2118" s="83" t="s">
        <v>1493</v>
      </c>
      <c r="I2118" s="82">
        <v>1</v>
      </c>
      <c r="J2118" s="38">
        <v>0</v>
      </c>
      <c r="K2118" s="38"/>
      <c r="L2118" s="38">
        <v>0</v>
      </c>
      <c r="M2118" s="38">
        <f t="shared" si="163"/>
        <v>0</v>
      </c>
      <c r="N2118" s="39">
        <v>7</v>
      </c>
      <c r="O2118" s="41" t="str">
        <f>IFERROR(VLOOKUP(N2118,bbb!B645:Ordenmes,2,0),"")</f>
        <v>Julio</v>
      </c>
      <c r="P2118" s="142">
        <v>11</v>
      </c>
      <c r="Q2118" s="111" t="s">
        <v>169</v>
      </c>
      <c r="R2118" s="95"/>
      <c r="S2118" s="93"/>
      <c r="T2118" s="93"/>
    </row>
    <row r="2119" spans="1:20" x14ac:dyDescent="0.25">
      <c r="A2119" s="34" t="s">
        <v>2127</v>
      </c>
      <c r="B2119" s="34" t="str">
        <f t="shared" si="165"/>
        <v>UDR Ucayali</v>
      </c>
      <c r="C2119" s="35" t="s">
        <v>279</v>
      </c>
      <c r="D2119" s="36" t="str">
        <f t="shared" si="164"/>
        <v>Ejecución de Control Técnico a las Prestaciones.</v>
      </c>
      <c r="E2119" s="36" t="s">
        <v>288</v>
      </c>
      <c r="F2119" s="36" t="str">
        <f t="shared" si="166"/>
        <v>Ejecutar acciones correspondientes al Proceso de Control Presencial Posterior</v>
      </c>
      <c r="G2119" s="36" t="s">
        <v>1503</v>
      </c>
      <c r="H2119" s="83" t="s">
        <v>1493</v>
      </c>
      <c r="I2119" s="82">
        <v>1</v>
      </c>
      <c r="J2119" s="38">
        <v>0</v>
      </c>
      <c r="K2119" s="38"/>
      <c r="L2119" s="38">
        <v>0</v>
      </c>
      <c r="M2119" s="38">
        <f t="shared" si="163"/>
        <v>0</v>
      </c>
      <c r="N2119" s="39">
        <v>7</v>
      </c>
      <c r="O2119" s="41" t="str">
        <f>IFERROR(VLOOKUP(N2119,bbb!B646:Ordenmes,2,0),"")</f>
        <v>Julio</v>
      </c>
      <c r="P2119" s="142">
        <v>11</v>
      </c>
      <c r="Q2119" s="111" t="s">
        <v>169</v>
      </c>
      <c r="R2119" s="95"/>
      <c r="S2119" s="93"/>
      <c r="T2119" s="93"/>
    </row>
    <row r="2120" spans="1:20" x14ac:dyDescent="0.25">
      <c r="A2120" s="34" t="s">
        <v>2127</v>
      </c>
      <c r="B2120" s="34" t="str">
        <f t="shared" si="165"/>
        <v>UDR Ucayali</v>
      </c>
      <c r="C2120" s="35" t="s">
        <v>279</v>
      </c>
      <c r="D2120" s="36" t="str">
        <f t="shared" si="164"/>
        <v>Ejecución de Control Técnico a las Prestaciones.</v>
      </c>
      <c r="E2120" s="36" t="s">
        <v>280</v>
      </c>
      <c r="F2120" s="36" t="str">
        <f t="shared" si="166"/>
        <v>Gestión con actores locales para fortalecer la contención preventiva</v>
      </c>
      <c r="G2120" s="36" t="s">
        <v>1511</v>
      </c>
      <c r="H2120" s="83" t="s">
        <v>1499</v>
      </c>
      <c r="I2120" s="82">
        <v>1</v>
      </c>
      <c r="J2120" s="38">
        <v>0</v>
      </c>
      <c r="K2120" s="38"/>
      <c r="L2120" s="38">
        <v>0</v>
      </c>
      <c r="M2120" s="38">
        <f t="shared" ref="M2120:M2183" si="167">SUM(J2120:L2120)</f>
        <v>0</v>
      </c>
      <c r="N2120" s="39">
        <v>10</v>
      </c>
      <c r="O2120" s="41" t="str">
        <f>IFERROR(VLOOKUP(N2120,bbb!B647:Ordenmes,2,0),"")</f>
        <v>Octubre</v>
      </c>
      <c r="P2120" s="142">
        <v>11</v>
      </c>
      <c r="Q2120" s="111" t="s">
        <v>169</v>
      </c>
      <c r="R2120" s="95"/>
      <c r="S2120" s="93"/>
      <c r="T2120" s="93"/>
    </row>
    <row r="2121" spans="1:20" x14ac:dyDescent="0.25">
      <c r="A2121" s="34" t="s">
        <v>2127</v>
      </c>
      <c r="B2121" s="34" t="str">
        <f t="shared" si="165"/>
        <v>UDR Ucayali</v>
      </c>
      <c r="C2121" s="35" t="s">
        <v>307</v>
      </c>
      <c r="D2121" s="36" t="str">
        <f t="shared" si="164"/>
        <v>Supervisión Financiera a Unidades Ejecutoras-UE.</v>
      </c>
      <c r="E2121" s="36" t="s">
        <v>308</v>
      </c>
      <c r="F2121" s="36" t="str">
        <f t="shared" si="166"/>
        <v>Supervisión Financiera Presencial a las Unidades Ejecutoras-UE</v>
      </c>
      <c r="G2121" s="36" t="s">
        <v>1525</v>
      </c>
      <c r="H2121" s="125" t="s">
        <v>3030</v>
      </c>
      <c r="I2121" s="82">
        <v>5</v>
      </c>
      <c r="J2121" s="38">
        <v>100</v>
      </c>
      <c r="K2121" s="38"/>
      <c r="L2121" s="38">
        <v>1600</v>
      </c>
      <c r="M2121" s="38">
        <f t="shared" si="167"/>
        <v>1700</v>
      </c>
      <c r="N2121" s="39">
        <v>7</v>
      </c>
      <c r="O2121" s="41" t="str">
        <f>IFERROR(VLOOKUP(N2121,bbb!B648:Ordenmes,2,0),"")</f>
        <v>Julio</v>
      </c>
      <c r="P2121" s="142">
        <v>12</v>
      </c>
      <c r="Q2121" s="111" t="s">
        <v>166</v>
      </c>
      <c r="R2121" s="95"/>
      <c r="S2121" s="93"/>
      <c r="T2121" s="93"/>
    </row>
    <row r="2122" spans="1:20" x14ac:dyDescent="0.25">
      <c r="A2122" s="34" t="s">
        <v>2127</v>
      </c>
      <c r="B2122" s="34" t="str">
        <f t="shared" si="165"/>
        <v>UDR Ucayali</v>
      </c>
      <c r="C2122" s="35" t="s">
        <v>252</v>
      </c>
      <c r="D2122" s="36" t="str">
        <f t="shared" si="164"/>
        <v>Acciones de Soporte a la Gestión a nivel de UDR</v>
      </c>
      <c r="E2122" s="36" t="s">
        <v>253</v>
      </c>
      <c r="F2122" s="36" t="str">
        <f t="shared" si="166"/>
        <v>Supervisión y asistencia técnica en acciones de soporte a IPRESS</v>
      </c>
      <c r="G2122" s="36" t="s">
        <v>1521</v>
      </c>
      <c r="H2122" s="83" t="s">
        <v>1501</v>
      </c>
      <c r="I2122" s="82">
        <v>4</v>
      </c>
      <c r="J2122" s="38">
        <v>800</v>
      </c>
      <c r="K2122" s="38"/>
      <c r="L2122" s="38">
        <v>1280</v>
      </c>
      <c r="M2122" s="38">
        <f t="shared" si="167"/>
        <v>2080</v>
      </c>
      <c r="N2122" s="39">
        <v>7</v>
      </c>
      <c r="O2122" s="41" t="str">
        <f>IFERROR(VLOOKUP(N2122,bbb!B649:Ordenmes,2,0),"")</f>
        <v>Julio</v>
      </c>
      <c r="P2122" s="142">
        <v>12</v>
      </c>
      <c r="Q2122" s="111" t="s">
        <v>166</v>
      </c>
      <c r="R2122" s="95"/>
      <c r="S2122" s="93"/>
      <c r="T2122" s="93"/>
    </row>
    <row r="2123" spans="1:20" x14ac:dyDescent="0.25">
      <c r="A2123" s="34" t="s">
        <v>2127</v>
      </c>
      <c r="B2123" s="34" t="str">
        <f t="shared" si="165"/>
        <v>UDR Ucayali</v>
      </c>
      <c r="C2123" s="35" t="s">
        <v>314</v>
      </c>
      <c r="D2123" s="36" t="str">
        <f t="shared" si="164"/>
        <v>Acciones de Afiliación.</v>
      </c>
      <c r="E2123" s="36" t="s">
        <v>315</v>
      </c>
      <c r="F2123" s="36" t="str">
        <f t="shared" si="166"/>
        <v>Supervisión y asistencia técnica en materia de afiliaciones</v>
      </c>
      <c r="G2123" s="36" t="s">
        <v>1533</v>
      </c>
      <c r="H2123" s="83" t="s">
        <v>1490</v>
      </c>
      <c r="I2123" s="82">
        <v>3</v>
      </c>
      <c r="J2123" s="38">
        <v>800</v>
      </c>
      <c r="K2123" s="38"/>
      <c r="L2123" s="38">
        <v>960</v>
      </c>
      <c r="M2123" s="38">
        <f t="shared" si="167"/>
        <v>1760</v>
      </c>
      <c r="N2123" s="39">
        <v>8</v>
      </c>
      <c r="O2123" s="41" t="str">
        <f>IFERROR(VLOOKUP(N2123,bbb!B628:Ordenmes,2,0),"")</f>
        <v>Agosto</v>
      </c>
      <c r="P2123" s="142">
        <v>12</v>
      </c>
      <c r="Q2123" s="111" t="s">
        <v>166</v>
      </c>
      <c r="R2123" s="95"/>
      <c r="S2123" s="93"/>
      <c r="T2123" s="93"/>
    </row>
    <row r="2124" spans="1:20" x14ac:dyDescent="0.25">
      <c r="A2124" s="34" t="s">
        <v>2127</v>
      </c>
      <c r="B2124" s="34" t="str">
        <f t="shared" si="165"/>
        <v>UDR Ucayali</v>
      </c>
      <c r="C2124" s="35" t="s">
        <v>279</v>
      </c>
      <c r="D2124" s="36" t="str">
        <f t="shared" si="164"/>
        <v>Ejecución de Control Técnico a las Prestaciones.</v>
      </c>
      <c r="E2124" s="36" t="s">
        <v>288</v>
      </c>
      <c r="F2124" s="36" t="str">
        <f t="shared" si="166"/>
        <v>Ejecutar acciones correspondientes al Proceso de Control Presencial Posterior</v>
      </c>
      <c r="G2124" s="36" t="s">
        <v>1515</v>
      </c>
      <c r="H2124" s="83" t="s">
        <v>1493</v>
      </c>
      <c r="I2124" s="82">
        <v>2</v>
      </c>
      <c r="J2124" s="38">
        <v>100</v>
      </c>
      <c r="K2124" s="38"/>
      <c r="L2124" s="38">
        <v>640</v>
      </c>
      <c r="M2124" s="38">
        <f t="shared" si="167"/>
        <v>740</v>
      </c>
      <c r="N2124" s="39">
        <v>8</v>
      </c>
      <c r="O2124" s="41" t="str">
        <f>IFERROR(VLOOKUP(N2124,bbb!B629:Ordenmes,2,0),"")</f>
        <v>Agosto</v>
      </c>
      <c r="P2124" s="142">
        <v>12</v>
      </c>
      <c r="Q2124" s="111" t="s">
        <v>166</v>
      </c>
      <c r="R2124" s="95"/>
      <c r="S2124" s="93"/>
      <c r="T2124" s="93"/>
    </row>
    <row r="2125" spans="1:20" x14ac:dyDescent="0.25">
      <c r="A2125" s="34" t="s">
        <v>2127</v>
      </c>
      <c r="B2125" s="34" t="str">
        <f t="shared" si="165"/>
        <v>UDR Ucayali</v>
      </c>
      <c r="C2125" s="35" t="s">
        <v>279</v>
      </c>
      <c r="D2125" s="36" t="str">
        <f t="shared" si="164"/>
        <v>Ejecución de Control Técnico a las Prestaciones.</v>
      </c>
      <c r="E2125" s="36" t="s">
        <v>288</v>
      </c>
      <c r="F2125" s="36" t="str">
        <f t="shared" si="166"/>
        <v>Ejecutar acciones correspondientes al Proceso de Control Presencial Posterior</v>
      </c>
      <c r="G2125" s="36" t="s">
        <v>1534</v>
      </c>
      <c r="H2125" s="83" t="s">
        <v>1493</v>
      </c>
      <c r="I2125" s="82">
        <v>1</v>
      </c>
      <c r="J2125" s="38">
        <v>80</v>
      </c>
      <c r="K2125" s="38"/>
      <c r="L2125" s="38">
        <v>320</v>
      </c>
      <c r="M2125" s="38">
        <f t="shared" si="167"/>
        <v>400</v>
      </c>
      <c r="N2125" s="39">
        <v>8</v>
      </c>
      <c r="O2125" s="41" t="str">
        <f>IFERROR(VLOOKUP(N2125,bbb!B630:Ordenmes,2,0),"")</f>
        <v>Agosto</v>
      </c>
      <c r="P2125" s="142">
        <v>12</v>
      </c>
      <c r="Q2125" s="111" t="s">
        <v>166</v>
      </c>
      <c r="R2125" s="95"/>
      <c r="S2125" s="93"/>
      <c r="T2125" s="93"/>
    </row>
    <row r="2126" spans="1:20" x14ac:dyDescent="0.25">
      <c r="A2126" s="34" t="s">
        <v>2127</v>
      </c>
      <c r="B2126" s="34" t="str">
        <f t="shared" si="165"/>
        <v>UDR Ucayali</v>
      </c>
      <c r="C2126" s="35" t="s">
        <v>279</v>
      </c>
      <c r="D2126" s="36" t="str">
        <f t="shared" si="164"/>
        <v>Ejecución de Control Técnico a las Prestaciones.</v>
      </c>
      <c r="E2126" s="36" t="s">
        <v>288</v>
      </c>
      <c r="F2126" s="36" t="str">
        <f t="shared" si="166"/>
        <v>Ejecutar acciones correspondientes al Proceso de Control Presencial Posterior</v>
      </c>
      <c r="G2126" s="36" t="s">
        <v>1505</v>
      </c>
      <c r="H2126" s="83" t="s">
        <v>1493</v>
      </c>
      <c r="I2126" s="82">
        <v>1</v>
      </c>
      <c r="J2126" s="38">
        <v>0</v>
      </c>
      <c r="K2126" s="38"/>
      <c r="L2126" s="38">
        <v>0</v>
      </c>
      <c r="M2126" s="38">
        <f t="shared" si="167"/>
        <v>0</v>
      </c>
      <c r="N2126" s="39">
        <v>8</v>
      </c>
      <c r="O2126" s="41" t="str">
        <f>IFERROR(VLOOKUP(N2126,bbb!B631:Ordenmes,2,0),"")</f>
        <v>Agosto</v>
      </c>
      <c r="P2126" s="142">
        <v>12</v>
      </c>
      <c r="Q2126" s="111" t="s">
        <v>166</v>
      </c>
      <c r="R2126" s="95"/>
      <c r="S2126" s="93"/>
      <c r="T2126" s="93"/>
    </row>
    <row r="2127" spans="1:20" x14ac:dyDescent="0.25">
      <c r="A2127" s="34" t="s">
        <v>2127</v>
      </c>
      <c r="B2127" s="34" t="str">
        <f t="shared" si="165"/>
        <v>UDR Ucayali</v>
      </c>
      <c r="C2127" s="35" t="s">
        <v>279</v>
      </c>
      <c r="D2127" s="36" t="str">
        <f t="shared" si="164"/>
        <v>Ejecución de Control Técnico a las Prestaciones.</v>
      </c>
      <c r="E2127" s="36" t="s">
        <v>288</v>
      </c>
      <c r="F2127" s="36" t="str">
        <f t="shared" si="166"/>
        <v>Ejecutar acciones correspondientes al Proceso de Control Presencial Posterior</v>
      </c>
      <c r="G2127" s="36" t="s">
        <v>1512</v>
      </c>
      <c r="H2127" s="83" t="s">
        <v>1493</v>
      </c>
      <c r="I2127" s="82">
        <v>1</v>
      </c>
      <c r="J2127" s="38">
        <v>0</v>
      </c>
      <c r="K2127" s="38"/>
      <c r="L2127" s="38">
        <v>0</v>
      </c>
      <c r="M2127" s="38">
        <f t="shared" si="167"/>
        <v>0</v>
      </c>
      <c r="N2127" s="39">
        <v>8</v>
      </c>
      <c r="O2127" s="41" t="str">
        <f>IFERROR(VLOOKUP(N2127,bbb!B632:Ordenmes,2,0),"")</f>
        <v>Agosto</v>
      </c>
      <c r="P2127" s="142">
        <v>12</v>
      </c>
      <c r="Q2127" s="111" t="s">
        <v>166</v>
      </c>
      <c r="R2127" s="95"/>
      <c r="S2127" s="93"/>
      <c r="T2127" s="93"/>
    </row>
    <row r="2128" spans="1:20" x14ac:dyDescent="0.25">
      <c r="A2128" s="34" t="s">
        <v>2127</v>
      </c>
      <c r="B2128" s="34" t="str">
        <f t="shared" si="165"/>
        <v>UDR Ucayali</v>
      </c>
      <c r="C2128" s="35" t="s">
        <v>279</v>
      </c>
      <c r="D2128" s="36" t="str">
        <f t="shared" si="164"/>
        <v>Ejecución de Control Técnico a las Prestaciones.</v>
      </c>
      <c r="E2128" s="36" t="s">
        <v>288</v>
      </c>
      <c r="F2128" s="36" t="str">
        <f t="shared" si="166"/>
        <v>Ejecutar acciones correspondientes al Proceso de Control Presencial Posterior</v>
      </c>
      <c r="G2128" s="36" t="s">
        <v>1529</v>
      </c>
      <c r="H2128" s="83" t="s">
        <v>1493</v>
      </c>
      <c r="I2128" s="82">
        <v>1</v>
      </c>
      <c r="J2128" s="38">
        <v>0</v>
      </c>
      <c r="K2128" s="38"/>
      <c r="L2128" s="38">
        <v>0</v>
      </c>
      <c r="M2128" s="38">
        <f t="shared" si="167"/>
        <v>0</v>
      </c>
      <c r="N2128" s="39">
        <v>8</v>
      </c>
      <c r="O2128" s="41" t="str">
        <f>IFERROR(VLOOKUP(N2128,bbb!B633:Ordenmes,2,0),"")</f>
        <v>Agosto</v>
      </c>
      <c r="P2128" s="142">
        <v>3</v>
      </c>
      <c r="Q2128" s="111" t="s">
        <v>131</v>
      </c>
      <c r="R2128" s="95"/>
      <c r="S2128" s="93"/>
      <c r="T2128" s="93"/>
    </row>
    <row r="2129" spans="1:20" x14ac:dyDescent="0.25">
      <c r="A2129" s="34" t="s">
        <v>2127</v>
      </c>
      <c r="B2129" s="34" t="str">
        <f t="shared" si="165"/>
        <v>UDR Ucayali</v>
      </c>
      <c r="C2129" s="35" t="s">
        <v>279</v>
      </c>
      <c r="D2129" s="36" t="str">
        <f t="shared" si="164"/>
        <v>Ejecución de Control Técnico a las Prestaciones.</v>
      </c>
      <c r="E2129" s="36" t="s">
        <v>280</v>
      </c>
      <c r="F2129" s="36" t="str">
        <f t="shared" si="166"/>
        <v>Gestión con actores locales para fortalecer la contención preventiva</v>
      </c>
      <c r="G2129" s="36" t="s">
        <v>3109</v>
      </c>
      <c r="H2129" s="83" t="s">
        <v>1499</v>
      </c>
      <c r="I2129" s="82">
        <v>2</v>
      </c>
      <c r="J2129" s="38">
        <v>100</v>
      </c>
      <c r="K2129" s="38"/>
      <c r="L2129" s="38">
        <v>640</v>
      </c>
      <c r="M2129" s="38">
        <f t="shared" si="167"/>
        <v>740</v>
      </c>
      <c r="N2129" s="39">
        <v>8</v>
      </c>
      <c r="O2129" s="41" t="str">
        <f>IFERROR(VLOOKUP(N2129,bbb!B634:Ordenmes,2,0),"")</f>
        <v>Agosto</v>
      </c>
      <c r="P2129" s="142">
        <v>5</v>
      </c>
      <c r="Q2129" s="111" t="s">
        <v>158</v>
      </c>
      <c r="R2129" s="95"/>
      <c r="S2129" s="93"/>
      <c r="T2129" s="93"/>
    </row>
    <row r="2130" spans="1:20" x14ac:dyDescent="0.25">
      <c r="A2130" s="34" t="s">
        <v>2127</v>
      </c>
      <c r="B2130" s="34" t="str">
        <f t="shared" si="165"/>
        <v>UDR Ucayali</v>
      </c>
      <c r="C2130" s="35" t="s">
        <v>307</v>
      </c>
      <c r="D2130" s="36" t="str">
        <f t="shared" si="164"/>
        <v>Supervisión Financiera a Unidades Ejecutoras-UE.</v>
      </c>
      <c r="E2130" s="36" t="s">
        <v>308</v>
      </c>
      <c r="F2130" s="36" t="str">
        <f t="shared" si="166"/>
        <v>Supervisión Financiera Presencial a las Unidades Ejecutoras-UE</v>
      </c>
      <c r="G2130" s="36" t="s">
        <v>1518</v>
      </c>
      <c r="H2130" s="125" t="s">
        <v>3030</v>
      </c>
      <c r="I2130" s="82">
        <v>5</v>
      </c>
      <c r="J2130" s="38">
        <v>0</v>
      </c>
      <c r="K2130" s="38"/>
      <c r="L2130" s="38">
        <v>0</v>
      </c>
      <c r="M2130" s="38">
        <f t="shared" si="167"/>
        <v>0</v>
      </c>
      <c r="N2130" s="39">
        <v>8</v>
      </c>
      <c r="O2130" s="41" t="str">
        <f>IFERROR(VLOOKUP(N2130,bbb!B635:Ordenmes,2,0),"")</f>
        <v>Agosto</v>
      </c>
      <c r="P2130" s="142">
        <v>5</v>
      </c>
      <c r="Q2130" s="111" t="s">
        <v>158</v>
      </c>
      <c r="R2130" s="95"/>
      <c r="S2130" s="93"/>
      <c r="T2130" s="93"/>
    </row>
    <row r="2131" spans="1:20" x14ac:dyDescent="0.25">
      <c r="A2131" s="34" t="s">
        <v>2127</v>
      </c>
      <c r="B2131" s="34" t="str">
        <f t="shared" si="165"/>
        <v>UDR Ucayali</v>
      </c>
      <c r="C2131" s="35" t="s">
        <v>307</v>
      </c>
      <c r="D2131" s="36" t="str">
        <f t="shared" si="164"/>
        <v>Supervisión Financiera a Unidades Ejecutoras-UE.</v>
      </c>
      <c r="E2131" s="36" t="s">
        <v>308</v>
      </c>
      <c r="F2131" s="36" t="str">
        <f t="shared" si="166"/>
        <v>Supervisión Financiera Presencial a las Unidades Ejecutoras-UE</v>
      </c>
      <c r="G2131" s="36" t="s">
        <v>1516</v>
      </c>
      <c r="H2131" s="125" t="s">
        <v>3030</v>
      </c>
      <c r="I2131" s="82">
        <v>5</v>
      </c>
      <c r="J2131" s="38">
        <v>0</v>
      </c>
      <c r="K2131" s="38"/>
      <c r="L2131" s="38">
        <v>0</v>
      </c>
      <c r="M2131" s="38">
        <f t="shared" si="167"/>
        <v>0</v>
      </c>
      <c r="N2131" s="39">
        <v>8</v>
      </c>
      <c r="O2131" s="41" t="str">
        <f>IFERROR(VLOOKUP(N2131,bbb!B636:Ordenmes,2,0),"")</f>
        <v>Agosto</v>
      </c>
      <c r="P2131" s="142">
        <v>6</v>
      </c>
      <c r="Q2131" s="111" t="s">
        <v>142</v>
      </c>
      <c r="R2131" s="95"/>
      <c r="S2131" s="93"/>
      <c r="T2131" s="93"/>
    </row>
    <row r="2132" spans="1:20" x14ac:dyDescent="0.25">
      <c r="A2132" s="34" t="s">
        <v>2127</v>
      </c>
      <c r="B2132" s="34" t="str">
        <f t="shared" si="165"/>
        <v>UDR Ucayali</v>
      </c>
      <c r="C2132" s="35" t="s">
        <v>252</v>
      </c>
      <c r="D2132" s="36" t="str">
        <f t="shared" si="164"/>
        <v>Acciones de Soporte a la Gestión a nivel de UDR</v>
      </c>
      <c r="E2132" s="36" t="s">
        <v>253</v>
      </c>
      <c r="F2132" s="36" t="str">
        <f t="shared" si="166"/>
        <v>Supervisión y asistencia técnica en acciones de soporte a IPRESS</v>
      </c>
      <c r="G2132" s="36" t="s">
        <v>1535</v>
      </c>
      <c r="H2132" s="83" t="s">
        <v>1501</v>
      </c>
      <c r="I2132" s="82">
        <v>1</v>
      </c>
      <c r="J2132" s="38">
        <v>0</v>
      </c>
      <c r="K2132" s="38"/>
      <c r="L2132" s="38">
        <v>0</v>
      </c>
      <c r="M2132" s="38">
        <f t="shared" si="167"/>
        <v>0</v>
      </c>
      <c r="N2132" s="39">
        <v>8</v>
      </c>
      <c r="O2132" s="41" t="str">
        <f>IFERROR(VLOOKUP(N2132,bbb!B637:Ordenmes,2,0),"")</f>
        <v>Agosto</v>
      </c>
      <c r="P2132" s="142">
        <v>6</v>
      </c>
      <c r="Q2132" s="111" t="s">
        <v>142</v>
      </c>
      <c r="R2132" s="95"/>
      <c r="S2132" s="93"/>
      <c r="T2132" s="93"/>
    </row>
    <row r="2133" spans="1:20" x14ac:dyDescent="0.25">
      <c r="A2133" s="34" t="s">
        <v>2127</v>
      </c>
      <c r="B2133" s="34" t="str">
        <f t="shared" si="165"/>
        <v>UDR Ucayali</v>
      </c>
      <c r="C2133" s="35" t="s">
        <v>314</v>
      </c>
      <c r="D2133" s="36" t="str">
        <f t="shared" si="164"/>
        <v>Acciones de Afiliación.</v>
      </c>
      <c r="E2133" s="36" t="s">
        <v>315</v>
      </c>
      <c r="F2133" s="36" t="str">
        <f t="shared" si="166"/>
        <v>Supervisión y asistencia técnica en materia de afiliaciones</v>
      </c>
      <c r="G2133" s="36" t="s">
        <v>1536</v>
      </c>
      <c r="H2133" s="83" t="s">
        <v>1490</v>
      </c>
      <c r="I2133" s="82">
        <v>3</v>
      </c>
      <c r="J2133" s="38">
        <v>100</v>
      </c>
      <c r="K2133" s="38"/>
      <c r="L2133" s="38">
        <v>960</v>
      </c>
      <c r="M2133" s="38">
        <f t="shared" si="167"/>
        <v>1060</v>
      </c>
      <c r="N2133" s="39">
        <v>9</v>
      </c>
      <c r="O2133" s="41" t="str">
        <f>IFERROR(VLOOKUP(N2133,bbb!B605:Ordenmes,2,0),"")</f>
        <v>Setiembre</v>
      </c>
      <c r="P2133" s="142">
        <v>7</v>
      </c>
      <c r="Q2133" s="111" t="s">
        <v>156</v>
      </c>
      <c r="R2133" s="95"/>
      <c r="S2133" s="93"/>
      <c r="T2133" s="93"/>
    </row>
    <row r="2134" spans="1:20" x14ac:dyDescent="0.25">
      <c r="A2134" s="34" t="s">
        <v>2127</v>
      </c>
      <c r="B2134" s="34" t="str">
        <f t="shared" si="165"/>
        <v>UDR Ucayali</v>
      </c>
      <c r="C2134" s="35" t="s">
        <v>279</v>
      </c>
      <c r="D2134" s="36" t="str">
        <f t="shared" si="164"/>
        <v>Ejecución de Control Técnico a las Prestaciones.</v>
      </c>
      <c r="E2134" s="36" t="s">
        <v>288</v>
      </c>
      <c r="F2134" s="36" t="str">
        <f t="shared" si="166"/>
        <v>Ejecutar acciones correspondientes al Proceso de Control Presencial Posterior</v>
      </c>
      <c r="G2134" s="36" t="s">
        <v>1521</v>
      </c>
      <c r="H2134" s="83" t="s">
        <v>1493</v>
      </c>
      <c r="I2134" s="82">
        <v>4</v>
      </c>
      <c r="J2134" s="38">
        <v>800</v>
      </c>
      <c r="K2134" s="38"/>
      <c r="L2134" s="38">
        <v>1280</v>
      </c>
      <c r="M2134" s="38">
        <f t="shared" si="167"/>
        <v>2080</v>
      </c>
      <c r="N2134" s="39">
        <v>9</v>
      </c>
      <c r="O2134" s="41" t="str">
        <f>IFERROR(VLOOKUP(N2134,bbb!B606:Ordenmes,2,0),"")</f>
        <v>Setiembre</v>
      </c>
      <c r="P2134" s="142">
        <v>7</v>
      </c>
      <c r="Q2134" s="111" t="s">
        <v>156</v>
      </c>
      <c r="R2134" s="95"/>
      <c r="S2134" s="93"/>
      <c r="T2134" s="93"/>
    </row>
    <row r="2135" spans="1:20" x14ac:dyDescent="0.25">
      <c r="A2135" s="34" t="s">
        <v>2127</v>
      </c>
      <c r="B2135" s="34" t="str">
        <f t="shared" si="165"/>
        <v>UDR Ucayali</v>
      </c>
      <c r="C2135" s="35" t="s">
        <v>279</v>
      </c>
      <c r="D2135" s="36" t="str">
        <f t="shared" si="164"/>
        <v>Ejecución de Control Técnico a las Prestaciones.</v>
      </c>
      <c r="E2135" s="36" t="s">
        <v>288</v>
      </c>
      <c r="F2135" s="36" t="str">
        <f t="shared" si="166"/>
        <v>Ejecutar acciones correspondientes al Proceso de Control Presencial Posterior</v>
      </c>
      <c r="G2135" s="36" t="s">
        <v>1492</v>
      </c>
      <c r="H2135" s="83" t="s">
        <v>1493</v>
      </c>
      <c r="I2135" s="82">
        <v>1</v>
      </c>
      <c r="J2135" s="38">
        <v>0</v>
      </c>
      <c r="K2135" s="38"/>
      <c r="L2135" s="38">
        <v>0</v>
      </c>
      <c r="M2135" s="38">
        <f t="shared" si="167"/>
        <v>0</v>
      </c>
      <c r="N2135" s="39">
        <v>9</v>
      </c>
      <c r="O2135" s="41" t="str">
        <f>IFERROR(VLOOKUP(N2135,bbb!B607:Ordenmes,2,0),"")</f>
        <v>Setiembre</v>
      </c>
      <c r="P2135" s="142">
        <v>7</v>
      </c>
      <c r="Q2135" s="111" t="s">
        <v>156</v>
      </c>
      <c r="R2135" s="95"/>
      <c r="S2135" s="93"/>
      <c r="T2135" s="93"/>
    </row>
    <row r="2136" spans="1:20" x14ac:dyDescent="0.25">
      <c r="A2136" s="34" t="s">
        <v>2127</v>
      </c>
      <c r="B2136" s="34" t="str">
        <f t="shared" si="165"/>
        <v>UDR Ucayali</v>
      </c>
      <c r="C2136" s="35" t="s">
        <v>279</v>
      </c>
      <c r="D2136" s="36" t="str">
        <f t="shared" si="164"/>
        <v>Ejecución de Control Técnico a las Prestaciones.</v>
      </c>
      <c r="E2136" s="36" t="s">
        <v>288</v>
      </c>
      <c r="F2136" s="36" t="str">
        <f t="shared" si="166"/>
        <v>Ejecutar acciones correspondientes al Proceso de Control Presencial Posterior</v>
      </c>
      <c r="G2136" s="36" t="s">
        <v>1494</v>
      </c>
      <c r="H2136" s="83" t="s">
        <v>1493</v>
      </c>
      <c r="I2136" s="82">
        <v>1</v>
      </c>
      <c r="J2136" s="38">
        <v>0</v>
      </c>
      <c r="K2136" s="38"/>
      <c r="L2136" s="38">
        <v>0</v>
      </c>
      <c r="M2136" s="38">
        <f t="shared" si="167"/>
        <v>0</v>
      </c>
      <c r="N2136" s="39">
        <v>9</v>
      </c>
      <c r="O2136" s="41" t="str">
        <f>IFERROR(VLOOKUP(N2136,bbb!B608:Ordenmes,2,0),"")</f>
        <v>Setiembre</v>
      </c>
      <c r="P2136" s="142">
        <v>8</v>
      </c>
      <c r="Q2136" s="111" t="s">
        <v>145</v>
      </c>
      <c r="R2136" s="95"/>
      <c r="S2136" s="93"/>
      <c r="T2136" s="93"/>
    </row>
    <row r="2137" spans="1:20" x14ac:dyDescent="0.25">
      <c r="A2137" s="34" t="s">
        <v>2127</v>
      </c>
      <c r="B2137" s="34" t="str">
        <f t="shared" si="165"/>
        <v>UDR Ucayali</v>
      </c>
      <c r="C2137" s="35" t="s">
        <v>279</v>
      </c>
      <c r="D2137" s="36" t="str">
        <f t="shared" si="164"/>
        <v>Ejecución de Control Técnico a las Prestaciones.</v>
      </c>
      <c r="E2137" s="36" t="s">
        <v>288</v>
      </c>
      <c r="F2137" s="36" t="str">
        <f t="shared" si="166"/>
        <v>Ejecutar acciones correspondientes al Proceso de Control Presencial Posterior</v>
      </c>
      <c r="G2137" s="36" t="s">
        <v>1537</v>
      </c>
      <c r="H2137" s="83" t="s">
        <v>1493</v>
      </c>
      <c r="I2137" s="82">
        <v>1</v>
      </c>
      <c r="J2137" s="38">
        <v>0</v>
      </c>
      <c r="K2137" s="38"/>
      <c r="L2137" s="38">
        <v>0</v>
      </c>
      <c r="M2137" s="38">
        <f t="shared" si="167"/>
        <v>0</v>
      </c>
      <c r="N2137" s="39">
        <v>9</v>
      </c>
      <c r="O2137" s="41" t="str">
        <f>IFERROR(VLOOKUP(N2137,bbb!B609:Ordenmes,2,0),"")</f>
        <v>Setiembre</v>
      </c>
      <c r="P2137" s="142">
        <v>8</v>
      </c>
      <c r="Q2137" s="111" t="s">
        <v>145</v>
      </c>
      <c r="R2137" s="95"/>
      <c r="S2137" s="93"/>
      <c r="T2137" s="93"/>
    </row>
    <row r="2138" spans="1:20" x14ac:dyDescent="0.25">
      <c r="A2138" s="34" t="s">
        <v>2127</v>
      </c>
      <c r="B2138" s="34" t="str">
        <f t="shared" si="165"/>
        <v>UDR Ucayali</v>
      </c>
      <c r="C2138" s="35" t="s">
        <v>279</v>
      </c>
      <c r="D2138" s="36" t="str">
        <f t="shared" ref="D2138:D2201" si="168">IFERROR(VLOOKUP(C2138,IdAOE,2,0),"")</f>
        <v>Ejecución de Control Técnico a las Prestaciones.</v>
      </c>
      <c r="E2138" s="36" t="s">
        <v>288</v>
      </c>
      <c r="F2138" s="36" t="str">
        <f t="shared" si="166"/>
        <v>Ejecutar acciones correspondientes al Proceso de Control Presencial Posterior</v>
      </c>
      <c r="G2138" s="36" t="s">
        <v>1500</v>
      </c>
      <c r="H2138" s="83" t="s">
        <v>1493</v>
      </c>
      <c r="I2138" s="82">
        <v>3</v>
      </c>
      <c r="J2138" s="38">
        <v>0</v>
      </c>
      <c r="K2138" s="38"/>
      <c r="L2138" s="38">
        <v>0</v>
      </c>
      <c r="M2138" s="38">
        <f t="shared" si="167"/>
        <v>0</v>
      </c>
      <c r="N2138" s="39">
        <v>9</v>
      </c>
      <c r="O2138" s="41" t="str">
        <f>IFERROR(VLOOKUP(N2138,bbb!B610:Ordenmes,2,0),"")</f>
        <v>Setiembre</v>
      </c>
      <c r="P2138" s="142">
        <v>9</v>
      </c>
      <c r="Q2138" s="111" t="s">
        <v>161</v>
      </c>
      <c r="R2138" s="95"/>
      <c r="S2138" s="93"/>
      <c r="T2138" s="93"/>
    </row>
    <row r="2139" spans="1:20" x14ac:dyDescent="0.25">
      <c r="A2139" s="34" t="s">
        <v>2127</v>
      </c>
      <c r="B2139" s="34" t="str">
        <f t="shared" si="165"/>
        <v>UDR Ucayali</v>
      </c>
      <c r="C2139" s="35" t="s">
        <v>279</v>
      </c>
      <c r="D2139" s="36" t="str">
        <f t="shared" si="168"/>
        <v>Ejecución de Control Técnico a las Prestaciones.</v>
      </c>
      <c r="E2139" s="36" t="s">
        <v>280</v>
      </c>
      <c r="F2139" s="36" t="str">
        <f t="shared" si="166"/>
        <v>Gestión con actores locales para fortalecer la contención preventiva</v>
      </c>
      <c r="G2139" s="36" t="s">
        <v>1502</v>
      </c>
      <c r="H2139" s="83" t="s">
        <v>1499</v>
      </c>
      <c r="I2139" s="82">
        <v>1</v>
      </c>
      <c r="J2139" s="38">
        <v>0</v>
      </c>
      <c r="K2139" s="38"/>
      <c r="L2139" s="38">
        <v>0</v>
      </c>
      <c r="M2139" s="38">
        <f t="shared" si="167"/>
        <v>0</v>
      </c>
      <c r="N2139" s="39">
        <v>9</v>
      </c>
      <c r="O2139" s="41" t="str">
        <f>IFERROR(VLOOKUP(N2139,bbb!B611:Ordenmes,2,0),"")</f>
        <v>Setiembre</v>
      </c>
      <c r="P2139" s="142">
        <v>9</v>
      </c>
      <c r="Q2139" s="111" t="s">
        <v>161</v>
      </c>
      <c r="R2139" s="95"/>
      <c r="S2139" s="93"/>
      <c r="T2139" s="93"/>
    </row>
    <row r="2140" spans="1:20" x14ac:dyDescent="0.25">
      <c r="A2140" s="34" t="s">
        <v>2127</v>
      </c>
      <c r="B2140" s="34" t="str">
        <f t="shared" si="165"/>
        <v>UDR Ucayali</v>
      </c>
      <c r="C2140" s="35" t="s">
        <v>307</v>
      </c>
      <c r="D2140" s="36" t="str">
        <f t="shared" si="168"/>
        <v>Supervisión Financiera a Unidades Ejecutoras-UE.</v>
      </c>
      <c r="E2140" s="36" t="s">
        <v>308</v>
      </c>
      <c r="F2140" s="36" t="str">
        <f t="shared" si="166"/>
        <v>Supervisión Financiera Presencial a las Unidades Ejecutoras-UE</v>
      </c>
      <c r="G2140" s="36" t="s">
        <v>1525</v>
      </c>
      <c r="H2140" s="125" t="s">
        <v>3030</v>
      </c>
      <c r="I2140" s="82">
        <v>5</v>
      </c>
      <c r="J2140" s="38">
        <v>100</v>
      </c>
      <c r="K2140" s="38"/>
      <c r="L2140" s="38">
        <v>1600</v>
      </c>
      <c r="M2140" s="38">
        <f t="shared" si="167"/>
        <v>1700</v>
      </c>
      <c r="N2140" s="39">
        <v>9</v>
      </c>
      <c r="O2140" s="41" t="str">
        <f>IFERROR(VLOOKUP(N2140,bbb!B612:Ordenmes,2,0),"")</f>
        <v>Setiembre</v>
      </c>
      <c r="P2140" s="142">
        <v>9</v>
      </c>
      <c r="Q2140" s="111" t="s">
        <v>161</v>
      </c>
      <c r="R2140" s="95"/>
      <c r="S2140" s="93"/>
      <c r="T2140" s="93"/>
    </row>
    <row r="2141" spans="1:20" x14ac:dyDescent="0.25">
      <c r="A2141" s="34" t="s">
        <v>2127</v>
      </c>
      <c r="B2141" s="34" t="str">
        <f t="shared" si="165"/>
        <v>UDR Ucayali</v>
      </c>
      <c r="C2141" s="35" t="s">
        <v>252</v>
      </c>
      <c r="D2141" s="36" t="str">
        <f t="shared" si="168"/>
        <v>Acciones de Soporte a la Gestión a nivel de UDR</v>
      </c>
      <c r="E2141" s="36" t="s">
        <v>253</v>
      </c>
      <c r="F2141" s="36" t="str">
        <f t="shared" si="166"/>
        <v>Supervisión y asistencia técnica en acciones de soporte a IPRESS</v>
      </c>
      <c r="G2141" s="36" t="s">
        <v>1538</v>
      </c>
      <c r="H2141" s="83" t="s">
        <v>1501</v>
      </c>
      <c r="I2141" s="82">
        <v>3</v>
      </c>
      <c r="J2141" s="38">
        <v>100</v>
      </c>
      <c r="K2141" s="38"/>
      <c r="L2141" s="38">
        <v>960</v>
      </c>
      <c r="M2141" s="38">
        <f t="shared" si="167"/>
        <v>1060</v>
      </c>
      <c r="N2141" s="39">
        <v>9</v>
      </c>
      <c r="O2141" s="41" t="str">
        <f>IFERROR(VLOOKUP(N2141,bbb!B613:Ordenmes,2,0),"")</f>
        <v>Setiembre</v>
      </c>
      <c r="P2141" s="142">
        <v>10</v>
      </c>
      <c r="Q2141" s="111" t="s">
        <v>150</v>
      </c>
      <c r="R2141" s="95"/>
      <c r="S2141" s="93"/>
      <c r="T2141" s="93"/>
    </row>
    <row r="2142" spans="1:20" x14ac:dyDescent="0.25">
      <c r="A2142" s="34" t="s">
        <v>2127</v>
      </c>
      <c r="B2142" s="34" t="str">
        <f t="shared" si="165"/>
        <v>UDR Ucayali</v>
      </c>
      <c r="C2142" s="35" t="s">
        <v>314</v>
      </c>
      <c r="D2142" s="36" t="str">
        <f t="shared" si="168"/>
        <v>Acciones de Afiliación.</v>
      </c>
      <c r="E2142" s="36" t="s">
        <v>315</v>
      </c>
      <c r="F2142" s="36" t="str">
        <f t="shared" si="166"/>
        <v>Supervisión y asistencia técnica en materia de afiliaciones</v>
      </c>
      <c r="G2142" s="36" t="s">
        <v>1534</v>
      </c>
      <c r="H2142" s="83" t="s">
        <v>1490</v>
      </c>
      <c r="I2142" s="82">
        <v>2</v>
      </c>
      <c r="J2142" s="38">
        <v>80</v>
      </c>
      <c r="K2142" s="38"/>
      <c r="L2142" s="38">
        <v>640</v>
      </c>
      <c r="M2142" s="38">
        <f t="shared" si="167"/>
        <v>720</v>
      </c>
      <c r="N2142" s="39">
        <v>10</v>
      </c>
      <c r="O2142" s="41" t="str">
        <f>IFERROR(VLOOKUP(N2142,bbb!B588:Ordenmes,2,0),"")</f>
        <v>Octubre</v>
      </c>
      <c r="P2142" s="142">
        <v>10</v>
      </c>
      <c r="Q2142" s="111" t="s">
        <v>150</v>
      </c>
      <c r="R2142" s="95"/>
      <c r="S2142" s="93"/>
      <c r="T2142" s="93"/>
    </row>
    <row r="2143" spans="1:20" x14ac:dyDescent="0.25">
      <c r="A2143" s="34" t="s">
        <v>2127</v>
      </c>
      <c r="B2143" s="34" t="str">
        <f t="shared" ref="B2143:B2206" si="169">IFERROR(VLOOKUP(A2143,IdCC,2,0),"")</f>
        <v>UDR Ucayali</v>
      </c>
      <c r="C2143" s="35" t="s">
        <v>279</v>
      </c>
      <c r="D2143" s="36" t="str">
        <f t="shared" si="168"/>
        <v>Ejecución de Control Técnico a las Prestaciones.</v>
      </c>
      <c r="E2143" s="36" t="s">
        <v>288</v>
      </c>
      <c r="F2143" s="36" t="str">
        <f t="shared" si="166"/>
        <v>Ejecutar acciones correspondientes al Proceso de Control Presencial Posterior</v>
      </c>
      <c r="G2143" s="36" t="s">
        <v>1515</v>
      </c>
      <c r="H2143" s="83" t="s">
        <v>1493</v>
      </c>
      <c r="I2143" s="82">
        <v>2</v>
      </c>
      <c r="J2143" s="38">
        <v>100</v>
      </c>
      <c r="K2143" s="38"/>
      <c r="L2143" s="38">
        <v>640</v>
      </c>
      <c r="M2143" s="38">
        <f t="shared" si="167"/>
        <v>740</v>
      </c>
      <c r="N2143" s="39">
        <v>10</v>
      </c>
      <c r="O2143" s="41" t="str">
        <f>IFERROR(VLOOKUP(N2143,bbb!B589:Ordenmes,2,0),"")</f>
        <v>Octubre</v>
      </c>
      <c r="P2143" s="142">
        <v>10</v>
      </c>
      <c r="Q2143" s="111" t="s">
        <v>150</v>
      </c>
      <c r="R2143" s="95"/>
      <c r="S2143" s="93"/>
      <c r="T2143" s="93"/>
    </row>
    <row r="2144" spans="1:20" x14ac:dyDescent="0.25">
      <c r="A2144" s="34" t="s">
        <v>2127</v>
      </c>
      <c r="B2144" s="34" t="str">
        <f t="shared" si="169"/>
        <v>UDR Ucayali</v>
      </c>
      <c r="C2144" s="35" t="s">
        <v>279</v>
      </c>
      <c r="D2144" s="36" t="str">
        <f t="shared" si="168"/>
        <v>Ejecución de Control Técnico a las Prestaciones.</v>
      </c>
      <c r="E2144" s="36" t="s">
        <v>288</v>
      </c>
      <c r="F2144" s="36" t="str">
        <f t="shared" si="166"/>
        <v>Ejecutar acciones correspondientes al Proceso de Control Presencial Posterior</v>
      </c>
      <c r="G2144" s="36" t="s">
        <v>1523</v>
      </c>
      <c r="H2144" s="83" t="s">
        <v>1493</v>
      </c>
      <c r="I2144" s="82">
        <v>1</v>
      </c>
      <c r="J2144" s="38">
        <v>0</v>
      </c>
      <c r="K2144" s="38"/>
      <c r="L2144" s="38">
        <v>0</v>
      </c>
      <c r="M2144" s="38">
        <f t="shared" si="167"/>
        <v>0</v>
      </c>
      <c r="N2144" s="39">
        <v>10</v>
      </c>
      <c r="O2144" s="41" t="str">
        <f>IFERROR(VLOOKUP(N2144,bbb!B590:Ordenmes,2,0),"")</f>
        <v>Octubre</v>
      </c>
      <c r="P2144" s="142">
        <v>12</v>
      </c>
      <c r="Q2144" s="111" t="s">
        <v>166</v>
      </c>
      <c r="R2144" s="95" t="s">
        <v>120</v>
      </c>
      <c r="S2144" s="93"/>
      <c r="T2144" s="93"/>
    </row>
    <row r="2145" spans="1:20" x14ac:dyDescent="0.25">
      <c r="A2145" s="34" t="s">
        <v>2127</v>
      </c>
      <c r="B2145" s="34" t="str">
        <f t="shared" si="169"/>
        <v>UDR Ucayali</v>
      </c>
      <c r="C2145" s="35" t="s">
        <v>279</v>
      </c>
      <c r="D2145" s="36" t="str">
        <f t="shared" si="168"/>
        <v>Ejecución de Control Técnico a las Prestaciones.</v>
      </c>
      <c r="E2145" s="36" t="s">
        <v>288</v>
      </c>
      <c r="F2145" s="36" t="str">
        <f t="shared" si="166"/>
        <v>Ejecutar acciones correspondientes al Proceso de Control Presencial Posterior</v>
      </c>
      <c r="G2145" s="36" t="s">
        <v>1532</v>
      </c>
      <c r="H2145" s="83" t="s">
        <v>1493</v>
      </c>
      <c r="I2145" s="82">
        <v>1</v>
      </c>
      <c r="J2145" s="38">
        <v>0</v>
      </c>
      <c r="K2145" s="38"/>
      <c r="L2145" s="38">
        <v>0</v>
      </c>
      <c r="M2145" s="38">
        <f t="shared" si="167"/>
        <v>0</v>
      </c>
      <c r="N2145" s="39">
        <v>10</v>
      </c>
      <c r="O2145" s="41" t="str">
        <f>IFERROR(VLOOKUP(N2145,bbb!B591:Ordenmes,2,0),"")</f>
        <v>Octubre</v>
      </c>
      <c r="P2145" s="142">
        <v>5</v>
      </c>
      <c r="Q2145" s="111" t="s">
        <v>158</v>
      </c>
      <c r="R2145" s="95"/>
      <c r="S2145" s="93"/>
      <c r="T2145" s="93"/>
    </row>
    <row r="2146" spans="1:20" x14ac:dyDescent="0.25">
      <c r="A2146" s="34" t="s">
        <v>2127</v>
      </c>
      <c r="B2146" s="34" t="str">
        <f t="shared" si="169"/>
        <v>UDR Ucayali</v>
      </c>
      <c r="C2146" s="35" t="s">
        <v>279</v>
      </c>
      <c r="D2146" s="36" t="str">
        <f t="shared" si="168"/>
        <v>Ejecución de Control Técnico a las Prestaciones.</v>
      </c>
      <c r="E2146" s="36" t="s">
        <v>288</v>
      </c>
      <c r="F2146" s="36" t="str">
        <f t="shared" si="166"/>
        <v>Ejecutar acciones correspondientes al Proceso de Control Presencial Posterior</v>
      </c>
      <c r="G2146" s="36" t="s">
        <v>1539</v>
      </c>
      <c r="H2146" s="83" t="s">
        <v>1493</v>
      </c>
      <c r="I2146" s="82">
        <v>1</v>
      </c>
      <c r="J2146" s="38">
        <v>0</v>
      </c>
      <c r="K2146" s="38"/>
      <c r="L2146" s="38">
        <v>0</v>
      </c>
      <c r="M2146" s="38">
        <f t="shared" si="167"/>
        <v>0</v>
      </c>
      <c r="N2146" s="39">
        <v>10</v>
      </c>
      <c r="O2146" s="41" t="str">
        <f>IFERROR(VLOOKUP(N2146,bbb!B592:Ordenmes,2,0),"")</f>
        <v>Octubre</v>
      </c>
      <c r="P2146" s="142">
        <v>5</v>
      </c>
      <c r="Q2146" s="111" t="s">
        <v>158</v>
      </c>
      <c r="R2146" s="95"/>
      <c r="S2146" s="93"/>
      <c r="T2146" s="93"/>
    </row>
    <row r="2147" spans="1:20" x14ac:dyDescent="0.25">
      <c r="A2147" s="34" t="s">
        <v>2127</v>
      </c>
      <c r="B2147" s="34" t="str">
        <f t="shared" si="169"/>
        <v>UDR Ucayali</v>
      </c>
      <c r="C2147" s="35" t="s">
        <v>279</v>
      </c>
      <c r="D2147" s="36" t="str">
        <f t="shared" si="168"/>
        <v>Ejecución de Control Técnico a las Prestaciones.</v>
      </c>
      <c r="E2147" s="36" t="s">
        <v>288</v>
      </c>
      <c r="F2147" s="36" t="str">
        <f t="shared" si="166"/>
        <v>Ejecutar acciones correspondientes al Proceso de Control Presencial Posterior</v>
      </c>
      <c r="G2147" s="36" t="s">
        <v>1537</v>
      </c>
      <c r="H2147" s="83" t="s">
        <v>1493</v>
      </c>
      <c r="I2147" s="82">
        <v>1</v>
      </c>
      <c r="J2147" s="38">
        <v>0</v>
      </c>
      <c r="K2147" s="38"/>
      <c r="L2147" s="38">
        <v>0</v>
      </c>
      <c r="M2147" s="38">
        <f t="shared" si="167"/>
        <v>0</v>
      </c>
      <c r="N2147" s="39">
        <v>10</v>
      </c>
      <c r="O2147" s="41" t="str">
        <f>IFERROR(VLOOKUP(N2147,bbb!B593:Ordenmes,2,0),"")</f>
        <v>Octubre</v>
      </c>
      <c r="P2147" s="142">
        <v>5</v>
      </c>
      <c r="Q2147" s="111" t="s">
        <v>158</v>
      </c>
      <c r="R2147" s="95"/>
      <c r="S2147" s="93"/>
      <c r="T2147" s="93"/>
    </row>
    <row r="2148" spans="1:20" x14ac:dyDescent="0.25">
      <c r="A2148" s="34" t="s">
        <v>2127</v>
      </c>
      <c r="B2148" s="34" t="str">
        <f t="shared" si="169"/>
        <v>UDR Ucayali</v>
      </c>
      <c r="C2148" s="35" t="s">
        <v>279</v>
      </c>
      <c r="D2148" s="36" t="str">
        <f t="shared" si="168"/>
        <v>Ejecución de Control Técnico a las Prestaciones.</v>
      </c>
      <c r="E2148" s="36" t="s">
        <v>280</v>
      </c>
      <c r="F2148" s="36" t="str">
        <f t="shared" si="166"/>
        <v>Gestión con actores locales para fortalecer la contención preventiva</v>
      </c>
      <c r="G2148" s="36" t="s">
        <v>1520</v>
      </c>
      <c r="H2148" s="83" t="s">
        <v>1499</v>
      </c>
      <c r="I2148" s="82">
        <v>2</v>
      </c>
      <c r="J2148" s="38">
        <v>101</v>
      </c>
      <c r="K2148" s="38"/>
      <c r="L2148" s="38">
        <v>640</v>
      </c>
      <c r="M2148" s="38">
        <f t="shared" si="167"/>
        <v>741</v>
      </c>
      <c r="N2148" s="39">
        <v>7</v>
      </c>
      <c r="O2148" s="41" t="str">
        <f>IFERROR(VLOOKUP(N2148,bbb!B594:Ordenmes,2,0),"")</f>
        <v>Julio</v>
      </c>
      <c r="P2148" s="142">
        <v>4</v>
      </c>
      <c r="Q2148" s="111" t="s">
        <v>137</v>
      </c>
      <c r="R2148" s="95"/>
      <c r="S2148" s="93"/>
      <c r="T2148" s="93"/>
    </row>
    <row r="2149" spans="1:20" x14ac:dyDescent="0.25">
      <c r="A2149" s="34" t="s">
        <v>2127</v>
      </c>
      <c r="B2149" s="34" t="str">
        <f t="shared" si="169"/>
        <v>UDR Ucayali</v>
      </c>
      <c r="C2149" s="35" t="s">
        <v>307</v>
      </c>
      <c r="D2149" s="36" t="str">
        <f t="shared" si="168"/>
        <v>Supervisión Financiera a Unidades Ejecutoras-UE.</v>
      </c>
      <c r="E2149" s="36" t="s">
        <v>308</v>
      </c>
      <c r="F2149" s="36" t="str">
        <f t="shared" si="166"/>
        <v>Supervisión Financiera Presencial a las Unidades Ejecutoras-UE</v>
      </c>
      <c r="G2149" s="36" t="s">
        <v>1507</v>
      </c>
      <c r="H2149" s="125" t="s">
        <v>3030</v>
      </c>
      <c r="I2149" s="82">
        <v>5</v>
      </c>
      <c r="J2149" s="38">
        <v>800</v>
      </c>
      <c r="K2149" s="38"/>
      <c r="L2149" s="38">
        <v>1600</v>
      </c>
      <c r="M2149" s="38">
        <f t="shared" si="167"/>
        <v>2400</v>
      </c>
      <c r="N2149" s="39">
        <v>10</v>
      </c>
      <c r="O2149" s="41" t="str">
        <f>IFERROR(VLOOKUP(N2149,bbb!B595:Ordenmes,2,0),"")</f>
        <v>Octubre</v>
      </c>
      <c r="P2149" s="142">
        <v>4</v>
      </c>
      <c r="Q2149" s="111" t="s">
        <v>137</v>
      </c>
      <c r="R2149" s="95"/>
      <c r="S2149" s="93"/>
      <c r="T2149" s="93"/>
    </row>
    <row r="2150" spans="1:20" x14ac:dyDescent="0.25">
      <c r="A2150" s="34" t="s">
        <v>2127</v>
      </c>
      <c r="B2150" s="34" t="str">
        <f t="shared" si="169"/>
        <v>UDR Ucayali</v>
      </c>
      <c r="C2150" s="35" t="s">
        <v>252</v>
      </c>
      <c r="D2150" s="36" t="str">
        <f t="shared" si="168"/>
        <v>Acciones de Soporte a la Gestión a nivel de UDR</v>
      </c>
      <c r="E2150" s="36" t="s">
        <v>253</v>
      </c>
      <c r="F2150" s="36" t="str">
        <f t="shared" si="166"/>
        <v>Supervisión y asistencia técnica en acciones de soporte a IPRESS</v>
      </c>
      <c r="G2150" s="36" t="s">
        <v>1540</v>
      </c>
      <c r="H2150" s="83" t="s">
        <v>1501</v>
      </c>
      <c r="I2150" s="82">
        <v>1</v>
      </c>
      <c r="J2150" s="38">
        <v>0</v>
      </c>
      <c r="K2150" s="38"/>
      <c r="L2150" s="38">
        <v>0</v>
      </c>
      <c r="M2150" s="38">
        <f t="shared" si="167"/>
        <v>0</v>
      </c>
      <c r="N2150" s="39">
        <v>10</v>
      </c>
      <c r="O2150" s="41" t="str">
        <f>IFERROR(VLOOKUP(N2150,bbb!B596:Ordenmes,2,0),"")</f>
        <v>Octubre</v>
      </c>
      <c r="P2150" s="142">
        <v>6</v>
      </c>
      <c r="Q2150" s="111" t="s">
        <v>142</v>
      </c>
      <c r="R2150" s="95"/>
      <c r="S2150" s="93"/>
      <c r="T2150" s="93"/>
    </row>
    <row r="2151" spans="1:20" x14ac:dyDescent="0.25">
      <c r="A2151" s="34" t="s">
        <v>2127</v>
      </c>
      <c r="B2151" s="34" t="str">
        <f t="shared" si="169"/>
        <v>UDR Ucayali</v>
      </c>
      <c r="C2151" s="35" t="s">
        <v>224</v>
      </c>
      <c r="D2151" s="36" t="str">
        <f t="shared" si="168"/>
        <v>Asistencia Técnica, Monitoreo y Supervisión en Cobertura Prestacional.</v>
      </c>
      <c r="E2151" s="36" t="s">
        <v>218</v>
      </c>
      <c r="F2151" s="36" t="str">
        <f t="shared" si="166"/>
        <v>Supervisión y asistencia técnica a operadores de los canales de atención</v>
      </c>
      <c r="G2151" s="36" t="s">
        <v>1505</v>
      </c>
      <c r="H2151" s="83" t="s">
        <v>1490</v>
      </c>
      <c r="I2151" s="82">
        <v>1</v>
      </c>
      <c r="J2151" s="38">
        <v>0</v>
      </c>
      <c r="K2151" s="38"/>
      <c r="L2151" s="38">
        <v>0</v>
      </c>
      <c r="M2151" s="38">
        <f t="shared" si="167"/>
        <v>0</v>
      </c>
      <c r="N2151" s="39">
        <v>11</v>
      </c>
      <c r="O2151" s="41" t="str">
        <f>IFERROR(VLOOKUP(N2151,bbb!B570:Ordenmes,2,0),"")</f>
        <v>Noviembre</v>
      </c>
      <c r="P2151" s="142">
        <v>3</v>
      </c>
      <c r="Q2151" s="111" t="s">
        <v>131</v>
      </c>
      <c r="R2151" s="95"/>
      <c r="S2151" s="93"/>
      <c r="T2151" s="93"/>
    </row>
    <row r="2152" spans="1:20" x14ac:dyDescent="0.25">
      <c r="A2152" s="34" t="s">
        <v>2127</v>
      </c>
      <c r="B2152" s="34" t="str">
        <f t="shared" si="169"/>
        <v>UDR Ucayali</v>
      </c>
      <c r="C2152" s="35" t="s">
        <v>279</v>
      </c>
      <c r="D2152" s="36" t="str">
        <f t="shared" si="168"/>
        <v>Ejecución de Control Técnico a las Prestaciones.</v>
      </c>
      <c r="E2152" s="36" t="s">
        <v>288</v>
      </c>
      <c r="F2152" s="36" t="str">
        <f t="shared" si="166"/>
        <v>Ejecutar acciones correspondientes al Proceso de Control Presencial Posterior</v>
      </c>
      <c r="G2152" s="36" t="s">
        <v>1527</v>
      </c>
      <c r="H2152" s="83" t="s">
        <v>1493</v>
      </c>
      <c r="I2152" s="82">
        <v>1</v>
      </c>
      <c r="J2152" s="38">
        <v>100</v>
      </c>
      <c r="K2152" s="38"/>
      <c r="L2152" s="38">
        <v>320</v>
      </c>
      <c r="M2152" s="38">
        <f t="shared" si="167"/>
        <v>420</v>
      </c>
      <c r="N2152" s="39">
        <v>11</v>
      </c>
      <c r="O2152" s="41" t="str">
        <f>IFERROR(VLOOKUP(N2152,bbb!B571:Ordenmes,2,0),"")</f>
        <v>Noviembre</v>
      </c>
      <c r="P2152" s="142">
        <v>3</v>
      </c>
      <c r="Q2152" s="111" t="s">
        <v>131</v>
      </c>
      <c r="R2152" s="95"/>
      <c r="S2152" s="93"/>
      <c r="T2152" s="93"/>
    </row>
    <row r="2153" spans="1:20" x14ac:dyDescent="0.25">
      <c r="A2153" s="34" t="s">
        <v>2127</v>
      </c>
      <c r="B2153" s="34" t="str">
        <f t="shared" si="169"/>
        <v>UDR Ucayali</v>
      </c>
      <c r="C2153" s="35" t="s">
        <v>279</v>
      </c>
      <c r="D2153" s="36" t="str">
        <f t="shared" si="168"/>
        <v>Ejecución de Control Técnico a las Prestaciones.</v>
      </c>
      <c r="E2153" s="36" t="s">
        <v>288</v>
      </c>
      <c r="F2153" s="36" t="str">
        <f t="shared" si="166"/>
        <v>Ejecutar acciones correspondientes al Proceso de Control Presencial Posterior</v>
      </c>
      <c r="G2153" s="36" t="s">
        <v>1492</v>
      </c>
      <c r="H2153" s="83" t="s">
        <v>1493</v>
      </c>
      <c r="I2153" s="82">
        <v>1</v>
      </c>
      <c r="J2153" s="38">
        <v>0</v>
      </c>
      <c r="K2153" s="38"/>
      <c r="L2153" s="38">
        <v>0</v>
      </c>
      <c r="M2153" s="38">
        <f t="shared" si="167"/>
        <v>0</v>
      </c>
      <c r="N2153" s="39">
        <v>11</v>
      </c>
      <c r="O2153" s="41" t="str">
        <f>IFERROR(VLOOKUP(N2153,bbb!B572:Ordenmes,2,0),"")</f>
        <v>Noviembre</v>
      </c>
      <c r="P2153" s="142">
        <v>3</v>
      </c>
      <c r="Q2153" s="111" t="s">
        <v>131</v>
      </c>
      <c r="R2153" s="95"/>
      <c r="S2153" s="93"/>
      <c r="T2153" s="93"/>
    </row>
    <row r="2154" spans="1:20" x14ac:dyDescent="0.25">
      <c r="A2154" s="34" t="s">
        <v>2127</v>
      </c>
      <c r="B2154" s="34" t="str">
        <f t="shared" si="169"/>
        <v>UDR Ucayali</v>
      </c>
      <c r="C2154" s="35" t="s">
        <v>279</v>
      </c>
      <c r="D2154" s="36" t="str">
        <f t="shared" si="168"/>
        <v>Ejecución de Control Técnico a las Prestaciones.</v>
      </c>
      <c r="E2154" s="36" t="s">
        <v>288</v>
      </c>
      <c r="F2154" s="36" t="str">
        <f t="shared" si="166"/>
        <v>Ejecutar acciones correspondientes al Proceso de Control Presencial Posterior</v>
      </c>
      <c r="G2154" s="36" t="s">
        <v>1494</v>
      </c>
      <c r="H2154" s="83" t="s">
        <v>1493</v>
      </c>
      <c r="I2154" s="82">
        <v>1</v>
      </c>
      <c r="J2154" s="38">
        <v>0</v>
      </c>
      <c r="K2154" s="38"/>
      <c r="L2154" s="38">
        <v>0</v>
      </c>
      <c r="M2154" s="38">
        <f t="shared" si="167"/>
        <v>0</v>
      </c>
      <c r="N2154" s="39">
        <v>11</v>
      </c>
      <c r="O2154" s="41" t="str">
        <f>IFERROR(VLOOKUP(N2154,bbb!B573:Ordenmes,2,0),"")</f>
        <v>Noviembre</v>
      </c>
      <c r="P2154" s="142">
        <v>8</v>
      </c>
      <c r="Q2154" s="111" t="s">
        <v>145</v>
      </c>
      <c r="R2154" s="95"/>
      <c r="S2154" s="93"/>
      <c r="T2154" s="93"/>
    </row>
    <row r="2155" spans="1:20" x14ac:dyDescent="0.25">
      <c r="A2155" s="34" t="s">
        <v>2127</v>
      </c>
      <c r="B2155" s="34" t="str">
        <f t="shared" si="169"/>
        <v>UDR Ucayali</v>
      </c>
      <c r="C2155" s="35" t="s">
        <v>279</v>
      </c>
      <c r="D2155" s="36" t="str">
        <f t="shared" si="168"/>
        <v>Ejecución de Control Técnico a las Prestaciones.</v>
      </c>
      <c r="E2155" s="36" t="s">
        <v>288</v>
      </c>
      <c r="F2155" s="36" t="str">
        <f t="shared" si="166"/>
        <v>Ejecutar acciones correspondientes al Proceso de Control Presencial Posterior</v>
      </c>
      <c r="G2155" s="36" t="s">
        <v>1496</v>
      </c>
      <c r="H2155" s="83" t="s">
        <v>1493</v>
      </c>
      <c r="I2155" s="82">
        <v>1</v>
      </c>
      <c r="J2155" s="38">
        <v>0</v>
      </c>
      <c r="K2155" s="38"/>
      <c r="L2155" s="38">
        <v>0</v>
      </c>
      <c r="M2155" s="38">
        <f t="shared" si="167"/>
        <v>0</v>
      </c>
      <c r="N2155" s="39">
        <v>11</v>
      </c>
      <c r="O2155" s="41" t="str">
        <f>IFERROR(VLOOKUP(N2155,bbb!B574:Ordenmes,2,0),"")</f>
        <v>Noviembre</v>
      </c>
      <c r="P2155" s="142">
        <v>8</v>
      </c>
      <c r="Q2155" s="111" t="s">
        <v>145</v>
      </c>
      <c r="R2155" s="95"/>
      <c r="S2155" s="93"/>
      <c r="T2155" s="93"/>
    </row>
    <row r="2156" spans="1:20" x14ac:dyDescent="0.25">
      <c r="A2156" s="34" t="s">
        <v>2127</v>
      </c>
      <c r="B2156" s="34" t="str">
        <f t="shared" si="169"/>
        <v>UDR Ucayali</v>
      </c>
      <c r="C2156" s="35" t="s">
        <v>279</v>
      </c>
      <c r="D2156" s="36" t="str">
        <f t="shared" si="168"/>
        <v>Ejecución de Control Técnico a las Prestaciones.</v>
      </c>
      <c r="E2156" s="36" t="s">
        <v>288</v>
      </c>
      <c r="F2156" s="36" t="str">
        <f t="shared" si="166"/>
        <v>Ejecutar acciones correspondientes al Proceso de Control Presencial Posterior</v>
      </c>
      <c r="G2156" s="36" t="s">
        <v>1489</v>
      </c>
      <c r="H2156" s="83" t="s">
        <v>1493</v>
      </c>
      <c r="I2156" s="82">
        <v>1</v>
      </c>
      <c r="J2156" s="38">
        <v>0</v>
      </c>
      <c r="K2156" s="38"/>
      <c r="L2156" s="38">
        <v>0</v>
      </c>
      <c r="M2156" s="38">
        <f t="shared" si="167"/>
        <v>0</v>
      </c>
      <c r="N2156" s="39">
        <v>11</v>
      </c>
      <c r="O2156" s="41" t="str">
        <f>IFERROR(VLOOKUP(N2156,bbb!B575:Ordenmes,2,0),"")</f>
        <v>Noviembre</v>
      </c>
      <c r="P2156" s="142">
        <v>8</v>
      </c>
      <c r="Q2156" s="111" t="s">
        <v>145</v>
      </c>
      <c r="R2156" s="95"/>
      <c r="S2156" s="93"/>
      <c r="T2156" s="93"/>
    </row>
    <row r="2157" spans="1:20" x14ac:dyDescent="0.25">
      <c r="A2157" s="34" t="s">
        <v>2127</v>
      </c>
      <c r="B2157" s="34" t="str">
        <f t="shared" si="169"/>
        <v>UDR Ucayali</v>
      </c>
      <c r="C2157" s="35" t="s">
        <v>279</v>
      </c>
      <c r="D2157" s="36" t="str">
        <f t="shared" si="168"/>
        <v>Ejecución de Control Técnico a las Prestaciones.</v>
      </c>
      <c r="E2157" s="36" t="s">
        <v>280</v>
      </c>
      <c r="F2157" s="36" t="str">
        <f t="shared" si="166"/>
        <v>Gestión con actores locales para fortalecer la contención preventiva</v>
      </c>
      <c r="G2157" s="36" t="s">
        <v>1534</v>
      </c>
      <c r="H2157" s="83" t="s">
        <v>1499</v>
      </c>
      <c r="I2157" s="82">
        <v>2</v>
      </c>
      <c r="J2157" s="38">
        <v>80</v>
      </c>
      <c r="K2157" s="38"/>
      <c r="L2157" s="38">
        <v>640</v>
      </c>
      <c r="M2157" s="38">
        <f t="shared" si="167"/>
        <v>720</v>
      </c>
      <c r="N2157" s="39">
        <v>11</v>
      </c>
      <c r="O2157" s="41" t="str">
        <f>IFERROR(VLOOKUP(N2157,bbb!B576:Ordenmes,2,0),"")</f>
        <v>Noviembre</v>
      </c>
      <c r="P2157" s="142">
        <v>9</v>
      </c>
      <c r="Q2157" s="111" t="s">
        <v>161</v>
      </c>
      <c r="R2157" s="95"/>
      <c r="S2157" s="93"/>
      <c r="T2157" s="93"/>
    </row>
    <row r="2158" spans="1:20" x14ac:dyDescent="0.25">
      <c r="A2158" s="34" t="s">
        <v>2127</v>
      </c>
      <c r="B2158" s="34" t="str">
        <f t="shared" si="169"/>
        <v>UDR Ucayali</v>
      </c>
      <c r="C2158" s="35" t="s">
        <v>307</v>
      </c>
      <c r="D2158" s="36" t="str">
        <f t="shared" si="168"/>
        <v>Supervisión Financiera a Unidades Ejecutoras-UE.</v>
      </c>
      <c r="E2158" s="36" t="s">
        <v>308</v>
      </c>
      <c r="F2158" s="36" t="str">
        <f t="shared" si="166"/>
        <v>Supervisión Financiera Presencial a las Unidades Ejecutoras-UE</v>
      </c>
      <c r="G2158" s="36" t="s">
        <v>1530</v>
      </c>
      <c r="H2158" s="125" t="s">
        <v>3030</v>
      </c>
      <c r="I2158" s="82">
        <v>5</v>
      </c>
      <c r="J2158" s="38">
        <v>0</v>
      </c>
      <c r="K2158" s="38"/>
      <c r="L2158" s="38">
        <v>0</v>
      </c>
      <c r="M2158" s="38">
        <f t="shared" si="167"/>
        <v>0</v>
      </c>
      <c r="N2158" s="39">
        <v>11</v>
      </c>
      <c r="O2158" s="41" t="str">
        <f>IFERROR(VLOOKUP(N2158,bbb!B577:Ordenmes,2,0),"")</f>
        <v>Noviembre</v>
      </c>
      <c r="P2158" s="142">
        <v>9</v>
      </c>
      <c r="Q2158" s="111" t="s">
        <v>161</v>
      </c>
      <c r="R2158" s="95"/>
      <c r="S2158" s="93"/>
      <c r="T2158" s="93"/>
    </row>
    <row r="2159" spans="1:20" x14ac:dyDescent="0.25">
      <c r="A2159" s="34" t="s">
        <v>2127</v>
      </c>
      <c r="B2159" s="34" t="str">
        <f t="shared" si="169"/>
        <v>UDR Ucayali</v>
      </c>
      <c r="C2159" s="35" t="s">
        <v>307</v>
      </c>
      <c r="D2159" s="36" t="str">
        <f t="shared" si="168"/>
        <v>Supervisión Financiera a Unidades Ejecutoras-UE.</v>
      </c>
      <c r="E2159" s="36" t="s">
        <v>308</v>
      </c>
      <c r="F2159" s="36" t="str">
        <f t="shared" si="166"/>
        <v>Supervisión Financiera Presencial a las Unidades Ejecutoras-UE</v>
      </c>
      <c r="G2159" s="36" t="s">
        <v>1507</v>
      </c>
      <c r="H2159" s="125" t="s">
        <v>3030</v>
      </c>
      <c r="I2159" s="82">
        <v>5</v>
      </c>
      <c r="J2159" s="38">
        <v>800</v>
      </c>
      <c r="K2159" s="38"/>
      <c r="L2159" s="38">
        <v>1600</v>
      </c>
      <c r="M2159" s="38">
        <f t="shared" si="167"/>
        <v>2400</v>
      </c>
      <c r="N2159" s="39">
        <v>11</v>
      </c>
      <c r="O2159" s="41" t="str">
        <f>IFERROR(VLOOKUP(N2159,bbb!B578:Ordenmes,2,0),"")</f>
        <v>Noviembre</v>
      </c>
      <c r="P2159" s="142">
        <v>10</v>
      </c>
      <c r="Q2159" s="111" t="s">
        <v>150</v>
      </c>
      <c r="R2159" s="95"/>
      <c r="S2159" s="93"/>
      <c r="T2159" s="93"/>
    </row>
    <row r="2160" spans="1:20" x14ac:dyDescent="0.25">
      <c r="A2160" s="34" t="s">
        <v>2127</v>
      </c>
      <c r="B2160" s="34" t="str">
        <f t="shared" si="169"/>
        <v>UDR Ucayali</v>
      </c>
      <c r="C2160" s="35" t="s">
        <v>252</v>
      </c>
      <c r="D2160" s="36" t="str">
        <f t="shared" si="168"/>
        <v>Acciones de Soporte a la Gestión a nivel de UDR</v>
      </c>
      <c r="E2160" s="36" t="s">
        <v>253</v>
      </c>
      <c r="F2160" s="36" t="str">
        <f t="shared" si="166"/>
        <v>Supervisión y asistencia técnica en acciones de soporte a IPRESS</v>
      </c>
      <c r="G2160" s="36" t="s">
        <v>1541</v>
      </c>
      <c r="H2160" s="83" t="s">
        <v>1501</v>
      </c>
      <c r="I2160" s="82">
        <v>1</v>
      </c>
      <c r="J2160" s="38">
        <v>0</v>
      </c>
      <c r="K2160" s="38"/>
      <c r="L2160" s="38">
        <v>0</v>
      </c>
      <c r="M2160" s="38">
        <f t="shared" si="167"/>
        <v>0</v>
      </c>
      <c r="N2160" s="39">
        <v>11</v>
      </c>
      <c r="O2160" s="41" t="str">
        <f>IFERROR(VLOOKUP(N2160,bbb!B579:Ordenmes,2,0),"")</f>
        <v>Noviembre</v>
      </c>
      <c r="P2160" s="142">
        <v>9</v>
      </c>
      <c r="Q2160" s="111" t="s">
        <v>161</v>
      </c>
      <c r="R2160" s="95"/>
      <c r="S2160" s="93"/>
      <c r="T2160" s="93"/>
    </row>
    <row r="2161" spans="1:20" x14ac:dyDescent="0.25">
      <c r="A2161" s="34" t="s">
        <v>2127</v>
      </c>
      <c r="B2161" s="34" t="str">
        <f t="shared" si="169"/>
        <v>UDR Ucayali</v>
      </c>
      <c r="C2161" s="35" t="s">
        <v>252</v>
      </c>
      <c r="D2161" s="36" t="str">
        <f t="shared" si="168"/>
        <v>Acciones de Soporte a la Gestión a nivel de UDR</v>
      </c>
      <c r="E2161" s="36" t="s">
        <v>253</v>
      </c>
      <c r="F2161" s="36" t="str">
        <f t="shared" si="166"/>
        <v>Supervisión y asistencia técnica en acciones de soporte a IPRESS</v>
      </c>
      <c r="G2161" s="36" t="s">
        <v>1534</v>
      </c>
      <c r="H2161" s="83" t="s">
        <v>1501</v>
      </c>
      <c r="I2161" s="82">
        <v>2</v>
      </c>
      <c r="J2161" s="38">
        <v>80</v>
      </c>
      <c r="K2161" s="38"/>
      <c r="L2161" s="38">
        <v>640</v>
      </c>
      <c r="M2161" s="38">
        <f t="shared" si="167"/>
        <v>720</v>
      </c>
      <c r="N2161" s="39">
        <v>11</v>
      </c>
      <c r="O2161" s="41" t="str">
        <f>IFERROR(VLOOKUP(N2161,bbb!B580:Ordenmes,2,0),"")</f>
        <v>Noviembre</v>
      </c>
      <c r="P2161" s="142">
        <v>11</v>
      </c>
      <c r="Q2161" s="111" t="s">
        <v>169</v>
      </c>
      <c r="R2161" s="95"/>
      <c r="S2161" s="93"/>
      <c r="T2161" s="93"/>
    </row>
    <row r="2162" spans="1:20" x14ac:dyDescent="0.25">
      <c r="A2162" s="34" t="s">
        <v>2127</v>
      </c>
      <c r="B2162" s="34" t="str">
        <f t="shared" si="169"/>
        <v>UDR Ucayali</v>
      </c>
      <c r="C2162" s="35" t="s">
        <v>224</v>
      </c>
      <c r="D2162" s="36" t="str">
        <f t="shared" si="168"/>
        <v>Asistencia Técnica, Monitoreo y Supervisión en Cobertura Prestacional.</v>
      </c>
      <c r="E2162" s="36" t="s">
        <v>218</v>
      </c>
      <c r="F2162" s="36" t="str">
        <f t="shared" si="166"/>
        <v>Supervisión y asistencia técnica a operadores de los canales de atención</v>
      </c>
      <c r="G2162" s="36" t="s">
        <v>1535</v>
      </c>
      <c r="H2162" s="83" t="s">
        <v>1490</v>
      </c>
      <c r="I2162" s="82">
        <v>2</v>
      </c>
      <c r="J2162" s="38">
        <v>0</v>
      </c>
      <c r="K2162" s="38"/>
      <c r="L2162" s="38">
        <v>0</v>
      </c>
      <c r="M2162" s="38">
        <f t="shared" si="167"/>
        <v>0</v>
      </c>
      <c r="N2162" s="39">
        <v>12</v>
      </c>
      <c r="O2162" s="41" t="str">
        <f>IFERROR(VLOOKUP(N2162,bbb!B662:Ordenmes,2,0),"")</f>
        <v>Diciembre</v>
      </c>
      <c r="P2162" s="142">
        <v>11</v>
      </c>
      <c r="Q2162" s="111" t="s">
        <v>169</v>
      </c>
      <c r="R2162" s="95"/>
      <c r="S2162" s="93"/>
      <c r="T2162" s="93"/>
    </row>
    <row r="2163" spans="1:20" x14ac:dyDescent="0.25">
      <c r="A2163" s="34" t="s">
        <v>2127</v>
      </c>
      <c r="B2163" s="34" t="str">
        <f t="shared" si="169"/>
        <v>UDR Ucayali</v>
      </c>
      <c r="C2163" s="35" t="s">
        <v>279</v>
      </c>
      <c r="D2163" s="36" t="str">
        <f t="shared" si="168"/>
        <v>Ejecución de Control Técnico a las Prestaciones.</v>
      </c>
      <c r="E2163" s="36" t="s">
        <v>288</v>
      </c>
      <c r="F2163" s="36" t="str">
        <f t="shared" si="166"/>
        <v>Ejecutar acciones correspondientes al Proceso de Control Presencial Posterior</v>
      </c>
      <c r="G2163" s="36" t="s">
        <v>1542</v>
      </c>
      <c r="H2163" s="83" t="s">
        <v>1493</v>
      </c>
      <c r="I2163" s="82">
        <v>1</v>
      </c>
      <c r="J2163" s="38">
        <v>0</v>
      </c>
      <c r="K2163" s="38"/>
      <c r="L2163" s="38">
        <v>0</v>
      </c>
      <c r="M2163" s="38">
        <f t="shared" si="167"/>
        <v>0</v>
      </c>
      <c r="N2163" s="39">
        <v>12</v>
      </c>
      <c r="O2163" s="41" t="str">
        <f>IFERROR(VLOOKUP(N2163,bbb!B663:Ordenmes,2,0),"")</f>
        <v>Diciembre</v>
      </c>
      <c r="P2163" s="142">
        <v>3</v>
      </c>
      <c r="Q2163" s="111" t="s">
        <v>131</v>
      </c>
      <c r="R2163" s="95"/>
      <c r="S2163" s="93"/>
      <c r="T2163" s="93"/>
    </row>
    <row r="2164" spans="1:20" x14ac:dyDescent="0.25">
      <c r="A2164" s="34" t="s">
        <v>2127</v>
      </c>
      <c r="B2164" s="34" t="str">
        <f t="shared" si="169"/>
        <v>UDR Ucayali</v>
      </c>
      <c r="C2164" s="35" t="s">
        <v>279</v>
      </c>
      <c r="D2164" s="36" t="str">
        <f t="shared" si="168"/>
        <v>Ejecución de Control Técnico a las Prestaciones.</v>
      </c>
      <c r="E2164" s="36" t="s">
        <v>288</v>
      </c>
      <c r="F2164" s="36" t="str">
        <f t="shared" si="166"/>
        <v>Ejecutar acciones correspondientes al Proceso de Control Presencial Posterior</v>
      </c>
      <c r="G2164" s="36" t="s">
        <v>1502</v>
      </c>
      <c r="H2164" s="83" t="s">
        <v>1493</v>
      </c>
      <c r="I2164" s="82">
        <v>1</v>
      </c>
      <c r="J2164" s="38">
        <v>0</v>
      </c>
      <c r="K2164" s="38"/>
      <c r="L2164" s="38">
        <v>0</v>
      </c>
      <c r="M2164" s="38">
        <f t="shared" si="167"/>
        <v>0</v>
      </c>
      <c r="N2164" s="39">
        <v>12</v>
      </c>
      <c r="O2164" s="41" t="str">
        <f>IFERROR(VLOOKUP(N2164,bbb!B664:Ordenmes,2,0),"")</f>
        <v>Diciembre</v>
      </c>
      <c r="P2164" s="142">
        <v>3</v>
      </c>
      <c r="Q2164" s="111" t="s">
        <v>131</v>
      </c>
      <c r="R2164" s="95"/>
      <c r="S2164" s="93"/>
      <c r="T2164" s="93"/>
    </row>
    <row r="2165" spans="1:20" x14ac:dyDescent="0.25">
      <c r="A2165" s="34" t="s">
        <v>2127</v>
      </c>
      <c r="B2165" s="34" t="str">
        <f t="shared" si="169"/>
        <v>UDR Ucayali</v>
      </c>
      <c r="C2165" s="35" t="s">
        <v>279</v>
      </c>
      <c r="D2165" s="36" t="str">
        <f t="shared" si="168"/>
        <v>Ejecución de Control Técnico a las Prestaciones.</v>
      </c>
      <c r="E2165" s="36" t="s">
        <v>288</v>
      </c>
      <c r="F2165" s="36" t="str">
        <f t="shared" si="166"/>
        <v>Ejecutar acciones correspondientes al Proceso de Control Presencial Posterior</v>
      </c>
      <c r="G2165" s="36" t="s">
        <v>1497</v>
      </c>
      <c r="H2165" s="83" t="s">
        <v>1493</v>
      </c>
      <c r="I2165" s="82">
        <v>1</v>
      </c>
      <c r="J2165" s="38">
        <v>0</v>
      </c>
      <c r="K2165" s="38"/>
      <c r="L2165" s="38">
        <v>0</v>
      </c>
      <c r="M2165" s="38">
        <f t="shared" si="167"/>
        <v>0</v>
      </c>
      <c r="N2165" s="39">
        <v>12</v>
      </c>
      <c r="O2165" s="41" t="str">
        <f>IFERROR(VLOOKUP(N2165,bbb!B665:Ordenmes,2,0),"")</f>
        <v>Diciembre</v>
      </c>
      <c r="P2165" s="142">
        <v>6</v>
      </c>
      <c r="Q2165" s="111" t="s">
        <v>142</v>
      </c>
      <c r="R2165" s="95"/>
      <c r="S2165" s="93"/>
      <c r="T2165" s="93"/>
    </row>
    <row r="2166" spans="1:20" x14ac:dyDescent="0.25">
      <c r="A2166" s="34" t="s">
        <v>2127</v>
      </c>
      <c r="B2166" s="34" t="str">
        <f t="shared" si="169"/>
        <v>UDR Ucayali</v>
      </c>
      <c r="C2166" s="35" t="s">
        <v>279</v>
      </c>
      <c r="D2166" s="36" t="str">
        <f t="shared" si="168"/>
        <v>Ejecución de Control Técnico a las Prestaciones.</v>
      </c>
      <c r="E2166" s="36" t="s">
        <v>288</v>
      </c>
      <c r="F2166" s="36" t="str">
        <f t="shared" si="166"/>
        <v>Ejecutar acciones correspondientes al Proceso de Control Presencial Posterior</v>
      </c>
      <c r="G2166" s="36" t="s">
        <v>1496</v>
      </c>
      <c r="H2166" s="83" t="s">
        <v>1493</v>
      </c>
      <c r="I2166" s="82">
        <v>1</v>
      </c>
      <c r="J2166" s="38">
        <v>0</v>
      </c>
      <c r="K2166" s="38"/>
      <c r="L2166" s="38">
        <v>0</v>
      </c>
      <c r="M2166" s="38">
        <f t="shared" si="167"/>
        <v>0</v>
      </c>
      <c r="N2166" s="39">
        <v>12</v>
      </c>
      <c r="O2166" s="41" t="str">
        <f>IFERROR(VLOOKUP(N2166,bbb!B666:Ordenmes,2,0),"")</f>
        <v>Diciembre</v>
      </c>
      <c r="P2166" s="142">
        <v>7</v>
      </c>
      <c r="Q2166" s="111" t="s">
        <v>156</v>
      </c>
      <c r="R2166" s="95"/>
      <c r="S2166" s="93"/>
      <c r="T2166" s="93"/>
    </row>
    <row r="2167" spans="1:20" x14ac:dyDescent="0.25">
      <c r="A2167" s="34" t="s">
        <v>2127</v>
      </c>
      <c r="B2167" s="34" t="str">
        <f t="shared" si="169"/>
        <v>UDR Ucayali</v>
      </c>
      <c r="C2167" s="35" t="s">
        <v>279</v>
      </c>
      <c r="D2167" s="36" t="str">
        <f t="shared" si="168"/>
        <v>Ejecución de Control Técnico a las Prestaciones.</v>
      </c>
      <c r="E2167" s="36" t="s">
        <v>288</v>
      </c>
      <c r="F2167" s="36" t="str">
        <f t="shared" si="166"/>
        <v>Ejecutar acciones correspondientes al Proceso de Control Presencial Posterior</v>
      </c>
      <c r="G2167" s="36" t="s">
        <v>1500</v>
      </c>
      <c r="H2167" s="83" t="s">
        <v>1493</v>
      </c>
      <c r="I2167" s="82">
        <v>1</v>
      </c>
      <c r="J2167" s="38">
        <v>0</v>
      </c>
      <c r="K2167" s="38"/>
      <c r="L2167" s="38">
        <v>0</v>
      </c>
      <c r="M2167" s="38">
        <f t="shared" si="167"/>
        <v>0</v>
      </c>
      <c r="N2167" s="39">
        <v>12</v>
      </c>
      <c r="O2167" s="41" t="str">
        <f>IFERROR(VLOOKUP(N2167,bbb!B667:Ordenmes,2,0),"")</f>
        <v>Diciembre</v>
      </c>
      <c r="P2167" s="142">
        <v>8</v>
      </c>
      <c r="Q2167" s="111" t="s">
        <v>145</v>
      </c>
      <c r="R2167" s="95"/>
      <c r="S2167" s="93"/>
      <c r="T2167" s="93"/>
    </row>
    <row r="2168" spans="1:20" x14ac:dyDescent="0.25">
      <c r="A2168" s="34" t="s">
        <v>2127</v>
      </c>
      <c r="B2168" s="34" t="str">
        <f t="shared" si="169"/>
        <v>UDR Ucayali</v>
      </c>
      <c r="C2168" s="35" t="s">
        <v>279</v>
      </c>
      <c r="D2168" s="36" t="str">
        <f t="shared" si="168"/>
        <v>Ejecución de Control Técnico a las Prestaciones.</v>
      </c>
      <c r="E2168" s="36" t="s">
        <v>280</v>
      </c>
      <c r="F2168" s="36" t="str">
        <f t="shared" si="166"/>
        <v>Gestión con actores locales para fortalecer la contención preventiva</v>
      </c>
      <c r="G2168" s="36" t="s">
        <v>1489</v>
      </c>
      <c r="H2168" s="83" t="s">
        <v>1499</v>
      </c>
      <c r="I2168" s="82">
        <v>1</v>
      </c>
      <c r="J2168" s="38">
        <v>0</v>
      </c>
      <c r="K2168" s="38"/>
      <c r="L2168" s="38">
        <v>0</v>
      </c>
      <c r="M2168" s="38">
        <f t="shared" si="167"/>
        <v>0</v>
      </c>
      <c r="N2168" s="39">
        <v>12</v>
      </c>
      <c r="O2168" s="41" t="str">
        <f>IFERROR(VLOOKUP(N2168,bbb!B668:Ordenmes,2,0),"")</f>
        <v>Diciembre</v>
      </c>
      <c r="P2168" s="142">
        <v>9</v>
      </c>
      <c r="Q2168" s="111" t="s">
        <v>161</v>
      </c>
      <c r="R2168" s="95"/>
      <c r="S2168" s="93"/>
      <c r="T2168" s="93"/>
    </row>
    <row r="2169" spans="1:20" x14ac:dyDescent="0.25">
      <c r="A2169" s="34" t="s">
        <v>2127</v>
      </c>
      <c r="B2169" s="34" t="str">
        <f t="shared" si="169"/>
        <v>UDR Ucayali</v>
      </c>
      <c r="C2169" s="35" t="s">
        <v>252</v>
      </c>
      <c r="D2169" s="36" t="str">
        <f t="shared" si="168"/>
        <v>Acciones de Soporte a la Gestión a nivel de UDR</v>
      </c>
      <c r="E2169" s="36" t="s">
        <v>253</v>
      </c>
      <c r="F2169" s="36" t="str">
        <f t="shared" si="166"/>
        <v>Supervisión y asistencia técnica en acciones de soporte a IPRESS</v>
      </c>
      <c r="G2169" s="36" t="s">
        <v>1542</v>
      </c>
      <c r="H2169" s="83" t="s">
        <v>1501</v>
      </c>
      <c r="I2169" s="82">
        <v>1</v>
      </c>
      <c r="J2169" s="38">
        <v>0</v>
      </c>
      <c r="K2169" s="38"/>
      <c r="L2169" s="38">
        <v>0</v>
      </c>
      <c r="M2169" s="38">
        <f t="shared" si="167"/>
        <v>0</v>
      </c>
      <c r="N2169" s="39">
        <v>12</v>
      </c>
      <c r="O2169" s="41" t="str">
        <f>IFERROR(VLOOKUP(N2169,bbb!B669:Ordenmes,2,0),"")</f>
        <v>Diciembre</v>
      </c>
      <c r="P2169" s="142">
        <v>4</v>
      </c>
      <c r="Q2169" s="111" t="s">
        <v>137</v>
      </c>
      <c r="R2169" s="95"/>
      <c r="S2169" s="93"/>
      <c r="T2169" s="93"/>
    </row>
    <row r="2170" spans="1:20" x14ac:dyDescent="0.25">
      <c r="A2170" s="34" t="s">
        <v>2128</v>
      </c>
      <c r="B2170" s="34" t="str">
        <f t="shared" si="169"/>
        <v>UDR Yurimaguas</v>
      </c>
      <c r="C2170" s="35" t="s">
        <v>252</v>
      </c>
      <c r="D2170" s="36" t="str">
        <f t="shared" si="168"/>
        <v>Acciones de Soporte a la Gestión a nivel de UDR</v>
      </c>
      <c r="E2170" s="36" t="s">
        <v>253</v>
      </c>
      <c r="F2170" s="36" t="str">
        <f t="shared" si="166"/>
        <v>Supervisión y asistencia técnica en acciones de soporte a IPRESS</v>
      </c>
      <c r="G2170" s="36" t="s">
        <v>1552</v>
      </c>
      <c r="H2170" s="83" t="s">
        <v>1553</v>
      </c>
      <c r="I2170" s="82">
        <v>0</v>
      </c>
      <c r="J2170" s="38">
        <v>0</v>
      </c>
      <c r="K2170" s="38"/>
      <c r="L2170" s="38">
        <v>0</v>
      </c>
      <c r="M2170" s="38">
        <f t="shared" si="167"/>
        <v>0</v>
      </c>
      <c r="N2170" s="39">
        <v>1</v>
      </c>
      <c r="O2170" s="41" t="str">
        <f>IFERROR(VLOOKUP(N2170,bbb!B3770:Ordenmes,2,0),"")</f>
        <v>Enero</v>
      </c>
      <c r="P2170" s="142">
        <v>5</v>
      </c>
      <c r="Q2170" s="111" t="s">
        <v>158</v>
      </c>
      <c r="R2170" s="95"/>
      <c r="S2170" s="93"/>
      <c r="T2170" s="93"/>
    </row>
    <row r="2171" spans="1:20" x14ac:dyDescent="0.25">
      <c r="A2171" s="34" t="s">
        <v>2128</v>
      </c>
      <c r="B2171" s="34" t="str">
        <f t="shared" si="169"/>
        <v>UDR Yurimaguas</v>
      </c>
      <c r="C2171" s="35" t="s">
        <v>279</v>
      </c>
      <c r="D2171" s="36" t="str">
        <f t="shared" si="168"/>
        <v>Ejecución de Control Técnico a las Prestaciones.</v>
      </c>
      <c r="E2171" s="36" t="s">
        <v>331</v>
      </c>
      <c r="F2171" s="36" t="str">
        <f t="shared" si="166"/>
        <v>Supervisar y monitorear respecto al acceso a servicios de salud</v>
      </c>
      <c r="G2171" s="36" t="s">
        <v>1543</v>
      </c>
      <c r="H2171" s="83" t="s">
        <v>1544</v>
      </c>
      <c r="I2171" s="82">
        <v>0</v>
      </c>
      <c r="J2171" s="38">
        <v>0</v>
      </c>
      <c r="K2171" s="38"/>
      <c r="L2171" s="38">
        <v>0</v>
      </c>
      <c r="M2171" s="38">
        <f t="shared" si="167"/>
        <v>0</v>
      </c>
      <c r="N2171" s="39">
        <v>2</v>
      </c>
      <c r="O2171" s="41" t="str">
        <f>IFERROR(VLOOKUP(N2171,bbb!B617:Ordenmes,2,0),"")</f>
        <v>Febrero</v>
      </c>
      <c r="P2171" s="142">
        <v>6</v>
      </c>
      <c r="Q2171" s="111" t="s">
        <v>142</v>
      </c>
      <c r="R2171" s="95"/>
      <c r="S2171" s="93"/>
      <c r="T2171" s="93"/>
    </row>
    <row r="2172" spans="1:20" x14ac:dyDescent="0.25">
      <c r="A2172" s="34" t="s">
        <v>2128</v>
      </c>
      <c r="B2172" s="34" t="str">
        <f t="shared" si="169"/>
        <v>UDR Yurimaguas</v>
      </c>
      <c r="C2172" s="35" t="s">
        <v>279</v>
      </c>
      <c r="D2172" s="36" t="str">
        <f t="shared" si="168"/>
        <v>Ejecución de Control Técnico a las Prestaciones.</v>
      </c>
      <c r="E2172" s="36" t="s">
        <v>331</v>
      </c>
      <c r="F2172" s="36" t="str">
        <f t="shared" si="166"/>
        <v>Supervisar y monitorear respecto al acceso a servicios de salud</v>
      </c>
      <c r="G2172" s="36" t="s">
        <v>1545</v>
      </c>
      <c r="H2172" s="83" t="s">
        <v>1544</v>
      </c>
      <c r="I2172" s="82">
        <v>0</v>
      </c>
      <c r="J2172" s="38">
        <v>0</v>
      </c>
      <c r="K2172" s="38"/>
      <c r="L2172" s="38">
        <v>0</v>
      </c>
      <c r="M2172" s="38">
        <f t="shared" si="167"/>
        <v>0</v>
      </c>
      <c r="N2172" s="39">
        <v>2</v>
      </c>
      <c r="O2172" s="41" t="str">
        <f>IFERROR(VLOOKUP(N2172,bbb!B618:Ordenmes,2,0),"")</f>
        <v>Febrero</v>
      </c>
      <c r="P2172" s="142">
        <v>7</v>
      </c>
      <c r="Q2172" s="111" t="s">
        <v>156</v>
      </c>
      <c r="R2172" s="95"/>
      <c r="S2172" s="93"/>
      <c r="T2172" s="93"/>
    </row>
    <row r="2173" spans="1:20" x14ac:dyDescent="0.25">
      <c r="A2173" s="34" t="s">
        <v>2128</v>
      </c>
      <c r="B2173" s="34" t="str">
        <f t="shared" si="169"/>
        <v>UDR Yurimaguas</v>
      </c>
      <c r="C2173" s="35" t="s">
        <v>279</v>
      </c>
      <c r="D2173" s="36" t="str">
        <f t="shared" si="168"/>
        <v>Ejecución de Control Técnico a las Prestaciones.</v>
      </c>
      <c r="E2173" s="36" t="s">
        <v>331</v>
      </c>
      <c r="F2173" s="36" t="str">
        <f t="shared" si="166"/>
        <v>Supervisar y monitorear respecto al acceso a servicios de salud</v>
      </c>
      <c r="G2173" s="36" t="s">
        <v>1546</v>
      </c>
      <c r="H2173" s="83" t="s">
        <v>1544</v>
      </c>
      <c r="I2173" s="82">
        <v>0</v>
      </c>
      <c r="J2173" s="38">
        <v>0</v>
      </c>
      <c r="K2173" s="38"/>
      <c r="L2173" s="38">
        <v>0</v>
      </c>
      <c r="M2173" s="38">
        <f t="shared" si="167"/>
        <v>0</v>
      </c>
      <c r="N2173" s="39">
        <v>2</v>
      </c>
      <c r="O2173" s="41" t="str">
        <f>IFERROR(VLOOKUP(N2173,bbb!B619:Ordenmes,2,0),"")</f>
        <v>Febrero</v>
      </c>
      <c r="P2173" s="142">
        <v>8</v>
      </c>
      <c r="Q2173" s="111" t="s">
        <v>145</v>
      </c>
      <c r="R2173" s="95"/>
      <c r="S2173" s="93"/>
      <c r="T2173" s="93"/>
    </row>
    <row r="2174" spans="1:20" x14ac:dyDescent="0.25">
      <c r="A2174" s="34" t="s">
        <v>2128</v>
      </c>
      <c r="B2174" s="34" t="str">
        <f t="shared" si="169"/>
        <v>UDR Yurimaguas</v>
      </c>
      <c r="C2174" s="35" t="s">
        <v>279</v>
      </c>
      <c r="D2174" s="36" t="str">
        <f t="shared" si="168"/>
        <v>Ejecución de Control Técnico a las Prestaciones.</v>
      </c>
      <c r="E2174" s="36" t="s">
        <v>331</v>
      </c>
      <c r="F2174" s="36" t="str">
        <f t="shared" si="166"/>
        <v>Supervisar y monitorear respecto al acceso a servicios de salud</v>
      </c>
      <c r="G2174" s="36" t="s">
        <v>1547</v>
      </c>
      <c r="H2174" s="83" t="s">
        <v>1544</v>
      </c>
      <c r="I2174" s="82">
        <v>0</v>
      </c>
      <c r="J2174" s="38">
        <v>0</v>
      </c>
      <c r="K2174" s="38"/>
      <c r="L2174" s="38">
        <v>0</v>
      </c>
      <c r="M2174" s="38">
        <f t="shared" si="167"/>
        <v>0</v>
      </c>
      <c r="N2174" s="39">
        <v>2</v>
      </c>
      <c r="O2174" s="41" t="str">
        <f>IFERROR(VLOOKUP(N2174,bbb!B620:Ordenmes,2,0),"")</f>
        <v>Febrero</v>
      </c>
      <c r="P2174" s="142">
        <v>6</v>
      </c>
      <c r="Q2174" s="111" t="s">
        <v>142</v>
      </c>
      <c r="R2174" s="95"/>
      <c r="S2174" s="93"/>
      <c r="T2174" s="93"/>
    </row>
    <row r="2175" spans="1:20" x14ac:dyDescent="0.25">
      <c r="A2175" s="34" t="s">
        <v>2128</v>
      </c>
      <c r="B2175" s="34" t="str">
        <f t="shared" si="169"/>
        <v>UDR Yurimaguas</v>
      </c>
      <c r="C2175" s="35" t="s">
        <v>279</v>
      </c>
      <c r="D2175" s="36" t="str">
        <f t="shared" si="168"/>
        <v>Ejecución de Control Técnico a las Prestaciones.</v>
      </c>
      <c r="E2175" s="36" t="s">
        <v>331</v>
      </c>
      <c r="F2175" s="36" t="str">
        <f t="shared" si="166"/>
        <v>Supervisar y monitorear respecto al acceso a servicios de salud</v>
      </c>
      <c r="G2175" s="36" t="s">
        <v>1548</v>
      </c>
      <c r="H2175" s="83" t="s">
        <v>1544</v>
      </c>
      <c r="I2175" s="82">
        <v>0</v>
      </c>
      <c r="J2175" s="38">
        <v>0</v>
      </c>
      <c r="K2175" s="38"/>
      <c r="L2175" s="38">
        <v>0</v>
      </c>
      <c r="M2175" s="38">
        <f t="shared" si="167"/>
        <v>0</v>
      </c>
      <c r="N2175" s="39">
        <v>2</v>
      </c>
      <c r="O2175" s="41" t="str">
        <f>IFERROR(VLOOKUP(N2175,bbb!B621:Ordenmes,2,0),"")</f>
        <v>Febrero</v>
      </c>
      <c r="P2175" s="142">
        <v>8</v>
      </c>
      <c r="Q2175" s="111" t="s">
        <v>145</v>
      </c>
      <c r="R2175" s="95"/>
      <c r="S2175" s="93"/>
      <c r="T2175" s="93"/>
    </row>
    <row r="2176" spans="1:20" x14ac:dyDescent="0.25">
      <c r="A2176" s="34" t="s">
        <v>2128</v>
      </c>
      <c r="B2176" s="34" t="str">
        <f t="shared" si="169"/>
        <v>UDR Yurimaguas</v>
      </c>
      <c r="C2176" s="35" t="s">
        <v>279</v>
      </c>
      <c r="D2176" s="36" t="str">
        <f t="shared" si="168"/>
        <v>Ejecución de Control Técnico a las Prestaciones.</v>
      </c>
      <c r="E2176" s="36" t="s">
        <v>331</v>
      </c>
      <c r="F2176" s="36" t="str">
        <f t="shared" si="166"/>
        <v>Supervisar y monitorear respecto al acceso a servicios de salud</v>
      </c>
      <c r="G2176" s="36" t="s">
        <v>1549</v>
      </c>
      <c r="H2176" s="83" t="s">
        <v>1544</v>
      </c>
      <c r="I2176" s="82">
        <v>0</v>
      </c>
      <c r="J2176" s="38">
        <v>0</v>
      </c>
      <c r="K2176" s="38"/>
      <c r="L2176" s="38">
        <v>0</v>
      </c>
      <c r="M2176" s="38">
        <f t="shared" si="167"/>
        <v>0</v>
      </c>
      <c r="N2176" s="39">
        <v>2</v>
      </c>
      <c r="O2176" s="41" t="str">
        <f>IFERROR(VLOOKUP(N2176,bbb!B622:Ordenmes,2,0),"")</f>
        <v>Febrero</v>
      </c>
      <c r="P2176" s="142">
        <v>8</v>
      </c>
      <c r="Q2176" s="111" t="s">
        <v>145</v>
      </c>
      <c r="R2176" s="95"/>
      <c r="S2176" s="93"/>
      <c r="T2176" s="93"/>
    </row>
    <row r="2177" spans="1:20" x14ac:dyDescent="0.25">
      <c r="A2177" s="34" t="s">
        <v>2128</v>
      </c>
      <c r="B2177" s="34" t="str">
        <f t="shared" si="169"/>
        <v>UDR Yurimaguas</v>
      </c>
      <c r="C2177" s="35" t="s">
        <v>279</v>
      </c>
      <c r="D2177" s="36" t="str">
        <f t="shared" si="168"/>
        <v>Ejecución de Control Técnico a las Prestaciones.</v>
      </c>
      <c r="E2177" s="36" t="s">
        <v>331</v>
      </c>
      <c r="F2177" s="36" t="str">
        <f t="shared" si="166"/>
        <v>Supervisar y monitorear respecto al acceso a servicios de salud</v>
      </c>
      <c r="G2177" s="36" t="s">
        <v>1550</v>
      </c>
      <c r="H2177" s="83" t="s">
        <v>1544</v>
      </c>
      <c r="I2177" s="82">
        <v>0</v>
      </c>
      <c r="J2177" s="38">
        <v>0</v>
      </c>
      <c r="K2177" s="38"/>
      <c r="L2177" s="38">
        <v>0</v>
      </c>
      <c r="M2177" s="38">
        <f t="shared" si="167"/>
        <v>0</v>
      </c>
      <c r="N2177" s="39">
        <v>2</v>
      </c>
      <c r="O2177" s="41" t="str">
        <f>IFERROR(VLOOKUP(N2177,bbb!B623:Ordenmes,2,0),"")</f>
        <v>Febrero</v>
      </c>
      <c r="P2177" s="142">
        <v>10</v>
      </c>
      <c r="Q2177" s="111" t="s">
        <v>150</v>
      </c>
      <c r="R2177" s="95"/>
      <c r="S2177" s="93"/>
      <c r="T2177" s="93"/>
    </row>
    <row r="2178" spans="1:20" x14ac:dyDescent="0.25">
      <c r="A2178" s="34" t="s">
        <v>2128</v>
      </c>
      <c r="B2178" s="34" t="str">
        <f t="shared" si="169"/>
        <v>UDR Yurimaguas</v>
      </c>
      <c r="C2178" s="35" t="s">
        <v>314</v>
      </c>
      <c r="D2178" s="36" t="str">
        <f t="shared" si="168"/>
        <v>Acciones de Afiliación.</v>
      </c>
      <c r="E2178" s="36" t="s">
        <v>315</v>
      </c>
      <c r="F2178" s="36" t="str">
        <f t="shared" ref="F2178:F2241" si="170">IFERROR(VLOOKUP(E2178,IdTarea,2,0),"")</f>
        <v>Supervisión y asistencia técnica en materia de afiliaciones</v>
      </c>
      <c r="G2178" s="36" t="s">
        <v>1543</v>
      </c>
      <c r="H2178" s="83" t="s">
        <v>1551</v>
      </c>
      <c r="I2178" s="82">
        <v>0</v>
      </c>
      <c r="J2178" s="38">
        <v>0</v>
      </c>
      <c r="K2178" s="38"/>
      <c r="L2178" s="38">
        <v>0</v>
      </c>
      <c r="M2178" s="38">
        <f t="shared" si="167"/>
        <v>0</v>
      </c>
      <c r="N2178" s="39">
        <v>2</v>
      </c>
      <c r="O2178" s="41" t="str">
        <f>IFERROR(VLOOKUP(N2178,bbb!B624:Ordenmes,2,0),"")</f>
        <v>Febrero</v>
      </c>
      <c r="P2178" s="142">
        <v>8</v>
      </c>
      <c r="Q2178" s="111" t="s">
        <v>145</v>
      </c>
      <c r="R2178" s="95"/>
      <c r="S2178" s="93"/>
      <c r="T2178" s="93"/>
    </row>
    <row r="2179" spans="1:20" x14ac:dyDescent="0.25">
      <c r="A2179" s="34" t="s">
        <v>2128</v>
      </c>
      <c r="B2179" s="34" t="str">
        <f t="shared" si="169"/>
        <v>UDR Yurimaguas</v>
      </c>
      <c r="C2179" s="35" t="s">
        <v>252</v>
      </c>
      <c r="D2179" s="36" t="str">
        <f t="shared" si="168"/>
        <v>Acciones de Soporte a la Gestión a nivel de UDR</v>
      </c>
      <c r="E2179" s="36" t="s">
        <v>253</v>
      </c>
      <c r="F2179" s="36" t="str">
        <f t="shared" si="170"/>
        <v>Supervisión y asistencia técnica en acciones de soporte a IPRESS</v>
      </c>
      <c r="G2179" s="36" t="s">
        <v>1543</v>
      </c>
      <c r="H2179" s="83" t="s">
        <v>1553</v>
      </c>
      <c r="I2179" s="82">
        <v>0</v>
      </c>
      <c r="J2179" s="38">
        <v>0</v>
      </c>
      <c r="K2179" s="38"/>
      <c r="L2179" s="38">
        <v>0</v>
      </c>
      <c r="M2179" s="38">
        <f t="shared" si="167"/>
        <v>0</v>
      </c>
      <c r="N2179" s="39">
        <v>2</v>
      </c>
      <c r="O2179" s="41" t="str">
        <f>IFERROR(VLOOKUP(N2179,bbb!B625:Ordenmes,2,0),"")</f>
        <v>Febrero</v>
      </c>
      <c r="P2179" s="142">
        <v>6</v>
      </c>
      <c r="Q2179" s="111" t="s">
        <v>142</v>
      </c>
      <c r="R2179" s="95"/>
      <c r="S2179" s="93"/>
      <c r="T2179" s="93"/>
    </row>
    <row r="2180" spans="1:20" x14ac:dyDescent="0.25">
      <c r="A2180" s="34" t="s">
        <v>2128</v>
      </c>
      <c r="B2180" s="34" t="str">
        <f t="shared" si="169"/>
        <v>UDR Yurimaguas</v>
      </c>
      <c r="C2180" s="35" t="s">
        <v>279</v>
      </c>
      <c r="D2180" s="36" t="str">
        <f t="shared" si="168"/>
        <v>Ejecución de Control Técnico a las Prestaciones.</v>
      </c>
      <c r="E2180" s="36" t="s">
        <v>331</v>
      </c>
      <c r="F2180" s="36" t="str">
        <f t="shared" si="170"/>
        <v>Supervisar y monitorear respecto al acceso a servicios de salud</v>
      </c>
      <c r="G2180" s="36" t="s">
        <v>1552</v>
      </c>
      <c r="H2180" s="83" t="s">
        <v>1544</v>
      </c>
      <c r="I2180" s="82">
        <v>0</v>
      </c>
      <c r="J2180" s="38">
        <v>0</v>
      </c>
      <c r="K2180" s="38"/>
      <c r="L2180" s="38">
        <v>0</v>
      </c>
      <c r="M2180" s="38">
        <f t="shared" si="167"/>
        <v>0</v>
      </c>
      <c r="N2180" s="39">
        <v>3</v>
      </c>
      <c r="O2180" s="41" t="str">
        <f>IFERROR(VLOOKUP(N2180,bbb!B613:Ordenmes,2,0),"")</f>
        <v>Marzo</v>
      </c>
      <c r="P2180" s="142">
        <v>7</v>
      </c>
      <c r="Q2180" s="111" t="s">
        <v>156</v>
      </c>
      <c r="R2180" s="95"/>
      <c r="S2180" s="93"/>
      <c r="T2180" s="93"/>
    </row>
    <row r="2181" spans="1:20" x14ac:dyDescent="0.25">
      <c r="A2181" s="34" t="s">
        <v>2128</v>
      </c>
      <c r="B2181" s="34" t="str">
        <f t="shared" si="169"/>
        <v>UDR Yurimaguas</v>
      </c>
      <c r="C2181" s="35" t="s">
        <v>279</v>
      </c>
      <c r="D2181" s="36" t="str">
        <f t="shared" si="168"/>
        <v>Ejecución de Control Técnico a las Prestaciones.</v>
      </c>
      <c r="E2181" s="36" t="s">
        <v>331</v>
      </c>
      <c r="F2181" s="36" t="str">
        <f t="shared" si="170"/>
        <v>Supervisar y monitorear respecto al acceso a servicios de salud</v>
      </c>
      <c r="G2181" s="36" t="s">
        <v>1554</v>
      </c>
      <c r="H2181" s="83" t="s">
        <v>1544</v>
      </c>
      <c r="I2181" s="82">
        <v>0</v>
      </c>
      <c r="J2181" s="38">
        <v>0</v>
      </c>
      <c r="K2181" s="38"/>
      <c r="L2181" s="38">
        <v>0</v>
      </c>
      <c r="M2181" s="38">
        <f t="shared" si="167"/>
        <v>0</v>
      </c>
      <c r="N2181" s="39">
        <v>3</v>
      </c>
      <c r="O2181" s="41" t="str">
        <f>IFERROR(VLOOKUP(N2181,bbb!B614:Ordenmes,2,0),"")</f>
        <v>Marzo</v>
      </c>
      <c r="P2181" s="142">
        <v>5</v>
      </c>
      <c r="Q2181" s="111" t="s">
        <v>158</v>
      </c>
      <c r="R2181" s="95"/>
      <c r="S2181" s="93"/>
      <c r="T2181" s="93"/>
    </row>
    <row r="2182" spans="1:20" x14ac:dyDescent="0.25">
      <c r="A2182" s="34" t="s">
        <v>2128</v>
      </c>
      <c r="B2182" s="34" t="str">
        <f t="shared" si="169"/>
        <v>UDR Yurimaguas</v>
      </c>
      <c r="C2182" s="35" t="s">
        <v>279</v>
      </c>
      <c r="D2182" s="36" t="str">
        <f t="shared" si="168"/>
        <v>Ejecución de Control Técnico a las Prestaciones.</v>
      </c>
      <c r="E2182" s="36" t="s">
        <v>331</v>
      </c>
      <c r="F2182" s="36" t="str">
        <f t="shared" si="170"/>
        <v>Supervisar y monitorear respecto al acceso a servicios de salud</v>
      </c>
      <c r="G2182" s="36" t="s">
        <v>1555</v>
      </c>
      <c r="H2182" s="83" t="s">
        <v>1544</v>
      </c>
      <c r="I2182" s="82">
        <v>0</v>
      </c>
      <c r="J2182" s="38">
        <v>0</v>
      </c>
      <c r="K2182" s="38"/>
      <c r="L2182" s="38">
        <v>0</v>
      </c>
      <c r="M2182" s="38">
        <f t="shared" si="167"/>
        <v>0</v>
      </c>
      <c r="N2182" s="39">
        <v>3</v>
      </c>
      <c r="O2182" s="41" t="str">
        <f>IFERROR(VLOOKUP(N2182,bbb!B615:Ordenmes,2,0),"")</f>
        <v>Marzo</v>
      </c>
      <c r="P2182" s="142">
        <v>11</v>
      </c>
      <c r="Q2182" s="111" t="s">
        <v>169</v>
      </c>
      <c r="R2182" s="95"/>
      <c r="S2182" s="93"/>
      <c r="T2182" s="93"/>
    </row>
    <row r="2183" spans="1:20" x14ac:dyDescent="0.25">
      <c r="A2183" s="34" t="s">
        <v>2128</v>
      </c>
      <c r="B2183" s="34" t="str">
        <f t="shared" si="169"/>
        <v>UDR Yurimaguas</v>
      </c>
      <c r="C2183" s="35" t="s">
        <v>279</v>
      </c>
      <c r="D2183" s="36" t="str">
        <f t="shared" si="168"/>
        <v>Ejecución de Control Técnico a las Prestaciones.</v>
      </c>
      <c r="E2183" s="36" t="s">
        <v>331</v>
      </c>
      <c r="F2183" s="36" t="str">
        <f t="shared" si="170"/>
        <v>Supervisar y monitorear respecto al acceso a servicios de salud</v>
      </c>
      <c r="G2183" s="36" t="s">
        <v>1556</v>
      </c>
      <c r="H2183" s="83" t="s">
        <v>1544</v>
      </c>
      <c r="I2183" s="82">
        <v>0</v>
      </c>
      <c r="J2183" s="38">
        <v>0</v>
      </c>
      <c r="K2183" s="38"/>
      <c r="L2183" s="38">
        <v>0</v>
      </c>
      <c r="M2183" s="38">
        <f t="shared" si="167"/>
        <v>0</v>
      </c>
      <c r="N2183" s="39">
        <v>3</v>
      </c>
      <c r="O2183" s="41" t="str">
        <f>IFERROR(VLOOKUP(N2183,bbb!B616:Ordenmes,2,0),"")</f>
        <v>Marzo</v>
      </c>
      <c r="P2183" s="142">
        <v>4</v>
      </c>
      <c r="Q2183" s="111" t="s">
        <v>137</v>
      </c>
      <c r="R2183" s="95"/>
      <c r="S2183" s="93"/>
      <c r="T2183" s="93"/>
    </row>
    <row r="2184" spans="1:20" x14ac:dyDescent="0.25">
      <c r="A2184" s="34" t="s">
        <v>2128</v>
      </c>
      <c r="B2184" s="34" t="str">
        <f t="shared" si="169"/>
        <v>UDR Yurimaguas</v>
      </c>
      <c r="C2184" s="35" t="s">
        <v>279</v>
      </c>
      <c r="D2184" s="36" t="str">
        <f t="shared" si="168"/>
        <v>Ejecución de Control Técnico a las Prestaciones.</v>
      </c>
      <c r="E2184" s="36" t="s">
        <v>331</v>
      </c>
      <c r="F2184" s="36" t="str">
        <f t="shared" si="170"/>
        <v>Supervisar y monitorear respecto al acceso a servicios de salud</v>
      </c>
      <c r="G2184" s="36" t="s">
        <v>1557</v>
      </c>
      <c r="H2184" s="83" t="s">
        <v>1544</v>
      </c>
      <c r="I2184" s="82">
        <v>0</v>
      </c>
      <c r="J2184" s="38">
        <v>0</v>
      </c>
      <c r="K2184" s="38"/>
      <c r="L2184" s="38">
        <v>0</v>
      </c>
      <c r="M2184" s="38">
        <f t="shared" ref="M2184:M2247" si="171">SUM(J2184:L2184)</f>
        <v>0</v>
      </c>
      <c r="N2184" s="39">
        <v>3</v>
      </c>
      <c r="O2184" s="41" t="str">
        <f>IFERROR(VLOOKUP(N2184,bbb!B617:Ordenmes,2,0),"")</f>
        <v>Marzo</v>
      </c>
      <c r="P2184" s="142">
        <v>3</v>
      </c>
      <c r="Q2184" s="111" t="s">
        <v>131</v>
      </c>
      <c r="R2184" s="95"/>
      <c r="S2184" s="93"/>
      <c r="T2184" s="93"/>
    </row>
    <row r="2185" spans="1:20" x14ac:dyDescent="0.25">
      <c r="A2185" s="34" t="s">
        <v>2128</v>
      </c>
      <c r="B2185" s="34" t="str">
        <f t="shared" si="169"/>
        <v>UDR Yurimaguas</v>
      </c>
      <c r="C2185" s="35" t="s">
        <v>279</v>
      </c>
      <c r="D2185" s="36" t="str">
        <f t="shared" si="168"/>
        <v>Ejecución de Control Técnico a las Prestaciones.</v>
      </c>
      <c r="E2185" s="36" t="s">
        <v>331</v>
      </c>
      <c r="F2185" s="36" t="str">
        <f t="shared" si="170"/>
        <v>Supervisar y monitorear respecto al acceso a servicios de salud</v>
      </c>
      <c r="G2185" s="36" t="s">
        <v>1558</v>
      </c>
      <c r="H2185" s="83" t="s">
        <v>1544</v>
      </c>
      <c r="I2185" s="82">
        <v>0</v>
      </c>
      <c r="J2185" s="38">
        <v>0</v>
      </c>
      <c r="K2185" s="38"/>
      <c r="L2185" s="38">
        <v>0</v>
      </c>
      <c r="M2185" s="38">
        <f t="shared" si="171"/>
        <v>0</v>
      </c>
      <c r="N2185" s="39">
        <v>3</v>
      </c>
      <c r="O2185" s="41" t="str">
        <f>IFERROR(VLOOKUP(N2185,bbb!B618:Ordenmes,2,0),"")</f>
        <v>Marzo</v>
      </c>
      <c r="P2185" s="142">
        <v>9</v>
      </c>
      <c r="Q2185" s="111" t="s">
        <v>161</v>
      </c>
      <c r="R2185" s="95"/>
      <c r="S2185" s="93"/>
      <c r="T2185" s="93"/>
    </row>
    <row r="2186" spans="1:20" x14ac:dyDescent="0.25">
      <c r="A2186" s="34" t="s">
        <v>2128</v>
      </c>
      <c r="B2186" s="34" t="str">
        <f t="shared" si="169"/>
        <v>UDR Yurimaguas</v>
      </c>
      <c r="C2186" s="35" t="s">
        <v>279</v>
      </c>
      <c r="D2186" s="36" t="str">
        <f t="shared" si="168"/>
        <v>Ejecución de Control Técnico a las Prestaciones.</v>
      </c>
      <c r="E2186" s="36" t="s">
        <v>331</v>
      </c>
      <c r="F2186" s="36" t="str">
        <f t="shared" si="170"/>
        <v>Supervisar y monitorear respecto al acceso a servicios de salud</v>
      </c>
      <c r="G2186" s="36" t="s">
        <v>1559</v>
      </c>
      <c r="H2186" s="83" t="s">
        <v>1544</v>
      </c>
      <c r="I2186" s="82">
        <v>0</v>
      </c>
      <c r="J2186" s="38">
        <v>0</v>
      </c>
      <c r="K2186" s="38"/>
      <c r="L2186" s="38">
        <v>0</v>
      </c>
      <c r="M2186" s="38">
        <f t="shared" si="171"/>
        <v>0</v>
      </c>
      <c r="N2186" s="39">
        <v>3</v>
      </c>
      <c r="O2186" s="41" t="str">
        <f>IFERROR(VLOOKUP(N2186,bbb!B619:Ordenmes,2,0),"")</f>
        <v>Marzo</v>
      </c>
      <c r="P2186" s="142">
        <v>11</v>
      </c>
      <c r="Q2186" s="111" t="s">
        <v>169</v>
      </c>
      <c r="R2186" s="95"/>
      <c r="S2186" s="93"/>
      <c r="T2186" s="93"/>
    </row>
    <row r="2187" spans="1:20" x14ac:dyDescent="0.25">
      <c r="A2187" s="34" t="s">
        <v>2128</v>
      </c>
      <c r="B2187" s="34" t="str">
        <f t="shared" si="169"/>
        <v>UDR Yurimaguas</v>
      </c>
      <c r="C2187" s="35" t="s">
        <v>279</v>
      </c>
      <c r="D2187" s="36" t="str">
        <f t="shared" si="168"/>
        <v>Ejecución de Control Técnico a las Prestaciones.</v>
      </c>
      <c r="E2187" s="36" t="s">
        <v>331</v>
      </c>
      <c r="F2187" s="36" t="str">
        <f t="shared" si="170"/>
        <v>Supervisar y monitorear respecto al acceso a servicios de salud</v>
      </c>
      <c r="G2187" s="36" t="s">
        <v>1560</v>
      </c>
      <c r="H2187" s="83" t="s">
        <v>1544</v>
      </c>
      <c r="I2187" s="82">
        <v>0</v>
      </c>
      <c r="J2187" s="38">
        <v>0</v>
      </c>
      <c r="K2187" s="38"/>
      <c r="L2187" s="38">
        <v>0</v>
      </c>
      <c r="M2187" s="38">
        <f t="shared" si="171"/>
        <v>0</v>
      </c>
      <c r="N2187" s="39">
        <v>3</v>
      </c>
      <c r="O2187" s="41" t="str">
        <f>IFERROR(VLOOKUP(N2187,bbb!B620:Ordenmes,2,0),"")</f>
        <v>Marzo</v>
      </c>
      <c r="P2187" s="142">
        <v>9</v>
      </c>
      <c r="Q2187" s="111" t="s">
        <v>161</v>
      </c>
      <c r="R2187" s="95"/>
      <c r="S2187" s="93"/>
      <c r="T2187" s="93"/>
    </row>
    <row r="2188" spans="1:20" x14ac:dyDescent="0.25">
      <c r="A2188" s="34" t="s">
        <v>2128</v>
      </c>
      <c r="B2188" s="34" t="str">
        <f t="shared" si="169"/>
        <v>UDR Yurimaguas</v>
      </c>
      <c r="C2188" s="35" t="s">
        <v>314</v>
      </c>
      <c r="D2188" s="36" t="str">
        <f t="shared" si="168"/>
        <v>Acciones de Afiliación.</v>
      </c>
      <c r="E2188" s="36" t="s">
        <v>315</v>
      </c>
      <c r="F2188" s="36" t="str">
        <f t="shared" si="170"/>
        <v>Supervisión y asistencia técnica en materia de afiliaciones</v>
      </c>
      <c r="G2188" s="36" t="s">
        <v>1561</v>
      </c>
      <c r="H2188" s="83" t="s">
        <v>1551</v>
      </c>
      <c r="I2188" s="82">
        <v>2.5</v>
      </c>
      <c r="J2188" s="38">
        <v>1100</v>
      </c>
      <c r="K2188" s="38"/>
      <c r="L2188" s="38">
        <v>800</v>
      </c>
      <c r="M2188" s="38">
        <f t="shared" si="171"/>
        <v>1900</v>
      </c>
      <c r="N2188" s="39">
        <v>3</v>
      </c>
      <c r="O2188" s="41" t="str">
        <f>IFERROR(VLOOKUP(N2188,bbb!B621:Ordenmes,2,0),"")</f>
        <v>Marzo</v>
      </c>
      <c r="P2188" s="142">
        <v>3</v>
      </c>
      <c r="Q2188" s="111" t="s">
        <v>131</v>
      </c>
      <c r="R2188" s="95"/>
      <c r="S2188" s="93" t="s">
        <v>2970</v>
      </c>
      <c r="T2188" s="93"/>
    </row>
    <row r="2189" spans="1:20" x14ac:dyDescent="0.25">
      <c r="A2189" s="34" t="s">
        <v>2128</v>
      </c>
      <c r="B2189" s="34" t="str">
        <f t="shared" si="169"/>
        <v>UDR Yurimaguas</v>
      </c>
      <c r="C2189" s="35" t="s">
        <v>252</v>
      </c>
      <c r="D2189" s="36" t="str">
        <f t="shared" si="168"/>
        <v>Acciones de Soporte a la Gestión a nivel de UDR</v>
      </c>
      <c r="E2189" s="36" t="s">
        <v>253</v>
      </c>
      <c r="F2189" s="36" t="str">
        <f t="shared" si="170"/>
        <v>Supervisión y asistencia técnica en acciones de soporte a IPRESS</v>
      </c>
      <c r="G2189" s="36" t="s">
        <v>1561</v>
      </c>
      <c r="H2189" s="83" t="s">
        <v>1553</v>
      </c>
      <c r="I2189" s="82">
        <v>2.5</v>
      </c>
      <c r="J2189" s="38">
        <v>1100</v>
      </c>
      <c r="K2189" s="38"/>
      <c r="L2189" s="38">
        <v>800</v>
      </c>
      <c r="M2189" s="38">
        <f t="shared" si="171"/>
        <v>1900</v>
      </c>
      <c r="N2189" s="39">
        <v>3</v>
      </c>
      <c r="O2189" s="41" t="str">
        <f>IFERROR(VLOOKUP(N2189,bbb!B622:Ordenmes,2,0),"")</f>
        <v>Marzo</v>
      </c>
      <c r="P2189" s="142">
        <v>8</v>
      </c>
      <c r="Q2189" s="111" t="s">
        <v>145</v>
      </c>
      <c r="R2189" s="95"/>
      <c r="S2189" s="93" t="s">
        <v>2970</v>
      </c>
      <c r="T2189" s="93"/>
    </row>
    <row r="2190" spans="1:20" x14ac:dyDescent="0.25">
      <c r="A2190" s="34" t="s">
        <v>2128</v>
      </c>
      <c r="B2190" s="34" t="str">
        <f t="shared" si="169"/>
        <v>UDR Yurimaguas</v>
      </c>
      <c r="C2190" s="35" t="s">
        <v>314</v>
      </c>
      <c r="D2190" s="36" t="str">
        <f t="shared" si="168"/>
        <v>Acciones de Afiliación.</v>
      </c>
      <c r="E2190" s="36" t="s">
        <v>315</v>
      </c>
      <c r="F2190" s="36" t="str">
        <f t="shared" si="170"/>
        <v>Supervisión y asistencia técnica en materia de afiliaciones</v>
      </c>
      <c r="G2190" s="36" t="s">
        <v>1555</v>
      </c>
      <c r="H2190" s="83" t="s">
        <v>1551</v>
      </c>
      <c r="I2190" s="82">
        <v>0</v>
      </c>
      <c r="J2190" s="38">
        <v>0</v>
      </c>
      <c r="K2190" s="38"/>
      <c r="L2190" s="38">
        <v>0</v>
      </c>
      <c r="M2190" s="38">
        <f t="shared" si="171"/>
        <v>0</v>
      </c>
      <c r="N2190" s="39">
        <v>3</v>
      </c>
      <c r="O2190" s="41" t="str">
        <f>IFERROR(VLOOKUP(N2190,bbb!B623:Ordenmes,2,0),"")</f>
        <v>Marzo</v>
      </c>
      <c r="P2190" s="142">
        <v>8</v>
      </c>
      <c r="Q2190" s="111" t="s">
        <v>145</v>
      </c>
      <c r="R2190" s="95"/>
      <c r="S2190" s="93"/>
      <c r="T2190" s="93"/>
    </row>
    <row r="2191" spans="1:20" x14ac:dyDescent="0.25">
      <c r="A2191" s="34" t="s">
        <v>2128</v>
      </c>
      <c r="B2191" s="34" t="str">
        <f t="shared" si="169"/>
        <v>UDR Yurimaguas</v>
      </c>
      <c r="C2191" s="35" t="s">
        <v>252</v>
      </c>
      <c r="D2191" s="36" t="str">
        <f t="shared" si="168"/>
        <v>Acciones de Soporte a la Gestión a nivel de UDR</v>
      </c>
      <c r="E2191" s="36" t="s">
        <v>253</v>
      </c>
      <c r="F2191" s="36" t="str">
        <f t="shared" si="170"/>
        <v>Supervisión y asistencia técnica en acciones de soporte a IPRESS</v>
      </c>
      <c r="G2191" s="36" t="s">
        <v>1555</v>
      </c>
      <c r="H2191" s="83" t="s">
        <v>1553</v>
      </c>
      <c r="I2191" s="82">
        <v>0</v>
      </c>
      <c r="J2191" s="38">
        <v>0</v>
      </c>
      <c r="K2191" s="38"/>
      <c r="L2191" s="38">
        <v>0</v>
      </c>
      <c r="M2191" s="38">
        <f t="shared" si="171"/>
        <v>0</v>
      </c>
      <c r="N2191" s="39">
        <v>3</v>
      </c>
      <c r="O2191" s="41" t="str">
        <f>IFERROR(VLOOKUP(N2191,bbb!B624:Ordenmes,2,0),"")</f>
        <v>Marzo</v>
      </c>
      <c r="P2191" s="142">
        <v>3</v>
      </c>
      <c r="Q2191" s="111" t="s">
        <v>131</v>
      </c>
      <c r="R2191" s="95"/>
      <c r="S2191" s="93"/>
      <c r="T2191" s="93"/>
    </row>
    <row r="2192" spans="1:20" x14ac:dyDescent="0.25">
      <c r="A2192" s="34" t="s">
        <v>2128</v>
      </c>
      <c r="B2192" s="34" t="str">
        <f t="shared" si="169"/>
        <v>UDR Yurimaguas</v>
      </c>
      <c r="C2192" s="35" t="s">
        <v>314</v>
      </c>
      <c r="D2192" s="36" t="str">
        <f t="shared" si="168"/>
        <v>Acciones de Afiliación.</v>
      </c>
      <c r="E2192" s="36" t="s">
        <v>315</v>
      </c>
      <c r="F2192" s="36" t="str">
        <f t="shared" si="170"/>
        <v>Supervisión y asistencia técnica en materia de afiliaciones</v>
      </c>
      <c r="G2192" s="36" t="s">
        <v>1546</v>
      </c>
      <c r="H2192" s="83" t="s">
        <v>1551</v>
      </c>
      <c r="I2192" s="82">
        <v>0</v>
      </c>
      <c r="J2192" s="38">
        <v>0</v>
      </c>
      <c r="K2192" s="38"/>
      <c r="L2192" s="38">
        <v>0</v>
      </c>
      <c r="M2192" s="38">
        <f t="shared" si="171"/>
        <v>0</v>
      </c>
      <c r="N2192" s="39">
        <v>3</v>
      </c>
      <c r="O2192" s="41" t="str">
        <f>IFERROR(VLOOKUP(N2192,bbb!B625:Ordenmes,2,0),"")</f>
        <v>Marzo</v>
      </c>
      <c r="P2192" s="142">
        <v>9</v>
      </c>
      <c r="Q2192" s="111" t="s">
        <v>161</v>
      </c>
      <c r="R2192" s="95"/>
      <c r="S2192" s="93"/>
      <c r="T2192" s="93"/>
    </row>
    <row r="2193" spans="1:20" x14ac:dyDescent="0.25">
      <c r="A2193" s="34" t="s">
        <v>2128</v>
      </c>
      <c r="B2193" s="34" t="str">
        <f t="shared" si="169"/>
        <v>UDR Yurimaguas</v>
      </c>
      <c r="C2193" s="35" t="s">
        <v>252</v>
      </c>
      <c r="D2193" s="36" t="str">
        <f t="shared" si="168"/>
        <v>Acciones de Soporte a la Gestión a nivel de UDR</v>
      </c>
      <c r="E2193" s="36" t="s">
        <v>253</v>
      </c>
      <c r="F2193" s="36" t="str">
        <f t="shared" si="170"/>
        <v>Supervisión y asistencia técnica en acciones de soporte a IPRESS</v>
      </c>
      <c r="G2193" s="36" t="s">
        <v>1546</v>
      </c>
      <c r="H2193" s="83" t="s">
        <v>1553</v>
      </c>
      <c r="I2193" s="82">
        <v>0</v>
      </c>
      <c r="J2193" s="38">
        <v>0</v>
      </c>
      <c r="K2193" s="38"/>
      <c r="L2193" s="38">
        <v>0</v>
      </c>
      <c r="M2193" s="38">
        <f t="shared" si="171"/>
        <v>0</v>
      </c>
      <c r="N2193" s="39">
        <v>3</v>
      </c>
      <c r="O2193" s="41" t="str">
        <f>IFERROR(VLOOKUP(N2193,bbb!B626:Ordenmes,2,0),"")</f>
        <v>Marzo</v>
      </c>
      <c r="P2193" s="142">
        <v>7</v>
      </c>
      <c r="Q2193" s="111" t="s">
        <v>156</v>
      </c>
      <c r="R2193" s="95"/>
      <c r="S2193" s="93"/>
      <c r="T2193" s="93"/>
    </row>
    <row r="2194" spans="1:20" x14ac:dyDescent="0.25">
      <c r="A2194" s="34" t="s">
        <v>2128</v>
      </c>
      <c r="B2194" s="34" t="str">
        <f t="shared" si="169"/>
        <v>UDR Yurimaguas</v>
      </c>
      <c r="C2194" s="35" t="s">
        <v>307</v>
      </c>
      <c r="D2194" s="36" t="str">
        <f t="shared" si="168"/>
        <v>Supervisión Financiera a Unidades Ejecutoras-UE.</v>
      </c>
      <c r="E2194" s="36" t="s">
        <v>308</v>
      </c>
      <c r="F2194" s="36" t="str">
        <f t="shared" si="170"/>
        <v>Supervisión Financiera Presencial a las Unidades Ejecutoras-UE</v>
      </c>
      <c r="G2194" s="36" t="s">
        <v>1562</v>
      </c>
      <c r="H2194" s="83" t="s">
        <v>1563</v>
      </c>
      <c r="I2194" s="82">
        <v>5</v>
      </c>
      <c r="J2194" s="38">
        <v>540</v>
      </c>
      <c r="K2194" s="38"/>
      <c r="L2194" s="38">
        <v>1600</v>
      </c>
      <c r="M2194" s="38">
        <f t="shared" si="171"/>
        <v>2140</v>
      </c>
      <c r="N2194" s="39">
        <v>3</v>
      </c>
      <c r="O2194" s="41" t="str">
        <f>IFERROR(VLOOKUP(N2194,bbb!B627:Ordenmes,2,0),"")</f>
        <v>Marzo</v>
      </c>
      <c r="P2194" s="142">
        <v>4</v>
      </c>
      <c r="Q2194" s="111" t="s">
        <v>137</v>
      </c>
      <c r="R2194" s="95"/>
      <c r="S2194" s="93" t="s">
        <v>2970</v>
      </c>
      <c r="T2194" s="93"/>
    </row>
    <row r="2195" spans="1:20" x14ac:dyDescent="0.25">
      <c r="A2195" s="34" t="s">
        <v>2128</v>
      </c>
      <c r="B2195" s="34" t="str">
        <f t="shared" si="169"/>
        <v>UDR Yurimaguas</v>
      </c>
      <c r="C2195" s="35" t="s">
        <v>279</v>
      </c>
      <c r="D2195" s="36" t="str">
        <f t="shared" si="168"/>
        <v>Ejecución de Control Técnico a las Prestaciones.</v>
      </c>
      <c r="E2195" s="36" t="s">
        <v>331</v>
      </c>
      <c r="F2195" s="36" t="str">
        <f t="shared" si="170"/>
        <v>Supervisar y monitorear respecto al acceso a servicios de salud</v>
      </c>
      <c r="G2195" s="36" t="s">
        <v>1564</v>
      </c>
      <c r="H2195" s="83" t="s">
        <v>1544</v>
      </c>
      <c r="I2195" s="82">
        <v>0</v>
      </c>
      <c r="J2195" s="38">
        <v>0</v>
      </c>
      <c r="K2195" s="38"/>
      <c r="L2195" s="38">
        <v>0</v>
      </c>
      <c r="M2195" s="38">
        <f t="shared" si="171"/>
        <v>0</v>
      </c>
      <c r="N2195" s="107">
        <v>4</v>
      </c>
      <c r="O2195" s="41" t="str">
        <f>IFERROR(VLOOKUP(N2195,bbb!B680:Ordenmes,2,0),"")</f>
        <v>Abril</v>
      </c>
      <c r="P2195" s="142">
        <v>6</v>
      </c>
      <c r="Q2195" s="111" t="s">
        <v>142</v>
      </c>
      <c r="R2195" s="95"/>
      <c r="S2195" s="93"/>
      <c r="T2195" s="93"/>
    </row>
    <row r="2196" spans="1:20" x14ac:dyDescent="0.25">
      <c r="A2196" s="34" t="s">
        <v>2128</v>
      </c>
      <c r="B2196" s="34" t="str">
        <f t="shared" si="169"/>
        <v>UDR Yurimaguas</v>
      </c>
      <c r="C2196" s="35" t="s">
        <v>279</v>
      </c>
      <c r="D2196" s="36" t="str">
        <f t="shared" si="168"/>
        <v>Ejecución de Control Técnico a las Prestaciones.</v>
      </c>
      <c r="E2196" s="36" t="s">
        <v>331</v>
      </c>
      <c r="F2196" s="36" t="str">
        <f t="shared" si="170"/>
        <v>Supervisar y monitorear respecto al acceso a servicios de salud</v>
      </c>
      <c r="G2196" s="36" t="s">
        <v>1552</v>
      </c>
      <c r="H2196" s="83" t="s">
        <v>1544</v>
      </c>
      <c r="I2196" s="82">
        <v>0</v>
      </c>
      <c r="J2196" s="38">
        <v>0</v>
      </c>
      <c r="K2196" s="38"/>
      <c r="L2196" s="38">
        <v>0</v>
      </c>
      <c r="M2196" s="38">
        <f t="shared" si="171"/>
        <v>0</v>
      </c>
      <c r="N2196" s="107">
        <v>4</v>
      </c>
      <c r="O2196" s="41" t="str">
        <f>IFERROR(VLOOKUP(N2196,bbb!B681:Ordenmes,2,0),"")</f>
        <v>Abril</v>
      </c>
      <c r="P2196" s="142">
        <v>11</v>
      </c>
      <c r="Q2196" s="111" t="s">
        <v>169</v>
      </c>
      <c r="R2196" s="95"/>
      <c r="S2196" s="93"/>
      <c r="T2196" s="93"/>
    </row>
    <row r="2197" spans="1:20" x14ac:dyDescent="0.25">
      <c r="A2197" s="34" t="s">
        <v>2128</v>
      </c>
      <c r="B2197" s="34" t="str">
        <f t="shared" si="169"/>
        <v>UDR Yurimaguas</v>
      </c>
      <c r="C2197" s="35" t="s">
        <v>279</v>
      </c>
      <c r="D2197" s="36" t="str">
        <f t="shared" si="168"/>
        <v>Ejecución de Control Técnico a las Prestaciones.</v>
      </c>
      <c r="E2197" s="36" t="s">
        <v>331</v>
      </c>
      <c r="F2197" s="36" t="str">
        <f t="shared" si="170"/>
        <v>Supervisar y monitorear respecto al acceso a servicios de salud</v>
      </c>
      <c r="G2197" s="36" t="s">
        <v>1543</v>
      </c>
      <c r="H2197" s="83" t="s">
        <v>1544</v>
      </c>
      <c r="I2197" s="82">
        <v>0</v>
      </c>
      <c r="J2197" s="38">
        <v>0</v>
      </c>
      <c r="K2197" s="38"/>
      <c r="L2197" s="38">
        <v>0</v>
      </c>
      <c r="M2197" s="38">
        <f t="shared" si="171"/>
        <v>0</v>
      </c>
      <c r="N2197" s="107">
        <v>4</v>
      </c>
      <c r="O2197" s="41" t="str">
        <f>IFERROR(VLOOKUP(N2197,bbb!B682:Ordenmes,2,0),"")</f>
        <v>Abril</v>
      </c>
      <c r="P2197" s="142">
        <v>10</v>
      </c>
      <c r="Q2197" s="111" t="s">
        <v>150</v>
      </c>
      <c r="R2197" s="95"/>
      <c r="S2197" s="93"/>
      <c r="T2197" s="93"/>
    </row>
    <row r="2198" spans="1:20" x14ac:dyDescent="0.25">
      <c r="A2198" s="34" t="s">
        <v>2128</v>
      </c>
      <c r="B2198" s="34" t="str">
        <f t="shared" si="169"/>
        <v>UDR Yurimaguas</v>
      </c>
      <c r="C2198" s="35" t="s">
        <v>279</v>
      </c>
      <c r="D2198" s="36" t="str">
        <f t="shared" si="168"/>
        <v>Ejecución de Control Técnico a las Prestaciones.</v>
      </c>
      <c r="E2198" s="36" t="s">
        <v>331</v>
      </c>
      <c r="F2198" s="36" t="str">
        <f t="shared" si="170"/>
        <v>Supervisar y monitorear respecto al acceso a servicios de salud</v>
      </c>
      <c r="G2198" s="36" t="s">
        <v>1559</v>
      </c>
      <c r="H2198" s="83" t="s">
        <v>1544</v>
      </c>
      <c r="I2198" s="82">
        <v>0</v>
      </c>
      <c r="J2198" s="38">
        <v>0</v>
      </c>
      <c r="K2198" s="38"/>
      <c r="L2198" s="38">
        <v>0</v>
      </c>
      <c r="M2198" s="38">
        <f t="shared" si="171"/>
        <v>0</v>
      </c>
      <c r="N2198" s="107">
        <v>4</v>
      </c>
      <c r="O2198" s="41" t="str">
        <f>IFERROR(VLOOKUP(N2198,bbb!B683:Ordenmes,2,0),"")</f>
        <v>Abril</v>
      </c>
      <c r="P2198" s="142">
        <v>9</v>
      </c>
      <c r="Q2198" s="111" t="s">
        <v>161</v>
      </c>
      <c r="R2198" s="95"/>
      <c r="S2198" s="93"/>
      <c r="T2198" s="93"/>
    </row>
    <row r="2199" spans="1:20" x14ac:dyDescent="0.25">
      <c r="A2199" s="34" t="s">
        <v>2128</v>
      </c>
      <c r="B2199" s="34" t="str">
        <f t="shared" si="169"/>
        <v>UDR Yurimaguas</v>
      </c>
      <c r="C2199" s="35" t="s">
        <v>314</v>
      </c>
      <c r="D2199" s="36" t="str">
        <f t="shared" si="168"/>
        <v>Acciones de Afiliación.</v>
      </c>
      <c r="E2199" s="36" t="s">
        <v>315</v>
      </c>
      <c r="F2199" s="36" t="str">
        <f t="shared" si="170"/>
        <v>Supervisión y asistencia técnica en materia de afiliaciones</v>
      </c>
      <c r="G2199" s="36" t="s">
        <v>1547</v>
      </c>
      <c r="H2199" s="83" t="s">
        <v>1551</v>
      </c>
      <c r="I2199" s="82">
        <v>0</v>
      </c>
      <c r="J2199" s="38">
        <v>0</v>
      </c>
      <c r="K2199" s="38"/>
      <c r="L2199" s="38">
        <v>0</v>
      </c>
      <c r="M2199" s="38">
        <f t="shared" si="171"/>
        <v>0</v>
      </c>
      <c r="N2199" s="107">
        <v>4</v>
      </c>
      <c r="O2199" s="41" t="str">
        <f>IFERROR(VLOOKUP(N2199,bbb!B684:Ordenmes,2,0),"")</f>
        <v>Abril</v>
      </c>
      <c r="P2199" s="142">
        <v>5</v>
      </c>
      <c r="Q2199" s="111" t="s">
        <v>158</v>
      </c>
      <c r="R2199" s="95"/>
      <c r="S2199" s="93"/>
      <c r="T2199" s="93"/>
    </row>
    <row r="2200" spans="1:20" x14ac:dyDescent="0.25">
      <c r="A2200" s="34" t="s">
        <v>2128</v>
      </c>
      <c r="B2200" s="34" t="str">
        <f t="shared" si="169"/>
        <v>UDR Yurimaguas</v>
      </c>
      <c r="C2200" s="35" t="s">
        <v>252</v>
      </c>
      <c r="D2200" s="36" t="str">
        <f t="shared" si="168"/>
        <v>Acciones de Soporte a la Gestión a nivel de UDR</v>
      </c>
      <c r="E2200" s="36" t="s">
        <v>253</v>
      </c>
      <c r="F2200" s="36" t="str">
        <f t="shared" si="170"/>
        <v>Supervisión y asistencia técnica en acciones de soporte a IPRESS</v>
      </c>
      <c r="G2200" s="36" t="s">
        <v>1547</v>
      </c>
      <c r="H2200" s="83" t="s">
        <v>1553</v>
      </c>
      <c r="I2200" s="82">
        <v>0</v>
      </c>
      <c r="J2200" s="38">
        <v>0</v>
      </c>
      <c r="K2200" s="38"/>
      <c r="L2200" s="38">
        <v>0</v>
      </c>
      <c r="M2200" s="38">
        <f t="shared" si="171"/>
        <v>0</v>
      </c>
      <c r="N2200" s="107">
        <v>4</v>
      </c>
      <c r="O2200" s="41" t="str">
        <f>IFERROR(VLOOKUP(N2200,bbb!B685:Ordenmes,2,0),"")</f>
        <v>Abril</v>
      </c>
      <c r="P2200" s="142">
        <v>10</v>
      </c>
      <c r="Q2200" s="111" t="s">
        <v>150</v>
      </c>
      <c r="R2200" s="95"/>
      <c r="S2200" s="93"/>
      <c r="T2200" s="93"/>
    </row>
    <row r="2201" spans="1:20" x14ac:dyDescent="0.25">
      <c r="A2201" s="34" t="s">
        <v>2128</v>
      </c>
      <c r="B2201" s="34" t="str">
        <f t="shared" si="169"/>
        <v>UDR Yurimaguas</v>
      </c>
      <c r="C2201" s="35" t="s">
        <v>314</v>
      </c>
      <c r="D2201" s="36" t="str">
        <f t="shared" si="168"/>
        <v>Acciones de Afiliación.</v>
      </c>
      <c r="E2201" s="36" t="s">
        <v>315</v>
      </c>
      <c r="F2201" s="36" t="str">
        <f t="shared" si="170"/>
        <v>Supervisión y asistencia técnica en materia de afiliaciones</v>
      </c>
      <c r="G2201" s="36" t="s">
        <v>1548</v>
      </c>
      <c r="H2201" s="83" t="s">
        <v>1551</v>
      </c>
      <c r="I2201" s="82">
        <v>0</v>
      </c>
      <c r="J2201" s="38">
        <v>0</v>
      </c>
      <c r="K2201" s="38"/>
      <c r="L2201" s="38">
        <v>0</v>
      </c>
      <c r="M2201" s="38">
        <f t="shared" si="171"/>
        <v>0</v>
      </c>
      <c r="N2201" s="39">
        <v>5</v>
      </c>
      <c r="O2201" s="41" t="str">
        <f>IFERROR(VLOOKUP(N2201,bbb!B651:Ordenmes,2,0),"")</f>
        <v>Mayo</v>
      </c>
      <c r="P2201" s="142">
        <v>8</v>
      </c>
      <c r="Q2201" s="111" t="s">
        <v>145</v>
      </c>
      <c r="R2201" s="95"/>
      <c r="S2201" s="93"/>
      <c r="T2201" s="93"/>
    </row>
    <row r="2202" spans="1:20" x14ac:dyDescent="0.25">
      <c r="A2202" s="34" t="s">
        <v>2128</v>
      </c>
      <c r="B2202" s="34" t="str">
        <f t="shared" si="169"/>
        <v>UDR Yurimaguas</v>
      </c>
      <c r="C2202" s="35" t="s">
        <v>252</v>
      </c>
      <c r="D2202" s="36" t="str">
        <f t="shared" ref="D2202:D2265" si="172">IFERROR(VLOOKUP(C2202,IdAOE,2,0),"")</f>
        <v>Acciones de Soporte a la Gestión a nivel de UDR</v>
      </c>
      <c r="E2202" s="36" t="s">
        <v>253</v>
      </c>
      <c r="F2202" s="36" t="str">
        <f t="shared" si="170"/>
        <v>Supervisión y asistencia técnica en acciones de soporte a IPRESS</v>
      </c>
      <c r="G2202" s="36" t="s">
        <v>1548</v>
      </c>
      <c r="H2202" s="83" t="s">
        <v>1553</v>
      </c>
      <c r="I2202" s="82">
        <v>0</v>
      </c>
      <c r="J2202" s="38">
        <v>0</v>
      </c>
      <c r="K2202" s="38"/>
      <c r="L2202" s="38">
        <v>0</v>
      </c>
      <c r="M2202" s="38">
        <f t="shared" si="171"/>
        <v>0</v>
      </c>
      <c r="N2202" s="39">
        <v>5</v>
      </c>
      <c r="O2202" s="41" t="str">
        <f>IFERROR(VLOOKUP(N2202,bbb!B652:Ordenmes,2,0),"")</f>
        <v>Mayo</v>
      </c>
      <c r="P2202" s="142">
        <v>7</v>
      </c>
      <c r="Q2202" s="111" t="s">
        <v>156</v>
      </c>
      <c r="R2202" s="95"/>
      <c r="S2202" s="93"/>
      <c r="T2202" s="93"/>
    </row>
    <row r="2203" spans="1:20" x14ac:dyDescent="0.25">
      <c r="A2203" s="34" t="s">
        <v>2128</v>
      </c>
      <c r="B2203" s="34" t="str">
        <f t="shared" si="169"/>
        <v>UDR Yurimaguas</v>
      </c>
      <c r="C2203" s="35" t="s">
        <v>279</v>
      </c>
      <c r="D2203" s="36" t="str">
        <f t="shared" si="172"/>
        <v>Ejecución de Control Técnico a las Prestaciones.</v>
      </c>
      <c r="E2203" s="36" t="s">
        <v>331</v>
      </c>
      <c r="F2203" s="36" t="str">
        <f t="shared" si="170"/>
        <v>Supervisar y monitorear respecto al acceso a servicios de salud</v>
      </c>
      <c r="G2203" s="36" t="s">
        <v>1545</v>
      </c>
      <c r="H2203" s="83" t="s">
        <v>1544</v>
      </c>
      <c r="I2203" s="82">
        <v>0</v>
      </c>
      <c r="J2203" s="38">
        <v>0</v>
      </c>
      <c r="K2203" s="38"/>
      <c r="L2203" s="38">
        <v>0</v>
      </c>
      <c r="M2203" s="38">
        <f t="shared" si="171"/>
        <v>0</v>
      </c>
      <c r="N2203" s="39">
        <v>5</v>
      </c>
      <c r="O2203" s="41" t="str">
        <f>IFERROR(VLOOKUP(N2203,bbb!B653:Ordenmes,2,0),"")</f>
        <v>Mayo</v>
      </c>
      <c r="P2203" s="142">
        <v>10</v>
      </c>
      <c r="Q2203" s="111" t="s">
        <v>150</v>
      </c>
      <c r="R2203" s="95"/>
      <c r="S2203" s="93"/>
      <c r="T2203" s="93"/>
    </row>
    <row r="2204" spans="1:20" x14ac:dyDescent="0.25">
      <c r="A2204" s="34" t="s">
        <v>2128</v>
      </c>
      <c r="B2204" s="34" t="str">
        <f t="shared" si="169"/>
        <v>UDR Yurimaguas</v>
      </c>
      <c r="C2204" s="35" t="s">
        <v>279</v>
      </c>
      <c r="D2204" s="36" t="str">
        <f t="shared" si="172"/>
        <v>Ejecución de Control Técnico a las Prestaciones.</v>
      </c>
      <c r="E2204" s="36" t="s">
        <v>331</v>
      </c>
      <c r="F2204" s="36" t="str">
        <f t="shared" si="170"/>
        <v>Supervisar y monitorear respecto al acceso a servicios de salud</v>
      </c>
      <c r="G2204" s="36" t="s">
        <v>1546</v>
      </c>
      <c r="H2204" s="83" t="s">
        <v>1544</v>
      </c>
      <c r="I2204" s="82">
        <v>0</v>
      </c>
      <c r="J2204" s="38">
        <v>0</v>
      </c>
      <c r="K2204" s="38"/>
      <c r="L2204" s="38">
        <v>0</v>
      </c>
      <c r="M2204" s="38">
        <f t="shared" si="171"/>
        <v>0</v>
      </c>
      <c r="N2204" s="39">
        <v>5</v>
      </c>
      <c r="O2204" s="41" t="str">
        <f>IFERROR(VLOOKUP(N2204,bbb!B654:Ordenmes,2,0),"")</f>
        <v>Mayo</v>
      </c>
      <c r="P2204" s="142">
        <v>5</v>
      </c>
      <c r="Q2204" s="111" t="s">
        <v>158</v>
      </c>
      <c r="R2204" s="95"/>
      <c r="S2204" s="93"/>
      <c r="T2204" s="93"/>
    </row>
    <row r="2205" spans="1:20" x14ac:dyDescent="0.25">
      <c r="A2205" s="34" t="s">
        <v>2128</v>
      </c>
      <c r="B2205" s="34" t="str">
        <f t="shared" si="169"/>
        <v>UDR Yurimaguas</v>
      </c>
      <c r="C2205" s="35" t="s">
        <v>279</v>
      </c>
      <c r="D2205" s="36" t="str">
        <f t="shared" si="172"/>
        <v>Ejecución de Control Técnico a las Prestaciones.</v>
      </c>
      <c r="E2205" s="36" t="s">
        <v>331</v>
      </c>
      <c r="F2205" s="36" t="str">
        <f t="shared" si="170"/>
        <v>Supervisar y monitorear respecto al acceso a servicios de salud</v>
      </c>
      <c r="G2205" s="36" t="s">
        <v>1547</v>
      </c>
      <c r="H2205" s="83" t="s">
        <v>1544</v>
      </c>
      <c r="I2205" s="82">
        <v>0</v>
      </c>
      <c r="J2205" s="38">
        <v>0</v>
      </c>
      <c r="K2205" s="38"/>
      <c r="L2205" s="38">
        <v>0</v>
      </c>
      <c r="M2205" s="38">
        <f t="shared" si="171"/>
        <v>0</v>
      </c>
      <c r="N2205" s="39">
        <v>5</v>
      </c>
      <c r="O2205" s="41" t="str">
        <f>IFERROR(VLOOKUP(N2205,bbb!B655:Ordenmes,2,0),"")</f>
        <v>Mayo</v>
      </c>
      <c r="P2205" s="142">
        <v>4</v>
      </c>
      <c r="Q2205" s="111" t="s">
        <v>137</v>
      </c>
      <c r="R2205" s="95"/>
      <c r="S2205" s="93"/>
      <c r="T2205" s="93"/>
    </row>
    <row r="2206" spans="1:20" x14ac:dyDescent="0.25">
      <c r="A2206" s="34" t="s">
        <v>2128</v>
      </c>
      <c r="B2206" s="34" t="str">
        <f t="shared" si="169"/>
        <v>UDR Yurimaguas</v>
      </c>
      <c r="C2206" s="35" t="s">
        <v>279</v>
      </c>
      <c r="D2206" s="36" t="str">
        <f t="shared" si="172"/>
        <v>Ejecución de Control Técnico a las Prestaciones.</v>
      </c>
      <c r="E2206" s="36" t="s">
        <v>331</v>
      </c>
      <c r="F2206" s="36" t="str">
        <f t="shared" si="170"/>
        <v>Supervisar y monitorear respecto al acceso a servicios de salud</v>
      </c>
      <c r="G2206" s="36" t="s">
        <v>1548</v>
      </c>
      <c r="H2206" s="83" t="s">
        <v>1544</v>
      </c>
      <c r="I2206" s="82">
        <v>0</v>
      </c>
      <c r="J2206" s="38">
        <v>0</v>
      </c>
      <c r="K2206" s="38"/>
      <c r="L2206" s="38">
        <v>0</v>
      </c>
      <c r="M2206" s="38">
        <f t="shared" si="171"/>
        <v>0</v>
      </c>
      <c r="N2206" s="39">
        <v>5</v>
      </c>
      <c r="O2206" s="41" t="str">
        <f>IFERROR(VLOOKUP(N2206,bbb!B656:Ordenmes,2,0),"")</f>
        <v>Mayo</v>
      </c>
      <c r="P2206" s="142">
        <v>4</v>
      </c>
      <c r="Q2206" s="111" t="s">
        <v>137</v>
      </c>
      <c r="R2206" s="95"/>
      <c r="S2206" s="93"/>
      <c r="T2206" s="93"/>
    </row>
    <row r="2207" spans="1:20" x14ac:dyDescent="0.25">
      <c r="A2207" s="34" t="s">
        <v>2128</v>
      </c>
      <c r="B2207" s="34" t="str">
        <f t="shared" ref="B2207:B2270" si="173">IFERROR(VLOOKUP(A2207,IdCC,2,0),"")</f>
        <v>UDR Yurimaguas</v>
      </c>
      <c r="C2207" s="35" t="s">
        <v>279</v>
      </c>
      <c r="D2207" s="36" t="str">
        <f t="shared" si="172"/>
        <v>Ejecución de Control Técnico a las Prestaciones.</v>
      </c>
      <c r="E2207" s="36" t="s">
        <v>331</v>
      </c>
      <c r="F2207" s="36" t="str">
        <f t="shared" si="170"/>
        <v>Supervisar y monitorear respecto al acceso a servicios de salud</v>
      </c>
      <c r="G2207" s="36" t="s">
        <v>1549</v>
      </c>
      <c r="H2207" s="83" t="s">
        <v>1544</v>
      </c>
      <c r="I2207" s="82">
        <v>0</v>
      </c>
      <c r="J2207" s="38">
        <v>0</v>
      </c>
      <c r="K2207" s="38"/>
      <c r="L2207" s="38">
        <v>0</v>
      </c>
      <c r="M2207" s="38">
        <f t="shared" si="171"/>
        <v>0</v>
      </c>
      <c r="N2207" s="39">
        <v>5</v>
      </c>
      <c r="O2207" s="41" t="str">
        <f>IFERROR(VLOOKUP(N2207,bbb!B657:Ordenmes,2,0),"")</f>
        <v>Mayo</v>
      </c>
      <c r="P2207" s="142">
        <v>5</v>
      </c>
      <c r="Q2207" s="111" t="s">
        <v>158</v>
      </c>
      <c r="R2207" s="95"/>
      <c r="S2207" s="93"/>
      <c r="T2207" s="93"/>
    </row>
    <row r="2208" spans="1:20" x14ac:dyDescent="0.25">
      <c r="A2208" s="34" t="s">
        <v>2128</v>
      </c>
      <c r="B2208" s="34" t="str">
        <f t="shared" si="173"/>
        <v>UDR Yurimaguas</v>
      </c>
      <c r="C2208" s="35" t="s">
        <v>279</v>
      </c>
      <c r="D2208" s="36" t="str">
        <f t="shared" si="172"/>
        <v>Ejecución de Control Técnico a las Prestaciones.</v>
      </c>
      <c r="E2208" s="36" t="s">
        <v>331</v>
      </c>
      <c r="F2208" s="36" t="str">
        <f t="shared" si="170"/>
        <v>Supervisar y monitorear respecto al acceso a servicios de salud</v>
      </c>
      <c r="G2208" s="36" t="s">
        <v>1550</v>
      </c>
      <c r="H2208" s="83" t="s">
        <v>1544</v>
      </c>
      <c r="I2208" s="82">
        <v>0</v>
      </c>
      <c r="J2208" s="38">
        <v>0</v>
      </c>
      <c r="K2208" s="38"/>
      <c r="L2208" s="38">
        <v>0</v>
      </c>
      <c r="M2208" s="38">
        <f t="shared" si="171"/>
        <v>0</v>
      </c>
      <c r="N2208" s="39">
        <v>5</v>
      </c>
      <c r="O2208" s="41" t="str">
        <f>IFERROR(VLOOKUP(N2208,bbb!B658:Ordenmes,2,0),"")</f>
        <v>Mayo</v>
      </c>
      <c r="P2208" s="142">
        <v>3</v>
      </c>
      <c r="Q2208" s="111" t="s">
        <v>131</v>
      </c>
      <c r="R2208" s="95"/>
      <c r="S2208" s="93"/>
      <c r="T2208" s="93"/>
    </row>
    <row r="2209" spans="1:20" x14ac:dyDescent="0.25">
      <c r="A2209" s="34" t="s">
        <v>2128</v>
      </c>
      <c r="B2209" s="34" t="str">
        <f t="shared" si="173"/>
        <v>UDR Yurimaguas</v>
      </c>
      <c r="C2209" s="35" t="s">
        <v>307</v>
      </c>
      <c r="D2209" s="36" t="str">
        <f t="shared" si="172"/>
        <v>Supervisión Financiera a Unidades Ejecutoras-UE.</v>
      </c>
      <c r="E2209" s="36" t="s">
        <v>308</v>
      </c>
      <c r="F2209" s="36" t="str">
        <f t="shared" si="170"/>
        <v>Supervisión Financiera Presencial a las Unidades Ejecutoras-UE</v>
      </c>
      <c r="G2209" s="36" t="s">
        <v>1565</v>
      </c>
      <c r="H2209" s="83" t="s">
        <v>1563</v>
      </c>
      <c r="I2209" s="82">
        <v>0</v>
      </c>
      <c r="J2209" s="38">
        <v>0</v>
      </c>
      <c r="K2209" s="38"/>
      <c r="L2209" s="38">
        <v>0</v>
      </c>
      <c r="M2209" s="38">
        <f t="shared" si="171"/>
        <v>0</v>
      </c>
      <c r="N2209" s="39">
        <v>5</v>
      </c>
      <c r="O2209" s="41" t="str">
        <f>IFERROR(VLOOKUP(N2209,bbb!B659:Ordenmes,2,0),"")</f>
        <v>Mayo</v>
      </c>
      <c r="P2209" s="142">
        <v>4</v>
      </c>
      <c r="Q2209" s="111" t="s">
        <v>137</v>
      </c>
      <c r="R2209" s="95"/>
      <c r="S2209" s="93"/>
      <c r="T2209" s="93"/>
    </row>
    <row r="2210" spans="1:20" x14ac:dyDescent="0.25">
      <c r="A2210" s="34" t="s">
        <v>2128</v>
      </c>
      <c r="B2210" s="34" t="str">
        <f t="shared" si="173"/>
        <v>UDR Yurimaguas</v>
      </c>
      <c r="C2210" s="35" t="s">
        <v>314</v>
      </c>
      <c r="D2210" s="36" t="str">
        <f t="shared" si="172"/>
        <v>Acciones de Afiliación.</v>
      </c>
      <c r="E2210" s="36" t="s">
        <v>315</v>
      </c>
      <c r="F2210" s="36" t="str">
        <f t="shared" si="170"/>
        <v>Supervisión y asistencia técnica en materia de afiliaciones</v>
      </c>
      <c r="G2210" s="36" t="s">
        <v>1549</v>
      </c>
      <c r="H2210" s="83" t="s">
        <v>1551</v>
      </c>
      <c r="I2210" s="82">
        <v>0</v>
      </c>
      <c r="J2210" s="38">
        <v>0</v>
      </c>
      <c r="K2210" s="38"/>
      <c r="L2210" s="38">
        <v>0</v>
      </c>
      <c r="M2210" s="38">
        <f t="shared" si="171"/>
        <v>0</v>
      </c>
      <c r="N2210" s="39">
        <v>5</v>
      </c>
      <c r="O2210" s="41" t="str">
        <f>IFERROR(VLOOKUP(N2210,bbb!B660:Ordenmes,2,0),"")</f>
        <v>Mayo</v>
      </c>
      <c r="P2210" s="142">
        <v>5</v>
      </c>
      <c r="Q2210" s="111" t="s">
        <v>158</v>
      </c>
      <c r="R2210" s="95"/>
      <c r="S2210" s="93"/>
      <c r="T2210" s="93"/>
    </row>
    <row r="2211" spans="1:20" x14ac:dyDescent="0.25">
      <c r="A2211" s="34" t="s">
        <v>2128</v>
      </c>
      <c r="B2211" s="34" t="str">
        <f t="shared" si="173"/>
        <v>UDR Yurimaguas</v>
      </c>
      <c r="C2211" s="35" t="s">
        <v>252</v>
      </c>
      <c r="D2211" s="36" t="str">
        <f t="shared" si="172"/>
        <v>Acciones de Soporte a la Gestión a nivel de UDR</v>
      </c>
      <c r="E2211" s="36" t="s">
        <v>253</v>
      </c>
      <c r="F2211" s="36" t="str">
        <f t="shared" si="170"/>
        <v>Supervisión y asistencia técnica en acciones de soporte a IPRESS</v>
      </c>
      <c r="G2211" s="36" t="s">
        <v>1549</v>
      </c>
      <c r="H2211" s="83" t="s">
        <v>1553</v>
      </c>
      <c r="I2211" s="82">
        <v>0</v>
      </c>
      <c r="J2211" s="38">
        <v>0</v>
      </c>
      <c r="K2211" s="38"/>
      <c r="L2211" s="38">
        <v>0</v>
      </c>
      <c r="M2211" s="38">
        <f t="shared" si="171"/>
        <v>0</v>
      </c>
      <c r="N2211" s="39">
        <v>5</v>
      </c>
      <c r="O2211" s="41" t="str">
        <f>IFERROR(VLOOKUP(N2211,bbb!B661:Ordenmes,2,0),"")</f>
        <v>Mayo</v>
      </c>
      <c r="P2211" s="142">
        <v>6</v>
      </c>
      <c r="Q2211" s="111" t="s">
        <v>142</v>
      </c>
      <c r="R2211" s="95"/>
      <c r="S2211" s="93"/>
      <c r="T2211" s="93"/>
    </row>
    <row r="2212" spans="1:20" x14ac:dyDescent="0.25">
      <c r="A2212" s="34" t="s">
        <v>2128</v>
      </c>
      <c r="B2212" s="34" t="str">
        <f t="shared" si="173"/>
        <v>UDR Yurimaguas</v>
      </c>
      <c r="C2212" s="35" t="s">
        <v>314</v>
      </c>
      <c r="D2212" s="36" t="str">
        <f t="shared" si="172"/>
        <v>Acciones de Afiliación.</v>
      </c>
      <c r="E2212" s="36" t="s">
        <v>315</v>
      </c>
      <c r="F2212" s="36" t="str">
        <f t="shared" si="170"/>
        <v>Supervisión y asistencia técnica en materia de afiliaciones</v>
      </c>
      <c r="G2212" s="36" t="s">
        <v>1545</v>
      </c>
      <c r="H2212" s="83" t="s">
        <v>1551</v>
      </c>
      <c r="I2212" s="82">
        <v>0</v>
      </c>
      <c r="J2212" s="38">
        <v>0</v>
      </c>
      <c r="K2212" s="38"/>
      <c r="L2212" s="38">
        <v>0</v>
      </c>
      <c r="M2212" s="38">
        <f t="shared" si="171"/>
        <v>0</v>
      </c>
      <c r="N2212" s="39">
        <v>5</v>
      </c>
      <c r="O2212" s="41" t="str">
        <f>IFERROR(VLOOKUP(N2212,bbb!B662:Ordenmes,2,0),"")</f>
        <v>Mayo</v>
      </c>
      <c r="P2212" s="142">
        <v>7</v>
      </c>
      <c r="Q2212" s="111" t="s">
        <v>156</v>
      </c>
      <c r="R2212" s="95"/>
      <c r="S2212" s="93"/>
      <c r="T2212" s="93"/>
    </row>
    <row r="2213" spans="1:20" x14ac:dyDescent="0.25">
      <c r="A2213" s="34" t="s">
        <v>2128</v>
      </c>
      <c r="B2213" s="34" t="str">
        <f t="shared" si="173"/>
        <v>UDR Yurimaguas</v>
      </c>
      <c r="C2213" s="35" t="s">
        <v>252</v>
      </c>
      <c r="D2213" s="36" t="str">
        <f t="shared" si="172"/>
        <v>Acciones de Soporte a la Gestión a nivel de UDR</v>
      </c>
      <c r="E2213" s="36" t="s">
        <v>253</v>
      </c>
      <c r="F2213" s="36" t="str">
        <f t="shared" si="170"/>
        <v>Supervisión y asistencia técnica en acciones de soporte a IPRESS</v>
      </c>
      <c r="G2213" s="36" t="s">
        <v>1545</v>
      </c>
      <c r="H2213" s="83" t="s">
        <v>1553</v>
      </c>
      <c r="I2213" s="82">
        <v>0</v>
      </c>
      <c r="J2213" s="38">
        <v>0</v>
      </c>
      <c r="K2213" s="38"/>
      <c r="L2213" s="38">
        <v>0</v>
      </c>
      <c r="M2213" s="38">
        <f t="shared" si="171"/>
        <v>0</v>
      </c>
      <c r="N2213" s="39">
        <v>5</v>
      </c>
      <c r="O2213" s="41" t="str">
        <f>IFERROR(VLOOKUP(N2213,bbb!B663:Ordenmes,2,0),"")</f>
        <v>Mayo</v>
      </c>
      <c r="P2213" s="142">
        <v>8</v>
      </c>
      <c r="Q2213" s="111" t="s">
        <v>145</v>
      </c>
      <c r="R2213" s="95"/>
      <c r="S2213" s="93"/>
      <c r="T2213" s="93"/>
    </row>
    <row r="2214" spans="1:20" x14ac:dyDescent="0.25">
      <c r="A2214" s="34" t="s">
        <v>2128</v>
      </c>
      <c r="B2214" s="34" t="str">
        <f t="shared" si="173"/>
        <v>UDR Yurimaguas</v>
      </c>
      <c r="C2214" s="35" t="s">
        <v>314</v>
      </c>
      <c r="D2214" s="36" t="str">
        <f t="shared" si="172"/>
        <v>Acciones de Afiliación.</v>
      </c>
      <c r="E2214" s="36" t="s">
        <v>315</v>
      </c>
      <c r="F2214" s="36" t="str">
        <f t="shared" si="170"/>
        <v>Supervisión y asistencia técnica en materia de afiliaciones</v>
      </c>
      <c r="G2214" s="36" t="s">
        <v>1556</v>
      </c>
      <c r="H2214" s="83" t="s">
        <v>1551</v>
      </c>
      <c r="I2214" s="82">
        <v>0</v>
      </c>
      <c r="J2214" s="38">
        <v>0</v>
      </c>
      <c r="K2214" s="38"/>
      <c r="L2214" s="38">
        <v>0</v>
      </c>
      <c r="M2214" s="38">
        <f t="shared" si="171"/>
        <v>0</v>
      </c>
      <c r="N2214" s="39">
        <v>5</v>
      </c>
      <c r="O2214" s="41" t="str">
        <f>IFERROR(VLOOKUP(N2214,bbb!B664:Ordenmes,2,0),"")</f>
        <v>Mayo</v>
      </c>
      <c r="P2214" s="142">
        <v>9</v>
      </c>
      <c r="Q2214" s="111" t="s">
        <v>161</v>
      </c>
      <c r="R2214" s="95"/>
      <c r="S2214" s="93"/>
      <c r="T2214" s="93"/>
    </row>
    <row r="2215" spans="1:20" x14ac:dyDescent="0.25">
      <c r="A2215" s="34" t="s">
        <v>2128</v>
      </c>
      <c r="B2215" s="34" t="str">
        <f t="shared" si="173"/>
        <v>UDR Yurimaguas</v>
      </c>
      <c r="C2215" s="35" t="s">
        <v>314</v>
      </c>
      <c r="D2215" s="36" t="str">
        <f t="shared" si="172"/>
        <v>Acciones de Afiliación.</v>
      </c>
      <c r="E2215" s="36" t="s">
        <v>315</v>
      </c>
      <c r="F2215" s="36" t="str">
        <f t="shared" si="170"/>
        <v>Supervisión y asistencia técnica en materia de afiliaciones</v>
      </c>
      <c r="G2215" s="36" t="s">
        <v>1557</v>
      </c>
      <c r="H2215" s="83" t="s">
        <v>1551</v>
      </c>
      <c r="I2215" s="82">
        <v>0</v>
      </c>
      <c r="J2215" s="38">
        <v>0</v>
      </c>
      <c r="K2215" s="38"/>
      <c r="L2215" s="38">
        <v>0</v>
      </c>
      <c r="M2215" s="38">
        <f t="shared" si="171"/>
        <v>0</v>
      </c>
      <c r="N2215" s="39">
        <v>6</v>
      </c>
      <c r="O2215" s="41" t="str">
        <f>IFERROR(VLOOKUP(N2215,bbb!B637:Ordenmes,2,0),"")</f>
        <v>Junio</v>
      </c>
      <c r="P2215" s="142">
        <v>10</v>
      </c>
      <c r="Q2215" s="111" t="s">
        <v>150</v>
      </c>
      <c r="R2215" s="95"/>
      <c r="S2215" s="93"/>
      <c r="T2215" s="93"/>
    </row>
    <row r="2216" spans="1:20" x14ac:dyDescent="0.25">
      <c r="A2216" s="34" t="s">
        <v>2128</v>
      </c>
      <c r="B2216" s="34" t="str">
        <f t="shared" si="173"/>
        <v>UDR Yurimaguas</v>
      </c>
      <c r="C2216" s="35" t="s">
        <v>252</v>
      </c>
      <c r="D2216" s="36" t="str">
        <f t="shared" si="172"/>
        <v>Acciones de Soporte a la Gestión a nivel de UDR</v>
      </c>
      <c r="E2216" s="36" t="s">
        <v>253</v>
      </c>
      <c r="F2216" s="36" t="str">
        <f t="shared" si="170"/>
        <v>Supervisión y asistencia técnica en acciones de soporte a IPRESS</v>
      </c>
      <c r="G2216" s="36" t="s">
        <v>1557</v>
      </c>
      <c r="H2216" s="83" t="s">
        <v>1553</v>
      </c>
      <c r="I2216" s="82">
        <v>0</v>
      </c>
      <c r="J2216" s="38">
        <v>0</v>
      </c>
      <c r="K2216" s="38"/>
      <c r="L2216" s="38">
        <v>0</v>
      </c>
      <c r="M2216" s="38">
        <f t="shared" si="171"/>
        <v>0</v>
      </c>
      <c r="N2216" s="39">
        <v>6</v>
      </c>
      <c r="O2216" s="41" t="str">
        <f>IFERROR(VLOOKUP(N2216,bbb!B638:Ordenmes,2,0),"")</f>
        <v>Junio</v>
      </c>
      <c r="P2216" s="142">
        <v>11</v>
      </c>
      <c r="Q2216" s="111" t="s">
        <v>169</v>
      </c>
      <c r="R2216" s="95"/>
      <c r="S2216" s="93"/>
      <c r="T2216" s="93"/>
    </row>
    <row r="2217" spans="1:20" x14ac:dyDescent="0.25">
      <c r="A2217" s="34" t="s">
        <v>2128</v>
      </c>
      <c r="B2217" s="34" t="str">
        <f t="shared" si="173"/>
        <v>UDR Yurimaguas</v>
      </c>
      <c r="C2217" s="35" t="s">
        <v>279</v>
      </c>
      <c r="D2217" s="36" t="str">
        <f t="shared" si="172"/>
        <v>Ejecución de Control Técnico a las Prestaciones.</v>
      </c>
      <c r="E2217" s="36" t="s">
        <v>331</v>
      </c>
      <c r="F2217" s="36" t="str">
        <f t="shared" si="170"/>
        <v>Supervisar y monitorear respecto al acceso a servicios de salud</v>
      </c>
      <c r="G2217" s="36" t="s">
        <v>1552</v>
      </c>
      <c r="H2217" s="83" t="s">
        <v>1544</v>
      </c>
      <c r="I2217" s="82">
        <v>0</v>
      </c>
      <c r="J2217" s="38">
        <v>0</v>
      </c>
      <c r="K2217" s="38"/>
      <c r="L2217" s="38">
        <v>0</v>
      </c>
      <c r="M2217" s="38">
        <f t="shared" si="171"/>
        <v>0</v>
      </c>
      <c r="N2217" s="39">
        <v>6</v>
      </c>
      <c r="O2217" s="41" t="str">
        <f>IFERROR(VLOOKUP(N2217,bbb!B639:Ordenmes,2,0),"")</f>
        <v>Junio</v>
      </c>
      <c r="P2217" s="142">
        <v>12</v>
      </c>
      <c r="Q2217" s="111" t="s">
        <v>166</v>
      </c>
      <c r="R2217" s="95"/>
      <c r="S2217" s="93"/>
      <c r="T2217" s="93"/>
    </row>
    <row r="2218" spans="1:20" x14ac:dyDescent="0.25">
      <c r="A2218" s="34" t="s">
        <v>2128</v>
      </c>
      <c r="B2218" s="34" t="str">
        <f t="shared" si="173"/>
        <v>UDR Yurimaguas</v>
      </c>
      <c r="C2218" s="35" t="s">
        <v>279</v>
      </c>
      <c r="D2218" s="36" t="str">
        <f t="shared" si="172"/>
        <v>Ejecución de Control Técnico a las Prestaciones.</v>
      </c>
      <c r="E2218" s="36" t="s">
        <v>331</v>
      </c>
      <c r="F2218" s="36" t="str">
        <f t="shared" si="170"/>
        <v>Supervisar y monitorear respecto al acceso a servicios de salud</v>
      </c>
      <c r="G2218" s="36" t="s">
        <v>1554</v>
      </c>
      <c r="H2218" s="83" t="s">
        <v>1544</v>
      </c>
      <c r="I2218" s="82">
        <v>0</v>
      </c>
      <c r="J2218" s="38">
        <v>0</v>
      </c>
      <c r="K2218" s="38"/>
      <c r="L2218" s="38">
        <v>0</v>
      </c>
      <c r="M2218" s="38">
        <f t="shared" si="171"/>
        <v>0</v>
      </c>
      <c r="N2218" s="39">
        <v>6</v>
      </c>
      <c r="O2218" s="41" t="str">
        <f>IFERROR(VLOOKUP(N2218,bbb!B640:Ordenmes,2,0),"")</f>
        <v>Junio</v>
      </c>
      <c r="P2218" s="142">
        <v>5</v>
      </c>
      <c r="Q2218" s="111" t="s">
        <v>158</v>
      </c>
      <c r="R2218" s="95"/>
      <c r="S2218" s="93"/>
      <c r="T2218" s="93"/>
    </row>
    <row r="2219" spans="1:20" x14ac:dyDescent="0.25">
      <c r="A2219" s="34" t="s">
        <v>2128</v>
      </c>
      <c r="B2219" s="34" t="str">
        <f t="shared" si="173"/>
        <v>UDR Yurimaguas</v>
      </c>
      <c r="C2219" s="35" t="s">
        <v>279</v>
      </c>
      <c r="D2219" s="36" t="str">
        <f t="shared" si="172"/>
        <v>Ejecución de Control Técnico a las Prestaciones.</v>
      </c>
      <c r="E2219" s="36" t="s">
        <v>331</v>
      </c>
      <c r="F2219" s="36" t="str">
        <f t="shared" si="170"/>
        <v>Supervisar y monitorear respecto al acceso a servicios de salud</v>
      </c>
      <c r="G2219" s="36" t="s">
        <v>1555</v>
      </c>
      <c r="H2219" s="83" t="s">
        <v>1544</v>
      </c>
      <c r="I2219" s="82">
        <v>0</v>
      </c>
      <c r="J2219" s="38">
        <v>0</v>
      </c>
      <c r="K2219" s="38"/>
      <c r="L2219" s="38">
        <v>0</v>
      </c>
      <c r="M2219" s="38">
        <f t="shared" si="171"/>
        <v>0</v>
      </c>
      <c r="N2219" s="39">
        <v>6</v>
      </c>
      <c r="O2219" s="41" t="str">
        <f>IFERROR(VLOOKUP(N2219,bbb!B641:Ordenmes,2,0),"")</f>
        <v>Junio</v>
      </c>
      <c r="P2219" s="142">
        <v>11</v>
      </c>
      <c r="Q2219" s="111" t="s">
        <v>169</v>
      </c>
      <c r="R2219" s="95"/>
      <c r="S2219" s="93"/>
      <c r="T2219" s="93"/>
    </row>
    <row r="2220" spans="1:20" x14ac:dyDescent="0.25">
      <c r="A2220" s="34" t="s">
        <v>2128</v>
      </c>
      <c r="B2220" s="34" t="str">
        <f t="shared" si="173"/>
        <v>UDR Yurimaguas</v>
      </c>
      <c r="C2220" s="35" t="s">
        <v>279</v>
      </c>
      <c r="D2220" s="36" t="str">
        <f t="shared" si="172"/>
        <v>Ejecución de Control Técnico a las Prestaciones.</v>
      </c>
      <c r="E2220" s="36" t="s">
        <v>331</v>
      </c>
      <c r="F2220" s="36" t="str">
        <f t="shared" si="170"/>
        <v>Supervisar y monitorear respecto al acceso a servicios de salud</v>
      </c>
      <c r="G2220" s="36" t="s">
        <v>1556</v>
      </c>
      <c r="H2220" s="83" t="s">
        <v>1544</v>
      </c>
      <c r="I2220" s="82">
        <v>0</v>
      </c>
      <c r="J2220" s="38">
        <v>0</v>
      </c>
      <c r="K2220" s="38"/>
      <c r="L2220" s="38">
        <v>0</v>
      </c>
      <c r="M2220" s="38">
        <f t="shared" si="171"/>
        <v>0</v>
      </c>
      <c r="N2220" s="39">
        <v>6</v>
      </c>
      <c r="O2220" s="41" t="str">
        <f>IFERROR(VLOOKUP(N2220,bbb!B642:Ordenmes,2,0),"")</f>
        <v>Junio</v>
      </c>
      <c r="P2220" s="142">
        <v>2</v>
      </c>
      <c r="Q2220" s="111" t="s">
        <v>126</v>
      </c>
      <c r="R2220" s="95"/>
      <c r="S2220" s="93"/>
      <c r="T2220" s="93"/>
    </row>
    <row r="2221" spans="1:20" x14ac:dyDescent="0.25">
      <c r="A2221" s="34" t="s">
        <v>2128</v>
      </c>
      <c r="B2221" s="34" t="str">
        <f t="shared" si="173"/>
        <v>UDR Yurimaguas</v>
      </c>
      <c r="C2221" s="35" t="s">
        <v>279</v>
      </c>
      <c r="D2221" s="36" t="str">
        <f t="shared" si="172"/>
        <v>Ejecución de Control Técnico a las Prestaciones.</v>
      </c>
      <c r="E2221" s="36" t="s">
        <v>331</v>
      </c>
      <c r="F2221" s="36" t="str">
        <f t="shared" si="170"/>
        <v>Supervisar y monitorear respecto al acceso a servicios de salud</v>
      </c>
      <c r="G2221" s="36" t="s">
        <v>1557</v>
      </c>
      <c r="H2221" s="83" t="s">
        <v>1544</v>
      </c>
      <c r="I2221" s="82">
        <v>0</v>
      </c>
      <c r="J2221" s="38">
        <v>0</v>
      </c>
      <c r="K2221" s="38"/>
      <c r="L2221" s="38">
        <v>0</v>
      </c>
      <c r="M2221" s="38">
        <f t="shared" si="171"/>
        <v>0</v>
      </c>
      <c r="N2221" s="39">
        <v>6</v>
      </c>
      <c r="O2221" s="41" t="str">
        <f>IFERROR(VLOOKUP(N2221,bbb!B643:Ordenmes,2,0),"")</f>
        <v>Junio</v>
      </c>
      <c r="P2221" s="142">
        <v>3</v>
      </c>
      <c r="Q2221" s="111" t="s">
        <v>131</v>
      </c>
      <c r="R2221" s="95"/>
      <c r="S2221" s="93"/>
      <c r="T2221" s="93"/>
    </row>
    <row r="2222" spans="1:20" x14ac:dyDescent="0.25">
      <c r="A2222" s="34" t="s">
        <v>2128</v>
      </c>
      <c r="B2222" s="34" t="str">
        <f t="shared" si="173"/>
        <v>UDR Yurimaguas</v>
      </c>
      <c r="C2222" s="35" t="s">
        <v>307</v>
      </c>
      <c r="D2222" s="36" t="str">
        <f t="shared" si="172"/>
        <v>Supervisión Financiera a Unidades Ejecutoras-UE.</v>
      </c>
      <c r="E2222" s="36" t="s">
        <v>308</v>
      </c>
      <c r="F2222" s="36" t="str">
        <f t="shared" si="170"/>
        <v>Supervisión Financiera Presencial a las Unidades Ejecutoras-UE</v>
      </c>
      <c r="G2222" s="36" t="s">
        <v>1566</v>
      </c>
      <c r="H2222" s="83" t="s">
        <v>1563</v>
      </c>
      <c r="I2222" s="82">
        <v>0</v>
      </c>
      <c r="J2222" s="38">
        <v>0</v>
      </c>
      <c r="K2222" s="38"/>
      <c r="L2222" s="38">
        <v>0</v>
      </c>
      <c r="M2222" s="38">
        <f t="shared" si="171"/>
        <v>0</v>
      </c>
      <c r="N2222" s="39">
        <v>6</v>
      </c>
      <c r="O2222" s="41" t="str">
        <f>IFERROR(VLOOKUP(N2222,bbb!B644:Ordenmes,2,0),"")</f>
        <v>Junio</v>
      </c>
      <c r="P2222" s="142">
        <v>4</v>
      </c>
      <c r="Q2222" s="111" t="s">
        <v>137</v>
      </c>
      <c r="R2222" s="95"/>
      <c r="S2222" s="93"/>
      <c r="T2222" s="93"/>
    </row>
    <row r="2223" spans="1:20" x14ac:dyDescent="0.25">
      <c r="A2223" s="34" t="s">
        <v>2128</v>
      </c>
      <c r="B2223" s="34" t="str">
        <f t="shared" si="173"/>
        <v>UDR Yurimaguas</v>
      </c>
      <c r="C2223" s="35" t="s">
        <v>252</v>
      </c>
      <c r="D2223" s="36" t="str">
        <f t="shared" si="172"/>
        <v>Acciones de Soporte a la Gestión a nivel de UDR</v>
      </c>
      <c r="E2223" s="36" t="s">
        <v>253</v>
      </c>
      <c r="F2223" s="36" t="str">
        <f t="shared" si="170"/>
        <v>Supervisión y asistencia técnica en acciones de soporte a IPRESS</v>
      </c>
      <c r="G2223" s="36" t="s">
        <v>1567</v>
      </c>
      <c r="H2223" s="83" t="s">
        <v>1553</v>
      </c>
      <c r="I2223" s="82">
        <v>1.5</v>
      </c>
      <c r="J2223" s="38">
        <v>1750</v>
      </c>
      <c r="K2223" s="38"/>
      <c r="L2223" s="38">
        <v>480</v>
      </c>
      <c r="M2223" s="38">
        <f t="shared" si="171"/>
        <v>2230</v>
      </c>
      <c r="N2223" s="39">
        <v>7</v>
      </c>
      <c r="O2223" s="41" t="str">
        <f>IFERROR(VLOOKUP(N2223,bbb!B650:Ordenmes,2,0),"")</f>
        <v>Julio</v>
      </c>
      <c r="P2223" s="142">
        <v>5</v>
      </c>
      <c r="Q2223" s="111" t="s">
        <v>158</v>
      </c>
      <c r="R2223" s="95"/>
      <c r="S2223" s="93"/>
      <c r="T2223" s="93"/>
    </row>
    <row r="2224" spans="1:20" x14ac:dyDescent="0.25">
      <c r="A2224" s="34" t="s">
        <v>2128</v>
      </c>
      <c r="B2224" s="34" t="str">
        <f t="shared" si="173"/>
        <v>UDR Yurimaguas</v>
      </c>
      <c r="C2224" s="35" t="s">
        <v>314</v>
      </c>
      <c r="D2224" s="36" t="str">
        <f t="shared" si="172"/>
        <v>Acciones de Afiliación.</v>
      </c>
      <c r="E2224" s="36" t="s">
        <v>315</v>
      </c>
      <c r="F2224" s="36" t="str">
        <f t="shared" si="170"/>
        <v>Supervisión y asistencia técnica en materia de afiliaciones</v>
      </c>
      <c r="G2224" s="36" t="s">
        <v>1567</v>
      </c>
      <c r="H2224" s="83" t="s">
        <v>1551</v>
      </c>
      <c r="I2224" s="82">
        <v>1.5</v>
      </c>
      <c r="J2224" s="38">
        <v>1750</v>
      </c>
      <c r="K2224" s="38"/>
      <c r="L2224" s="38">
        <v>480</v>
      </c>
      <c r="M2224" s="38">
        <f t="shared" si="171"/>
        <v>2230</v>
      </c>
      <c r="N2224" s="39">
        <v>7</v>
      </c>
      <c r="O2224" s="41" t="str">
        <f>IFERROR(VLOOKUP(N2224,bbb!B651:Ordenmes,2,0),"")</f>
        <v>Julio</v>
      </c>
      <c r="P2224" s="142">
        <v>6</v>
      </c>
      <c r="Q2224" s="111" t="s">
        <v>142</v>
      </c>
      <c r="R2224" s="95"/>
      <c r="S2224" s="93"/>
      <c r="T2224" s="93"/>
    </row>
    <row r="2225" spans="1:20" x14ac:dyDescent="0.25">
      <c r="A2225" s="34" t="s">
        <v>2128</v>
      </c>
      <c r="B2225" s="34" t="str">
        <f t="shared" si="173"/>
        <v>UDR Yurimaguas</v>
      </c>
      <c r="C2225" s="35" t="s">
        <v>314</v>
      </c>
      <c r="D2225" s="36" t="str">
        <f t="shared" si="172"/>
        <v>Acciones de Afiliación.</v>
      </c>
      <c r="E2225" s="36" t="s">
        <v>315</v>
      </c>
      <c r="F2225" s="36" t="str">
        <f t="shared" si="170"/>
        <v>Supervisión y asistencia técnica en materia de afiliaciones</v>
      </c>
      <c r="G2225" s="36" t="s">
        <v>1554</v>
      </c>
      <c r="H2225" s="83" t="s">
        <v>1551</v>
      </c>
      <c r="I2225" s="82">
        <v>0</v>
      </c>
      <c r="J2225" s="38">
        <v>0</v>
      </c>
      <c r="K2225" s="38"/>
      <c r="L2225" s="38">
        <v>0</v>
      </c>
      <c r="M2225" s="38">
        <f t="shared" si="171"/>
        <v>0</v>
      </c>
      <c r="N2225" s="39">
        <v>7</v>
      </c>
      <c r="O2225" s="41" t="str">
        <f>IFERROR(VLOOKUP(N2225,bbb!B652:Ordenmes,2,0),"")</f>
        <v>Julio</v>
      </c>
      <c r="P2225" s="142">
        <v>7</v>
      </c>
      <c r="Q2225" s="111" t="s">
        <v>156</v>
      </c>
      <c r="R2225" s="95"/>
      <c r="S2225" s="93"/>
      <c r="T2225" s="93"/>
    </row>
    <row r="2226" spans="1:20" x14ac:dyDescent="0.25">
      <c r="A2226" s="34" t="s">
        <v>2128</v>
      </c>
      <c r="B2226" s="34" t="str">
        <f t="shared" si="173"/>
        <v>UDR Yurimaguas</v>
      </c>
      <c r="C2226" s="35" t="s">
        <v>252</v>
      </c>
      <c r="D2226" s="36" t="str">
        <f t="shared" si="172"/>
        <v>Acciones de Soporte a la Gestión a nivel de UDR</v>
      </c>
      <c r="E2226" s="36" t="s">
        <v>253</v>
      </c>
      <c r="F2226" s="36" t="str">
        <f t="shared" si="170"/>
        <v>Supervisión y asistencia técnica en acciones de soporte a IPRESS</v>
      </c>
      <c r="G2226" s="36" t="s">
        <v>1554</v>
      </c>
      <c r="H2226" s="83" t="s">
        <v>1553</v>
      </c>
      <c r="I2226" s="82">
        <v>0</v>
      </c>
      <c r="J2226" s="38">
        <v>0</v>
      </c>
      <c r="K2226" s="38"/>
      <c r="L2226" s="38">
        <v>0</v>
      </c>
      <c r="M2226" s="38">
        <f t="shared" si="171"/>
        <v>0</v>
      </c>
      <c r="N2226" s="39">
        <v>7</v>
      </c>
      <c r="O2226" s="41" t="str">
        <f>IFERROR(VLOOKUP(N2226,bbb!B653:Ordenmes,2,0),"")</f>
        <v>Julio</v>
      </c>
      <c r="P2226" s="142">
        <v>8</v>
      </c>
      <c r="Q2226" s="111" t="s">
        <v>145</v>
      </c>
      <c r="R2226" s="95"/>
      <c r="S2226" s="93"/>
      <c r="T2226" s="93"/>
    </row>
    <row r="2227" spans="1:20" x14ac:dyDescent="0.25">
      <c r="A2227" s="34" t="s">
        <v>2128</v>
      </c>
      <c r="B2227" s="34" t="str">
        <f t="shared" si="173"/>
        <v>UDR Yurimaguas</v>
      </c>
      <c r="C2227" s="35" t="s">
        <v>279</v>
      </c>
      <c r="D2227" s="36" t="str">
        <f t="shared" si="172"/>
        <v>Ejecución de Control Técnico a las Prestaciones.</v>
      </c>
      <c r="E2227" s="36" t="s">
        <v>331</v>
      </c>
      <c r="F2227" s="36" t="str">
        <f t="shared" si="170"/>
        <v>Supervisar y monitorear respecto al acceso a servicios de salud</v>
      </c>
      <c r="G2227" s="36" t="s">
        <v>1555</v>
      </c>
      <c r="H2227" s="83" t="s">
        <v>1544</v>
      </c>
      <c r="I2227" s="82">
        <v>0</v>
      </c>
      <c r="J2227" s="38">
        <v>0</v>
      </c>
      <c r="K2227" s="38"/>
      <c r="L2227" s="38">
        <v>0</v>
      </c>
      <c r="M2227" s="38">
        <f t="shared" si="171"/>
        <v>0</v>
      </c>
      <c r="N2227" s="39">
        <v>7</v>
      </c>
      <c r="O2227" s="41" t="str">
        <f>IFERROR(VLOOKUP(N2227,bbb!B654:Ordenmes,2,0),"")</f>
        <v>Julio</v>
      </c>
      <c r="P2227" s="142">
        <v>9</v>
      </c>
      <c r="Q2227" s="111" t="s">
        <v>161</v>
      </c>
      <c r="R2227" s="95"/>
      <c r="S2227" s="93"/>
      <c r="T2227" s="93"/>
    </row>
    <row r="2228" spans="1:20" x14ac:dyDescent="0.25">
      <c r="A2228" s="34" t="s">
        <v>2128</v>
      </c>
      <c r="B2228" s="34" t="str">
        <f t="shared" si="173"/>
        <v>UDR Yurimaguas</v>
      </c>
      <c r="C2228" s="35" t="s">
        <v>279</v>
      </c>
      <c r="D2228" s="36" t="str">
        <f t="shared" si="172"/>
        <v>Ejecución de Control Técnico a las Prestaciones.</v>
      </c>
      <c r="E2228" s="36" t="s">
        <v>331</v>
      </c>
      <c r="F2228" s="36" t="str">
        <f t="shared" si="170"/>
        <v>Supervisar y monitorear respecto al acceso a servicios de salud</v>
      </c>
      <c r="G2228" s="36" t="s">
        <v>1568</v>
      </c>
      <c r="H2228" s="83" t="s">
        <v>1544</v>
      </c>
      <c r="I2228" s="82">
        <v>0</v>
      </c>
      <c r="J2228" s="38">
        <v>0</v>
      </c>
      <c r="K2228" s="38"/>
      <c r="L2228" s="38">
        <v>0</v>
      </c>
      <c r="M2228" s="38">
        <f t="shared" si="171"/>
        <v>0</v>
      </c>
      <c r="N2228" s="39">
        <v>7</v>
      </c>
      <c r="O2228" s="41" t="str">
        <f>IFERROR(VLOOKUP(N2228,bbb!B655:Ordenmes,2,0),"")</f>
        <v>Julio</v>
      </c>
      <c r="P2228" s="142">
        <v>10</v>
      </c>
      <c r="Q2228" s="111" t="s">
        <v>150</v>
      </c>
      <c r="R2228" s="95"/>
      <c r="S2228" s="93"/>
      <c r="T2228" s="93"/>
    </row>
    <row r="2229" spans="1:20" x14ac:dyDescent="0.25">
      <c r="A2229" s="34" t="s">
        <v>2128</v>
      </c>
      <c r="B2229" s="34" t="str">
        <f t="shared" si="173"/>
        <v>UDR Yurimaguas</v>
      </c>
      <c r="C2229" s="35" t="s">
        <v>279</v>
      </c>
      <c r="D2229" s="36" t="str">
        <f t="shared" si="172"/>
        <v>Ejecución de Control Técnico a las Prestaciones.</v>
      </c>
      <c r="E2229" s="36" t="s">
        <v>331</v>
      </c>
      <c r="F2229" s="36" t="str">
        <f t="shared" si="170"/>
        <v>Supervisar y monitorear respecto al acceso a servicios de salud</v>
      </c>
      <c r="G2229" s="36" t="s">
        <v>1554</v>
      </c>
      <c r="H2229" s="83" t="s">
        <v>1544</v>
      </c>
      <c r="I2229" s="82">
        <v>0</v>
      </c>
      <c r="J2229" s="38">
        <v>0</v>
      </c>
      <c r="K2229" s="38"/>
      <c r="L2229" s="38">
        <v>0</v>
      </c>
      <c r="M2229" s="38">
        <f t="shared" si="171"/>
        <v>0</v>
      </c>
      <c r="N2229" s="39">
        <v>7</v>
      </c>
      <c r="O2229" s="41" t="str">
        <f>IFERROR(VLOOKUP(N2229,bbb!B656:Ordenmes,2,0),"")</f>
        <v>Julio</v>
      </c>
      <c r="P2229" s="142">
        <v>11</v>
      </c>
      <c r="Q2229" s="111" t="s">
        <v>169</v>
      </c>
      <c r="R2229" s="95"/>
      <c r="S2229" s="93"/>
      <c r="T2229" s="93"/>
    </row>
    <row r="2230" spans="1:20" x14ac:dyDescent="0.25">
      <c r="A2230" s="34" t="s">
        <v>2128</v>
      </c>
      <c r="B2230" s="34" t="str">
        <f t="shared" si="173"/>
        <v>UDR Yurimaguas</v>
      </c>
      <c r="C2230" s="35" t="s">
        <v>279</v>
      </c>
      <c r="D2230" s="36" t="str">
        <f t="shared" si="172"/>
        <v>Ejecución de Control Técnico a las Prestaciones.</v>
      </c>
      <c r="E2230" s="36" t="s">
        <v>331</v>
      </c>
      <c r="F2230" s="36" t="str">
        <f t="shared" si="170"/>
        <v>Supervisar y monitorear respecto al acceso a servicios de salud</v>
      </c>
      <c r="G2230" s="36" t="s">
        <v>1543</v>
      </c>
      <c r="H2230" s="83" t="s">
        <v>1544</v>
      </c>
      <c r="I2230" s="82">
        <v>0</v>
      </c>
      <c r="J2230" s="38">
        <v>0</v>
      </c>
      <c r="K2230" s="38"/>
      <c r="L2230" s="38">
        <v>0</v>
      </c>
      <c r="M2230" s="38">
        <f t="shared" si="171"/>
        <v>0</v>
      </c>
      <c r="N2230" s="39">
        <v>7</v>
      </c>
      <c r="O2230" s="41" t="str">
        <f>IFERROR(VLOOKUP(N2230,bbb!B657:Ordenmes,2,0),"")</f>
        <v>Julio</v>
      </c>
      <c r="P2230" s="142">
        <v>2</v>
      </c>
      <c r="Q2230" s="111" t="s">
        <v>126</v>
      </c>
      <c r="R2230" s="95"/>
      <c r="S2230" s="93"/>
      <c r="T2230" s="93"/>
    </row>
    <row r="2231" spans="1:20" x14ac:dyDescent="0.25">
      <c r="A2231" s="34" t="s">
        <v>2128</v>
      </c>
      <c r="B2231" s="34" t="str">
        <f t="shared" si="173"/>
        <v>UDR Yurimaguas</v>
      </c>
      <c r="C2231" s="35" t="s">
        <v>307</v>
      </c>
      <c r="D2231" s="36" t="str">
        <f t="shared" si="172"/>
        <v>Supervisión Financiera a Unidades Ejecutoras-UE.</v>
      </c>
      <c r="E2231" s="36" t="s">
        <v>308</v>
      </c>
      <c r="F2231" s="36" t="str">
        <f t="shared" si="170"/>
        <v>Supervisión Financiera Presencial a las Unidades Ejecutoras-UE</v>
      </c>
      <c r="G2231" s="36" t="s">
        <v>1562</v>
      </c>
      <c r="H2231" s="83" t="s">
        <v>1563</v>
      </c>
      <c r="I2231" s="82">
        <v>5</v>
      </c>
      <c r="J2231" s="38">
        <v>540</v>
      </c>
      <c r="K2231" s="38"/>
      <c r="L2231" s="38">
        <v>1600</v>
      </c>
      <c r="M2231" s="38">
        <f t="shared" si="171"/>
        <v>2140</v>
      </c>
      <c r="N2231" s="39">
        <v>8</v>
      </c>
      <c r="O2231" s="41" t="str">
        <f>IFERROR(VLOOKUP(N2231,bbb!B638:Ordenmes,2,0),"")</f>
        <v>Agosto</v>
      </c>
      <c r="P2231" s="142">
        <v>2</v>
      </c>
      <c r="Q2231" s="111" t="s">
        <v>126</v>
      </c>
      <c r="R2231" s="95"/>
      <c r="S2231" s="93"/>
      <c r="T2231" s="93"/>
    </row>
    <row r="2232" spans="1:20" x14ac:dyDescent="0.25">
      <c r="A2232" s="34" t="s">
        <v>2128</v>
      </c>
      <c r="B2232" s="34" t="str">
        <f t="shared" si="173"/>
        <v>UDR Yurimaguas</v>
      </c>
      <c r="C2232" s="35" t="s">
        <v>314</v>
      </c>
      <c r="D2232" s="36" t="str">
        <f t="shared" si="172"/>
        <v>Acciones de Afiliación.</v>
      </c>
      <c r="E2232" s="36" t="s">
        <v>315</v>
      </c>
      <c r="F2232" s="36" t="str">
        <f t="shared" si="170"/>
        <v>Supervisión y asistencia técnica en materia de afiliaciones</v>
      </c>
      <c r="G2232" s="36" t="s">
        <v>1550</v>
      </c>
      <c r="H2232" s="83" t="s">
        <v>1551</v>
      </c>
      <c r="I2232" s="82">
        <v>0</v>
      </c>
      <c r="J2232" s="38">
        <v>0</v>
      </c>
      <c r="K2232" s="38"/>
      <c r="L2232" s="38">
        <v>0</v>
      </c>
      <c r="M2232" s="38">
        <f t="shared" si="171"/>
        <v>0</v>
      </c>
      <c r="N2232" s="39">
        <v>8</v>
      </c>
      <c r="O2232" s="41" t="str">
        <f>IFERROR(VLOOKUP(N2232,bbb!B639:Ordenmes,2,0),"")</f>
        <v>Agosto</v>
      </c>
      <c r="P2232" s="142">
        <v>3</v>
      </c>
      <c r="Q2232" s="111" t="s">
        <v>131</v>
      </c>
      <c r="R2232" s="95"/>
      <c r="S2232" s="93"/>
      <c r="T2232" s="93"/>
    </row>
    <row r="2233" spans="1:20" x14ac:dyDescent="0.25">
      <c r="A2233" s="34" t="s">
        <v>2128</v>
      </c>
      <c r="B2233" s="34" t="str">
        <f t="shared" si="173"/>
        <v>UDR Yurimaguas</v>
      </c>
      <c r="C2233" s="35" t="s">
        <v>252</v>
      </c>
      <c r="D2233" s="36" t="str">
        <f t="shared" si="172"/>
        <v>Acciones de Soporte a la Gestión a nivel de UDR</v>
      </c>
      <c r="E2233" s="36" t="s">
        <v>253</v>
      </c>
      <c r="F2233" s="36" t="str">
        <f t="shared" si="170"/>
        <v>Supervisión y asistencia técnica en acciones de soporte a IPRESS</v>
      </c>
      <c r="G2233" s="36" t="s">
        <v>1550</v>
      </c>
      <c r="H2233" s="83" t="s">
        <v>1553</v>
      </c>
      <c r="I2233" s="82">
        <v>0</v>
      </c>
      <c r="J2233" s="38">
        <v>0</v>
      </c>
      <c r="K2233" s="38"/>
      <c r="L2233" s="38">
        <v>0</v>
      </c>
      <c r="M2233" s="38">
        <f t="shared" si="171"/>
        <v>0</v>
      </c>
      <c r="N2233" s="39">
        <v>8</v>
      </c>
      <c r="O2233" s="41" t="str">
        <f>IFERROR(VLOOKUP(N2233,bbb!B640:Ordenmes,2,0),"")</f>
        <v>Agosto</v>
      </c>
      <c r="P2233" s="142">
        <v>3</v>
      </c>
      <c r="Q2233" s="111" t="s">
        <v>131</v>
      </c>
      <c r="R2233" s="95"/>
      <c r="S2233" s="93"/>
      <c r="T2233" s="93"/>
    </row>
    <row r="2234" spans="1:20" x14ac:dyDescent="0.25">
      <c r="A2234" s="34" t="s">
        <v>2128</v>
      </c>
      <c r="B2234" s="34" t="str">
        <f t="shared" si="173"/>
        <v>UDR Yurimaguas</v>
      </c>
      <c r="C2234" s="35" t="s">
        <v>279</v>
      </c>
      <c r="D2234" s="36" t="str">
        <f t="shared" si="172"/>
        <v>Ejecución de Control Técnico a las Prestaciones.</v>
      </c>
      <c r="E2234" s="36" t="s">
        <v>331</v>
      </c>
      <c r="F2234" s="36" t="str">
        <f t="shared" si="170"/>
        <v>Supervisar y monitorear respecto al acceso a servicios de salud</v>
      </c>
      <c r="G2234" s="36" t="s">
        <v>1545</v>
      </c>
      <c r="H2234" s="83" t="s">
        <v>1544</v>
      </c>
      <c r="I2234" s="82">
        <v>0</v>
      </c>
      <c r="J2234" s="38">
        <v>0</v>
      </c>
      <c r="K2234" s="38"/>
      <c r="L2234" s="38">
        <v>0</v>
      </c>
      <c r="M2234" s="38">
        <f t="shared" si="171"/>
        <v>0</v>
      </c>
      <c r="N2234" s="39">
        <v>8</v>
      </c>
      <c r="O2234" s="41" t="str">
        <f>IFERROR(VLOOKUP(N2234,bbb!B641:Ordenmes,2,0),"")</f>
        <v>Agosto</v>
      </c>
      <c r="P2234" s="142">
        <v>4</v>
      </c>
      <c r="Q2234" s="111" t="s">
        <v>137</v>
      </c>
      <c r="R2234" s="95"/>
      <c r="S2234" s="93"/>
      <c r="T2234" s="93"/>
    </row>
    <row r="2235" spans="1:20" x14ac:dyDescent="0.25">
      <c r="A2235" s="34" t="s">
        <v>2128</v>
      </c>
      <c r="B2235" s="34" t="str">
        <f t="shared" si="173"/>
        <v>UDR Yurimaguas</v>
      </c>
      <c r="C2235" s="35" t="s">
        <v>279</v>
      </c>
      <c r="D2235" s="36" t="str">
        <f t="shared" si="172"/>
        <v>Ejecución de Control Técnico a las Prestaciones.</v>
      </c>
      <c r="E2235" s="36" t="s">
        <v>331</v>
      </c>
      <c r="F2235" s="36" t="str">
        <f t="shared" si="170"/>
        <v>Supervisar y monitorear respecto al acceso a servicios de salud</v>
      </c>
      <c r="G2235" s="36" t="s">
        <v>1546</v>
      </c>
      <c r="H2235" s="83" t="s">
        <v>1544</v>
      </c>
      <c r="I2235" s="82">
        <v>0</v>
      </c>
      <c r="J2235" s="38">
        <v>0</v>
      </c>
      <c r="K2235" s="38"/>
      <c r="L2235" s="38">
        <v>0</v>
      </c>
      <c r="M2235" s="38">
        <f t="shared" si="171"/>
        <v>0</v>
      </c>
      <c r="N2235" s="39">
        <v>8</v>
      </c>
      <c r="O2235" s="41" t="str">
        <f>IFERROR(VLOOKUP(N2235,bbb!B642:Ordenmes,2,0),"")</f>
        <v>Agosto</v>
      </c>
      <c r="P2235" s="142">
        <v>4</v>
      </c>
      <c r="Q2235" s="111" t="s">
        <v>137</v>
      </c>
      <c r="R2235" s="95"/>
      <c r="S2235" s="93"/>
      <c r="T2235" s="93"/>
    </row>
    <row r="2236" spans="1:20" x14ac:dyDescent="0.25">
      <c r="A2236" s="34" t="s">
        <v>2128</v>
      </c>
      <c r="B2236" s="34" t="str">
        <f t="shared" si="173"/>
        <v>UDR Yurimaguas</v>
      </c>
      <c r="C2236" s="35" t="s">
        <v>279</v>
      </c>
      <c r="D2236" s="36" t="str">
        <f t="shared" si="172"/>
        <v>Ejecución de Control Técnico a las Prestaciones.</v>
      </c>
      <c r="E2236" s="36" t="s">
        <v>331</v>
      </c>
      <c r="F2236" s="36" t="str">
        <f t="shared" si="170"/>
        <v>Supervisar y monitorear respecto al acceso a servicios de salud</v>
      </c>
      <c r="G2236" s="36" t="s">
        <v>1547</v>
      </c>
      <c r="H2236" s="83" t="s">
        <v>1544</v>
      </c>
      <c r="I2236" s="82">
        <v>0</v>
      </c>
      <c r="J2236" s="38">
        <v>0</v>
      </c>
      <c r="K2236" s="38"/>
      <c r="L2236" s="38">
        <v>0</v>
      </c>
      <c r="M2236" s="38">
        <f t="shared" si="171"/>
        <v>0</v>
      </c>
      <c r="N2236" s="39">
        <v>8</v>
      </c>
      <c r="O2236" s="41" t="str">
        <f>IFERROR(VLOOKUP(N2236,bbb!B643:Ordenmes,2,0),"")</f>
        <v>Agosto</v>
      </c>
      <c r="P2236" s="142">
        <v>4</v>
      </c>
      <c r="Q2236" s="111" t="s">
        <v>137</v>
      </c>
      <c r="R2236" s="95"/>
      <c r="S2236" s="93"/>
      <c r="T2236" s="93"/>
    </row>
    <row r="2237" spans="1:20" x14ac:dyDescent="0.25">
      <c r="A2237" s="34" t="s">
        <v>2128</v>
      </c>
      <c r="B2237" s="34" t="str">
        <f t="shared" si="173"/>
        <v>UDR Yurimaguas</v>
      </c>
      <c r="C2237" s="35" t="s">
        <v>279</v>
      </c>
      <c r="D2237" s="36" t="str">
        <f t="shared" si="172"/>
        <v>Ejecución de Control Técnico a las Prestaciones.</v>
      </c>
      <c r="E2237" s="36" t="s">
        <v>331</v>
      </c>
      <c r="F2237" s="36" t="str">
        <f t="shared" si="170"/>
        <v>Supervisar y monitorear respecto al acceso a servicios de salud</v>
      </c>
      <c r="G2237" s="36" t="s">
        <v>1548</v>
      </c>
      <c r="H2237" s="83" t="s">
        <v>1544</v>
      </c>
      <c r="I2237" s="82">
        <v>0</v>
      </c>
      <c r="J2237" s="38">
        <v>0</v>
      </c>
      <c r="K2237" s="38"/>
      <c r="L2237" s="38">
        <v>0</v>
      </c>
      <c r="M2237" s="38">
        <f t="shared" si="171"/>
        <v>0</v>
      </c>
      <c r="N2237" s="39">
        <v>8</v>
      </c>
      <c r="O2237" s="41" t="str">
        <f>IFERROR(VLOOKUP(N2237,bbb!B644:Ordenmes,2,0),"")</f>
        <v>Agosto</v>
      </c>
      <c r="P2237" s="142">
        <v>5</v>
      </c>
      <c r="Q2237" s="111" t="s">
        <v>158</v>
      </c>
      <c r="R2237" s="95"/>
      <c r="S2237" s="93"/>
      <c r="T2237" s="93"/>
    </row>
    <row r="2238" spans="1:20" x14ac:dyDescent="0.25">
      <c r="A2238" s="34" t="s">
        <v>2128</v>
      </c>
      <c r="B2238" s="34" t="str">
        <f t="shared" si="173"/>
        <v>UDR Yurimaguas</v>
      </c>
      <c r="C2238" s="35" t="s">
        <v>279</v>
      </c>
      <c r="D2238" s="36" t="str">
        <f t="shared" si="172"/>
        <v>Ejecución de Control Técnico a las Prestaciones.</v>
      </c>
      <c r="E2238" s="36" t="s">
        <v>331</v>
      </c>
      <c r="F2238" s="36" t="str">
        <f t="shared" si="170"/>
        <v>Supervisar y monitorear respecto al acceso a servicios de salud</v>
      </c>
      <c r="G2238" s="36" t="s">
        <v>1549</v>
      </c>
      <c r="H2238" s="83" t="s">
        <v>1544</v>
      </c>
      <c r="I2238" s="82">
        <v>0</v>
      </c>
      <c r="J2238" s="38">
        <v>0</v>
      </c>
      <c r="K2238" s="38"/>
      <c r="L2238" s="38">
        <v>0</v>
      </c>
      <c r="M2238" s="38">
        <f t="shared" si="171"/>
        <v>0</v>
      </c>
      <c r="N2238" s="39">
        <v>8</v>
      </c>
      <c r="O2238" s="41" t="str">
        <f>IFERROR(VLOOKUP(N2238,bbb!B645:Ordenmes,2,0),"")</f>
        <v>Agosto</v>
      </c>
      <c r="P2238" s="142">
        <v>5</v>
      </c>
      <c r="Q2238" s="111" t="s">
        <v>158</v>
      </c>
      <c r="R2238" s="95"/>
      <c r="S2238" s="93"/>
      <c r="T2238" s="93"/>
    </row>
    <row r="2239" spans="1:20" x14ac:dyDescent="0.25">
      <c r="A2239" s="34" t="s">
        <v>2128</v>
      </c>
      <c r="B2239" s="34" t="str">
        <f t="shared" si="173"/>
        <v>UDR Yurimaguas</v>
      </c>
      <c r="C2239" s="35" t="s">
        <v>279</v>
      </c>
      <c r="D2239" s="36" t="str">
        <f t="shared" si="172"/>
        <v>Ejecución de Control Técnico a las Prestaciones.</v>
      </c>
      <c r="E2239" s="36" t="s">
        <v>331</v>
      </c>
      <c r="F2239" s="36" t="str">
        <f t="shared" si="170"/>
        <v>Supervisar y monitorear respecto al acceso a servicios de salud</v>
      </c>
      <c r="G2239" s="36" t="s">
        <v>1550</v>
      </c>
      <c r="H2239" s="83" t="s">
        <v>1544</v>
      </c>
      <c r="I2239" s="82">
        <v>0</v>
      </c>
      <c r="J2239" s="38">
        <v>0</v>
      </c>
      <c r="K2239" s="38"/>
      <c r="L2239" s="38">
        <v>0</v>
      </c>
      <c r="M2239" s="38">
        <f t="shared" si="171"/>
        <v>0</v>
      </c>
      <c r="N2239" s="39">
        <v>8</v>
      </c>
      <c r="O2239" s="41" t="str">
        <f>IFERROR(VLOOKUP(N2239,bbb!B646:Ordenmes,2,0),"")</f>
        <v>Agosto</v>
      </c>
      <c r="P2239" s="142">
        <v>6</v>
      </c>
      <c r="Q2239" s="111" t="s">
        <v>142</v>
      </c>
      <c r="R2239" s="95"/>
      <c r="S2239" s="93"/>
      <c r="T2239" s="93"/>
    </row>
    <row r="2240" spans="1:20" x14ac:dyDescent="0.25">
      <c r="A2240" s="34" t="s">
        <v>2128</v>
      </c>
      <c r="B2240" s="34" t="str">
        <f t="shared" si="173"/>
        <v>UDR Yurimaguas</v>
      </c>
      <c r="C2240" s="35" t="s">
        <v>279</v>
      </c>
      <c r="D2240" s="36" t="str">
        <f t="shared" si="172"/>
        <v>Ejecución de Control Técnico a las Prestaciones.</v>
      </c>
      <c r="E2240" s="36" t="s">
        <v>331</v>
      </c>
      <c r="F2240" s="36" t="str">
        <f t="shared" si="170"/>
        <v>Supervisar y monitorear respecto al acceso a servicios de salud</v>
      </c>
      <c r="G2240" s="36" t="s">
        <v>1556</v>
      </c>
      <c r="H2240" s="83" t="s">
        <v>1544</v>
      </c>
      <c r="I2240" s="82">
        <v>0</v>
      </c>
      <c r="J2240" s="38">
        <v>0</v>
      </c>
      <c r="K2240" s="38"/>
      <c r="L2240" s="38">
        <v>0</v>
      </c>
      <c r="M2240" s="38">
        <f t="shared" si="171"/>
        <v>0</v>
      </c>
      <c r="N2240" s="39">
        <v>9</v>
      </c>
      <c r="O2240" s="41" t="str">
        <f>IFERROR(VLOOKUP(N2240,bbb!B614:Ordenmes,2,0),"")</f>
        <v>Setiembre</v>
      </c>
      <c r="P2240" s="142">
        <v>6</v>
      </c>
      <c r="Q2240" s="111" t="s">
        <v>142</v>
      </c>
      <c r="R2240" s="95"/>
      <c r="S2240" s="93"/>
      <c r="T2240" s="93"/>
    </row>
    <row r="2241" spans="1:20" x14ac:dyDescent="0.25">
      <c r="A2241" s="34" t="s">
        <v>2128</v>
      </c>
      <c r="B2241" s="34" t="str">
        <f t="shared" si="173"/>
        <v>UDR Yurimaguas</v>
      </c>
      <c r="C2241" s="35" t="s">
        <v>279</v>
      </c>
      <c r="D2241" s="36" t="str">
        <f t="shared" si="172"/>
        <v>Ejecución de Control Técnico a las Prestaciones.</v>
      </c>
      <c r="E2241" s="36" t="s">
        <v>331</v>
      </c>
      <c r="F2241" s="36" t="str">
        <f t="shared" si="170"/>
        <v>Supervisar y monitorear respecto al acceso a servicios de salud</v>
      </c>
      <c r="G2241" s="36" t="s">
        <v>1557</v>
      </c>
      <c r="H2241" s="83" t="s">
        <v>1544</v>
      </c>
      <c r="I2241" s="82">
        <v>0</v>
      </c>
      <c r="J2241" s="38">
        <v>0</v>
      </c>
      <c r="K2241" s="38"/>
      <c r="L2241" s="38">
        <v>0</v>
      </c>
      <c r="M2241" s="38">
        <f t="shared" si="171"/>
        <v>0</v>
      </c>
      <c r="N2241" s="39">
        <v>9</v>
      </c>
      <c r="O2241" s="41" t="str">
        <f>IFERROR(VLOOKUP(N2241,bbb!B615:Ordenmes,2,0),"")</f>
        <v>Setiembre</v>
      </c>
      <c r="P2241" s="142">
        <v>7</v>
      </c>
      <c r="Q2241" s="111" t="s">
        <v>156</v>
      </c>
      <c r="R2241" s="95"/>
      <c r="S2241" s="93"/>
      <c r="T2241" s="93"/>
    </row>
    <row r="2242" spans="1:20" x14ac:dyDescent="0.25">
      <c r="A2242" s="34" t="s">
        <v>2128</v>
      </c>
      <c r="B2242" s="34" t="str">
        <f t="shared" si="173"/>
        <v>UDR Yurimaguas</v>
      </c>
      <c r="C2242" s="35" t="s">
        <v>279</v>
      </c>
      <c r="D2242" s="36" t="str">
        <f t="shared" si="172"/>
        <v>Ejecución de Control Técnico a las Prestaciones.</v>
      </c>
      <c r="E2242" s="36" t="s">
        <v>331</v>
      </c>
      <c r="F2242" s="36" t="str">
        <f t="shared" ref="F2242:F2305" si="174">IFERROR(VLOOKUP(E2242,IdTarea,2,0),"")</f>
        <v>Supervisar y monitorear respecto al acceso a servicios de salud</v>
      </c>
      <c r="G2242" s="36" t="s">
        <v>1558</v>
      </c>
      <c r="H2242" s="83" t="s">
        <v>1544</v>
      </c>
      <c r="I2242" s="82">
        <v>0</v>
      </c>
      <c r="J2242" s="38">
        <v>0</v>
      </c>
      <c r="K2242" s="38"/>
      <c r="L2242" s="38">
        <v>0</v>
      </c>
      <c r="M2242" s="38">
        <f t="shared" si="171"/>
        <v>0</v>
      </c>
      <c r="N2242" s="39">
        <v>9</v>
      </c>
      <c r="O2242" s="41" t="str">
        <f>IFERROR(VLOOKUP(N2242,bbb!B616:Ordenmes,2,0),"")</f>
        <v>Setiembre</v>
      </c>
      <c r="P2242" s="142">
        <v>7</v>
      </c>
      <c r="Q2242" s="111" t="s">
        <v>156</v>
      </c>
      <c r="R2242" s="95"/>
      <c r="S2242" s="93"/>
      <c r="T2242" s="93"/>
    </row>
    <row r="2243" spans="1:20" x14ac:dyDescent="0.25">
      <c r="A2243" s="34" t="s">
        <v>2128</v>
      </c>
      <c r="B2243" s="34" t="str">
        <f t="shared" si="173"/>
        <v>UDR Yurimaguas</v>
      </c>
      <c r="C2243" s="35" t="s">
        <v>279</v>
      </c>
      <c r="D2243" s="36" t="str">
        <f t="shared" si="172"/>
        <v>Ejecución de Control Técnico a las Prestaciones.</v>
      </c>
      <c r="E2243" s="36" t="s">
        <v>331</v>
      </c>
      <c r="F2243" s="36" t="str">
        <f t="shared" si="174"/>
        <v>Supervisar y monitorear respecto al acceso a servicios de salud</v>
      </c>
      <c r="G2243" s="36" t="s">
        <v>1559</v>
      </c>
      <c r="H2243" s="83" t="s">
        <v>1544</v>
      </c>
      <c r="I2243" s="82">
        <v>0</v>
      </c>
      <c r="J2243" s="38">
        <v>0</v>
      </c>
      <c r="K2243" s="38"/>
      <c r="L2243" s="38">
        <v>0</v>
      </c>
      <c r="M2243" s="38">
        <f t="shared" si="171"/>
        <v>0</v>
      </c>
      <c r="N2243" s="39">
        <v>9</v>
      </c>
      <c r="O2243" s="41" t="str">
        <f>IFERROR(VLOOKUP(N2243,bbb!B617:Ordenmes,2,0),"")</f>
        <v>Setiembre</v>
      </c>
      <c r="P2243" s="142">
        <v>8</v>
      </c>
      <c r="Q2243" s="111" t="s">
        <v>145</v>
      </c>
      <c r="R2243" s="95"/>
      <c r="S2243" s="93"/>
      <c r="T2243" s="93"/>
    </row>
    <row r="2244" spans="1:20" x14ac:dyDescent="0.25">
      <c r="A2244" s="34" t="s">
        <v>2128</v>
      </c>
      <c r="B2244" s="34" t="str">
        <f t="shared" si="173"/>
        <v>UDR Yurimaguas</v>
      </c>
      <c r="C2244" s="35" t="s">
        <v>279</v>
      </c>
      <c r="D2244" s="36" t="str">
        <f t="shared" si="172"/>
        <v>Ejecución de Control Técnico a las Prestaciones.</v>
      </c>
      <c r="E2244" s="36" t="s">
        <v>331</v>
      </c>
      <c r="F2244" s="36" t="str">
        <f t="shared" si="174"/>
        <v>Supervisar y monitorear respecto al acceso a servicios de salud</v>
      </c>
      <c r="G2244" s="36" t="s">
        <v>1560</v>
      </c>
      <c r="H2244" s="83" t="s">
        <v>1544</v>
      </c>
      <c r="I2244" s="82">
        <v>0</v>
      </c>
      <c r="J2244" s="38">
        <v>0</v>
      </c>
      <c r="K2244" s="38"/>
      <c r="L2244" s="38">
        <v>0</v>
      </c>
      <c r="M2244" s="38">
        <f t="shared" si="171"/>
        <v>0</v>
      </c>
      <c r="N2244" s="39">
        <v>9</v>
      </c>
      <c r="O2244" s="41" t="str">
        <f>IFERROR(VLOOKUP(N2244,bbb!B618:Ordenmes,2,0),"")</f>
        <v>Setiembre</v>
      </c>
      <c r="P2244" s="142">
        <v>8</v>
      </c>
      <c r="Q2244" s="111" t="s">
        <v>145</v>
      </c>
      <c r="R2244" s="95"/>
      <c r="S2244" s="93"/>
      <c r="T2244" s="93"/>
    </row>
    <row r="2245" spans="1:20" x14ac:dyDescent="0.25">
      <c r="A2245" s="34" t="s">
        <v>2128</v>
      </c>
      <c r="B2245" s="34" t="str">
        <f t="shared" si="173"/>
        <v>UDR Yurimaguas</v>
      </c>
      <c r="C2245" s="35" t="s">
        <v>314</v>
      </c>
      <c r="D2245" s="36" t="str">
        <f t="shared" si="172"/>
        <v>Acciones de Afiliación.</v>
      </c>
      <c r="E2245" s="36" t="s">
        <v>315</v>
      </c>
      <c r="F2245" s="36" t="str">
        <f t="shared" si="174"/>
        <v>Supervisión y asistencia técnica en materia de afiliaciones</v>
      </c>
      <c r="G2245" s="36" t="s">
        <v>1548</v>
      </c>
      <c r="H2245" s="83" t="s">
        <v>1551</v>
      </c>
      <c r="I2245" s="82">
        <v>0</v>
      </c>
      <c r="J2245" s="38">
        <v>0</v>
      </c>
      <c r="K2245" s="38"/>
      <c r="L2245" s="38">
        <v>0</v>
      </c>
      <c r="M2245" s="38">
        <f t="shared" si="171"/>
        <v>0</v>
      </c>
      <c r="N2245" s="39">
        <v>9</v>
      </c>
      <c r="O2245" s="41" t="str">
        <f>IFERROR(VLOOKUP(N2245,bbb!B619:Ordenmes,2,0),"")</f>
        <v>Setiembre</v>
      </c>
      <c r="P2245" s="142">
        <v>9</v>
      </c>
      <c r="Q2245" s="111" t="s">
        <v>161</v>
      </c>
      <c r="R2245" s="95"/>
      <c r="S2245" s="93"/>
      <c r="T2245" s="93"/>
    </row>
    <row r="2246" spans="1:20" x14ac:dyDescent="0.25">
      <c r="A2246" s="34" t="s">
        <v>2128</v>
      </c>
      <c r="B2246" s="34" t="str">
        <f t="shared" si="173"/>
        <v>UDR Yurimaguas</v>
      </c>
      <c r="C2246" s="35" t="s">
        <v>252</v>
      </c>
      <c r="D2246" s="36" t="str">
        <f t="shared" si="172"/>
        <v>Acciones de Soporte a la Gestión a nivel de UDR</v>
      </c>
      <c r="E2246" s="36" t="s">
        <v>253</v>
      </c>
      <c r="F2246" s="36" t="str">
        <f t="shared" si="174"/>
        <v>Supervisión y asistencia técnica en acciones de soporte a IPRESS</v>
      </c>
      <c r="G2246" s="36" t="s">
        <v>1548</v>
      </c>
      <c r="H2246" s="83" t="s">
        <v>1553</v>
      </c>
      <c r="I2246" s="82">
        <v>0</v>
      </c>
      <c r="J2246" s="38">
        <v>0</v>
      </c>
      <c r="K2246" s="38"/>
      <c r="L2246" s="38">
        <v>0</v>
      </c>
      <c r="M2246" s="38">
        <f t="shared" si="171"/>
        <v>0</v>
      </c>
      <c r="N2246" s="39">
        <v>9</v>
      </c>
      <c r="O2246" s="41" t="str">
        <f>IFERROR(VLOOKUP(N2246,bbb!B620:Ordenmes,2,0),"")</f>
        <v>Setiembre</v>
      </c>
      <c r="P2246" s="142">
        <v>9</v>
      </c>
      <c r="Q2246" s="111" t="s">
        <v>161</v>
      </c>
      <c r="R2246" s="95"/>
      <c r="S2246" s="93"/>
      <c r="T2246" s="93"/>
    </row>
    <row r="2247" spans="1:20" x14ac:dyDescent="0.25">
      <c r="A2247" s="34" t="s">
        <v>2128</v>
      </c>
      <c r="B2247" s="34" t="str">
        <f t="shared" si="173"/>
        <v>UDR Yurimaguas</v>
      </c>
      <c r="C2247" s="35" t="s">
        <v>307</v>
      </c>
      <c r="D2247" s="36" t="str">
        <f t="shared" si="172"/>
        <v>Supervisión Financiera a Unidades Ejecutoras-UE.</v>
      </c>
      <c r="E2247" s="36" t="s">
        <v>308</v>
      </c>
      <c r="F2247" s="36" t="str">
        <f t="shared" si="174"/>
        <v>Supervisión Financiera Presencial a las Unidades Ejecutoras-UE</v>
      </c>
      <c r="G2247" s="36" t="s">
        <v>1565</v>
      </c>
      <c r="H2247" s="83" t="s">
        <v>1563</v>
      </c>
      <c r="I2247" s="82">
        <v>0</v>
      </c>
      <c r="J2247" s="38">
        <v>0</v>
      </c>
      <c r="K2247" s="38"/>
      <c r="L2247" s="38">
        <v>0</v>
      </c>
      <c r="M2247" s="38">
        <f t="shared" si="171"/>
        <v>0</v>
      </c>
      <c r="N2247" s="39">
        <v>10</v>
      </c>
      <c r="O2247" s="41" t="str">
        <f>IFERROR(VLOOKUP(N2247,bbb!B597:Ordenmes,2,0),"")</f>
        <v>Octubre</v>
      </c>
      <c r="P2247" s="142">
        <v>10</v>
      </c>
      <c r="Q2247" s="111" t="s">
        <v>150</v>
      </c>
      <c r="R2247" s="95"/>
      <c r="S2247" s="93"/>
      <c r="T2247" s="93"/>
    </row>
    <row r="2248" spans="1:20" x14ac:dyDescent="0.25">
      <c r="A2248" s="34" t="s">
        <v>2128</v>
      </c>
      <c r="B2248" s="34" t="str">
        <f t="shared" si="173"/>
        <v>UDR Yurimaguas</v>
      </c>
      <c r="C2248" s="35" t="s">
        <v>279</v>
      </c>
      <c r="D2248" s="36" t="str">
        <f t="shared" si="172"/>
        <v>Ejecución de Control Técnico a las Prestaciones.</v>
      </c>
      <c r="E2248" s="36" t="s">
        <v>331</v>
      </c>
      <c r="F2248" s="36" t="str">
        <f t="shared" si="174"/>
        <v>Supervisar y monitorear respecto al acceso a servicios de salud</v>
      </c>
      <c r="G2248" s="36" t="s">
        <v>1569</v>
      </c>
      <c r="H2248" s="83" t="s">
        <v>1544</v>
      </c>
      <c r="I2248" s="82">
        <v>1.9</v>
      </c>
      <c r="J2248" s="38">
        <f>540+23</f>
        <v>563</v>
      </c>
      <c r="K2248" s="38"/>
      <c r="L2248" s="38">
        <v>608</v>
      </c>
      <c r="M2248" s="38">
        <f t="shared" ref="M2248:M2311" si="175">SUM(J2248:L2248)</f>
        <v>1171</v>
      </c>
      <c r="N2248" s="39">
        <v>10</v>
      </c>
      <c r="O2248" s="41" t="str">
        <f>IFERROR(VLOOKUP(N2248,bbb!B598:Ordenmes,2,0),"")</f>
        <v>Octubre</v>
      </c>
      <c r="P2248" s="142">
        <v>10</v>
      </c>
      <c r="Q2248" s="111" t="s">
        <v>150</v>
      </c>
      <c r="R2248" s="95"/>
      <c r="S2248" s="93"/>
      <c r="T2248" s="93"/>
    </row>
    <row r="2249" spans="1:20" x14ac:dyDescent="0.25">
      <c r="A2249" s="34" t="s">
        <v>2128</v>
      </c>
      <c r="B2249" s="34" t="str">
        <f t="shared" si="173"/>
        <v>UDR Yurimaguas</v>
      </c>
      <c r="C2249" s="35" t="s">
        <v>279</v>
      </c>
      <c r="D2249" s="36" t="str">
        <f t="shared" si="172"/>
        <v>Ejecución de Control Técnico a las Prestaciones.</v>
      </c>
      <c r="E2249" s="36" t="s">
        <v>331</v>
      </c>
      <c r="F2249" s="36" t="str">
        <f t="shared" si="174"/>
        <v>Supervisar y monitorear respecto al acceso a servicios de salud</v>
      </c>
      <c r="G2249" s="36" t="s">
        <v>1552</v>
      </c>
      <c r="H2249" s="83" t="s">
        <v>1544</v>
      </c>
      <c r="I2249" s="82">
        <v>0</v>
      </c>
      <c r="J2249" s="38">
        <v>0</v>
      </c>
      <c r="K2249" s="38"/>
      <c r="L2249" s="38">
        <v>0</v>
      </c>
      <c r="M2249" s="38">
        <f t="shared" si="175"/>
        <v>0</v>
      </c>
      <c r="N2249" s="39">
        <v>10</v>
      </c>
      <c r="O2249" s="41" t="str">
        <f>IFERROR(VLOOKUP(N2249,bbb!B599:Ordenmes,2,0),"")</f>
        <v>Octubre</v>
      </c>
      <c r="P2249" s="142">
        <v>11</v>
      </c>
      <c r="Q2249" s="111" t="s">
        <v>169</v>
      </c>
      <c r="R2249" s="95"/>
      <c r="S2249" s="93"/>
      <c r="T2249" s="93"/>
    </row>
    <row r="2250" spans="1:20" x14ac:dyDescent="0.25">
      <c r="A2250" s="34" t="s">
        <v>2128</v>
      </c>
      <c r="B2250" s="34" t="str">
        <f t="shared" si="173"/>
        <v>UDR Yurimaguas</v>
      </c>
      <c r="C2250" s="35" t="s">
        <v>279</v>
      </c>
      <c r="D2250" s="36" t="str">
        <f t="shared" si="172"/>
        <v>Ejecución de Control Técnico a las Prestaciones.</v>
      </c>
      <c r="E2250" s="36" t="s">
        <v>331</v>
      </c>
      <c r="F2250" s="36" t="str">
        <f t="shared" si="174"/>
        <v>Supervisar y monitorear respecto al acceso a servicios de salud</v>
      </c>
      <c r="G2250" s="36" t="s">
        <v>1555</v>
      </c>
      <c r="H2250" s="83" t="s">
        <v>1544</v>
      </c>
      <c r="I2250" s="82">
        <v>0</v>
      </c>
      <c r="J2250" s="38">
        <v>0</v>
      </c>
      <c r="K2250" s="38"/>
      <c r="L2250" s="38">
        <v>0</v>
      </c>
      <c r="M2250" s="38">
        <f t="shared" si="175"/>
        <v>0</v>
      </c>
      <c r="N2250" s="39">
        <v>10</v>
      </c>
      <c r="O2250" s="41" t="str">
        <f>IFERROR(VLOOKUP(N2250,bbb!B600:Ordenmes,2,0),"")</f>
        <v>Octubre</v>
      </c>
      <c r="P2250" s="142">
        <v>11</v>
      </c>
      <c r="Q2250" s="111" t="s">
        <v>169</v>
      </c>
      <c r="R2250" s="95"/>
      <c r="S2250" s="93"/>
      <c r="T2250" s="93"/>
    </row>
    <row r="2251" spans="1:20" x14ac:dyDescent="0.25">
      <c r="A2251" s="34" t="s">
        <v>2128</v>
      </c>
      <c r="B2251" s="34" t="str">
        <f t="shared" si="173"/>
        <v>UDR Yurimaguas</v>
      </c>
      <c r="C2251" s="35" t="s">
        <v>279</v>
      </c>
      <c r="D2251" s="36" t="str">
        <f t="shared" si="172"/>
        <v>Ejecución de Control Técnico a las Prestaciones.</v>
      </c>
      <c r="E2251" s="36" t="s">
        <v>331</v>
      </c>
      <c r="F2251" s="36" t="str">
        <f t="shared" si="174"/>
        <v>Supervisar y monitorear respecto al acceso a servicios de salud</v>
      </c>
      <c r="G2251" s="36" t="s">
        <v>1570</v>
      </c>
      <c r="H2251" s="83" t="s">
        <v>1544</v>
      </c>
      <c r="I2251" s="82">
        <v>0</v>
      </c>
      <c r="J2251" s="38">
        <v>0</v>
      </c>
      <c r="K2251" s="38"/>
      <c r="L2251" s="38">
        <v>0</v>
      </c>
      <c r="M2251" s="38">
        <f t="shared" si="175"/>
        <v>0</v>
      </c>
      <c r="N2251" s="39">
        <v>10</v>
      </c>
      <c r="O2251" s="41" t="str">
        <f>IFERROR(VLOOKUP(N2251,bbb!B601:Ordenmes,2,0),"")</f>
        <v>Octubre</v>
      </c>
      <c r="P2251" s="142">
        <v>12</v>
      </c>
      <c r="Q2251" s="111" t="s">
        <v>166</v>
      </c>
      <c r="R2251" s="95"/>
      <c r="S2251" s="93"/>
      <c r="T2251" s="93"/>
    </row>
    <row r="2252" spans="1:20" x14ac:dyDescent="0.25">
      <c r="A2252" s="34" t="s">
        <v>2128</v>
      </c>
      <c r="B2252" s="34" t="str">
        <f t="shared" si="173"/>
        <v>UDR Yurimaguas</v>
      </c>
      <c r="C2252" s="35" t="s">
        <v>314</v>
      </c>
      <c r="D2252" s="36" t="str">
        <f t="shared" si="172"/>
        <v>Acciones de Afiliación.</v>
      </c>
      <c r="E2252" s="36" t="s">
        <v>315</v>
      </c>
      <c r="F2252" s="36" t="str">
        <f t="shared" si="174"/>
        <v>Supervisión y asistencia técnica en materia de afiliaciones</v>
      </c>
      <c r="G2252" s="36" t="s">
        <v>1543</v>
      </c>
      <c r="H2252" s="83" t="s">
        <v>1551</v>
      </c>
      <c r="I2252" s="82">
        <v>0</v>
      </c>
      <c r="J2252" s="38">
        <v>0</v>
      </c>
      <c r="K2252" s="38"/>
      <c r="L2252" s="38">
        <v>0</v>
      </c>
      <c r="M2252" s="38">
        <f t="shared" si="175"/>
        <v>0</v>
      </c>
      <c r="N2252" s="39">
        <v>10</v>
      </c>
      <c r="O2252" s="41" t="str">
        <f>IFERROR(VLOOKUP(N2252,bbb!B602:Ordenmes,2,0),"")</f>
        <v>Octubre</v>
      </c>
      <c r="P2252" s="142">
        <v>12</v>
      </c>
      <c r="Q2252" s="111" t="s">
        <v>166</v>
      </c>
      <c r="R2252" s="95"/>
      <c r="S2252" s="93"/>
      <c r="T2252" s="93"/>
    </row>
    <row r="2253" spans="1:20" x14ac:dyDescent="0.25">
      <c r="A2253" s="34" t="s">
        <v>2128</v>
      </c>
      <c r="B2253" s="34" t="str">
        <f t="shared" si="173"/>
        <v>UDR Yurimaguas</v>
      </c>
      <c r="C2253" s="35" t="s">
        <v>252</v>
      </c>
      <c r="D2253" s="36" t="str">
        <f t="shared" si="172"/>
        <v>Acciones de Soporte a la Gestión a nivel de UDR</v>
      </c>
      <c r="E2253" s="36" t="s">
        <v>253</v>
      </c>
      <c r="F2253" s="36" t="str">
        <f t="shared" si="174"/>
        <v>Supervisión y asistencia técnica en acciones de soporte a IPRESS</v>
      </c>
      <c r="G2253" s="36" t="s">
        <v>1543</v>
      </c>
      <c r="H2253" s="83" t="s">
        <v>1553</v>
      </c>
      <c r="I2253" s="82">
        <v>0</v>
      </c>
      <c r="J2253" s="38">
        <v>0</v>
      </c>
      <c r="K2253" s="38"/>
      <c r="L2253" s="38">
        <v>0</v>
      </c>
      <c r="M2253" s="38">
        <f t="shared" si="175"/>
        <v>0</v>
      </c>
      <c r="N2253" s="39">
        <v>10</v>
      </c>
      <c r="O2253" s="41" t="str">
        <f>IFERROR(VLOOKUP(N2253,bbb!B603:Ordenmes,2,0),"")</f>
        <v>Octubre</v>
      </c>
      <c r="P2253" s="142">
        <v>3</v>
      </c>
      <c r="Q2253" s="111" t="s">
        <v>131</v>
      </c>
      <c r="R2253" s="95"/>
      <c r="S2253" s="93"/>
      <c r="T2253" s="93"/>
    </row>
    <row r="2254" spans="1:20" x14ac:dyDescent="0.25">
      <c r="A2254" s="34" t="s">
        <v>2128</v>
      </c>
      <c r="B2254" s="34" t="str">
        <f t="shared" si="173"/>
        <v>UDR Yurimaguas</v>
      </c>
      <c r="C2254" s="35" t="s">
        <v>307</v>
      </c>
      <c r="D2254" s="36" t="str">
        <f t="shared" si="172"/>
        <v>Supervisión Financiera a Unidades Ejecutoras-UE.</v>
      </c>
      <c r="E2254" s="36" t="s">
        <v>308</v>
      </c>
      <c r="F2254" s="36" t="str">
        <f t="shared" si="174"/>
        <v>Supervisión Financiera Presencial a las Unidades Ejecutoras-UE</v>
      </c>
      <c r="G2254" s="36" t="s">
        <v>1566</v>
      </c>
      <c r="H2254" s="83" t="s">
        <v>1563</v>
      </c>
      <c r="I2254" s="82">
        <v>0</v>
      </c>
      <c r="J2254" s="38">
        <v>0</v>
      </c>
      <c r="K2254" s="38"/>
      <c r="L2254" s="38">
        <v>0</v>
      </c>
      <c r="M2254" s="38">
        <f t="shared" si="175"/>
        <v>0</v>
      </c>
      <c r="N2254" s="39">
        <v>11</v>
      </c>
      <c r="O2254" s="41" t="str">
        <f>IFERROR(VLOOKUP(N2254,bbb!B581:Ordenmes,2,0),"")</f>
        <v>Noviembre</v>
      </c>
      <c r="P2254" s="142">
        <v>4</v>
      </c>
      <c r="Q2254" s="111" t="s">
        <v>137</v>
      </c>
      <c r="R2254" s="95"/>
      <c r="S2254" s="93"/>
      <c r="T2254" s="93"/>
    </row>
    <row r="2255" spans="1:20" x14ac:dyDescent="0.25">
      <c r="A2255" s="34" t="s">
        <v>2128</v>
      </c>
      <c r="B2255" s="34" t="str">
        <f t="shared" si="173"/>
        <v>UDR Yurimaguas</v>
      </c>
      <c r="C2255" s="35" t="s">
        <v>314</v>
      </c>
      <c r="D2255" s="36" t="str">
        <f t="shared" si="172"/>
        <v>Acciones de Afiliación.</v>
      </c>
      <c r="E2255" s="36" t="s">
        <v>315</v>
      </c>
      <c r="F2255" s="36" t="str">
        <f t="shared" si="174"/>
        <v>Supervisión y asistencia técnica en materia de afiliaciones</v>
      </c>
      <c r="G2255" s="36" t="s">
        <v>1552</v>
      </c>
      <c r="H2255" s="83" t="s">
        <v>1551</v>
      </c>
      <c r="I2255" s="82">
        <v>0</v>
      </c>
      <c r="J2255" s="38">
        <v>0</v>
      </c>
      <c r="K2255" s="38"/>
      <c r="L2255" s="38">
        <v>0</v>
      </c>
      <c r="M2255" s="38">
        <f t="shared" si="175"/>
        <v>0</v>
      </c>
      <c r="N2255" s="39">
        <v>11</v>
      </c>
      <c r="O2255" s="41" t="str">
        <f>IFERROR(VLOOKUP(N2255,bbb!B582:Ordenmes,2,0),"")</f>
        <v>Noviembre</v>
      </c>
      <c r="P2255" s="142">
        <v>5</v>
      </c>
      <c r="Q2255" s="111" t="s">
        <v>158</v>
      </c>
      <c r="R2255" s="95"/>
      <c r="S2255" s="93"/>
      <c r="T2255" s="93"/>
    </row>
    <row r="2256" spans="1:20" x14ac:dyDescent="0.25">
      <c r="A2256" s="34" t="s">
        <v>2128</v>
      </c>
      <c r="B2256" s="34" t="str">
        <f t="shared" si="173"/>
        <v>UDR Yurimaguas</v>
      </c>
      <c r="C2256" s="35" t="s">
        <v>252</v>
      </c>
      <c r="D2256" s="36" t="str">
        <f t="shared" si="172"/>
        <v>Acciones de Soporte a la Gestión a nivel de UDR</v>
      </c>
      <c r="E2256" s="36" t="s">
        <v>253</v>
      </c>
      <c r="F2256" s="36" t="str">
        <f t="shared" si="174"/>
        <v>Supervisión y asistencia técnica en acciones de soporte a IPRESS</v>
      </c>
      <c r="G2256" s="36" t="s">
        <v>1559</v>
      </c>
      <c r="H2256" s="83" t="s">
        <v>1553</v>
      </c>
      <c r="I2256" s="82">
        <v>0</v>
      </c>
      <c r="J2256" s="38">
        <v>0</v>
      </c>
      <c r="K2256" s="38"/>
      <c r="L2256" s="38">
        <v>0</v>
      </c>
      <c r="M2256" s="38">
        <f t="shared" si="175"/>
        <v>0</v>
      </c>
      <c r="N2256" s="39">
        <v>11</v>
      </c>
      <c r="O2256" s="41" t="str">
        <f>IFERROR(VLOOKUP(N2256,bbb!B583:Ordenmes,2,0),"")</f>
        <v>Noviembre</v>
      </c>
      <c r="P2256" s="142">
        <v>6</v>
      </c>
      <c r="Q2256" s="111" t="s">
        <v>142</v>
      </c>
      <c r="R2256" s="95"/>
      <c r="S2256" s="93"/>
      <c r="T2256" s="93"/>
    </row>
    <row r="2257" spans="1:20" x14ac:dyDescent="0.25">
      <c r="A2257" s="34" t="s">
        <v>2128</v>
      </c>
      <c r="B2257" s="34" t="str">
        <f t="shared" si="173"/>
        <v>UDR Yurimaguas</v>
      </c>
      <c r="C2257" s="35" t="s">
        <v>279</v>
      </c>
      <c r="D2257" s="36" t="str">
        <f t="shared" si="172"/>
        <v>Ejecución de Control Técnico a las Prestaciones.</v>
      </c>
      <c r="E2257" s="36" t="s">
        <v>331</v>
      </c>
      <c r="F2257" s="36" t="str">
        <f t="shared" si="174"/>
        <v>Supervisar y monitorear respecto al acceso a servicios de salud</v>
      </c>
      <c r="G2257" s="36" t="s">
        <v>1543</v>
      </c>
      <c r="H2257" s="83" t="s">
        <v>1544</v>
      </c>
      <c r="I2257" s="82">
        <v>0</v>
      </c>
      <c r="J2257" s="38">
        <v>0</v>
      </c>
      <c r="K2257" s="38"/>
      <c r="L2257" s="38">
        <v>0</v>
      </c>
      <c r="M2257" s="38">
        <f t="shared" si="175"/>
        <v>0</v>
      </c>
      <c r="N2257" s="39">
        <v>11</v>
      </c>
      <c r="O2257" s="41" t="str">
        <f>IFERROR(VLOOKUP(N2257,bbb!B584:Ordenmes,2,0),"")</f>
        <v>Noviembre</v>
      </c>
      <c r="P2257" s="142">
        <v>7</v>
      </c>
      <c r="Q2257" s="111" t="s">
        <v>156</v>
      </c>
      <c r="R2257" s="95"/>
      <c r="S2257" s="93"/>
      <c r="T2257" s="93"/>
    </row>
    <row r="2258" spans="1:20" x14ac:dyDescent="0.25">
      <c r="A2258" s="34" t="s">
        <v>2128</v>
      </c>
      <c r="B2258" s="34" t="str">
        <f t="shared" si="173"/>
        <v>UDR Yurimaguas</v>
      </c>
      <c r="C2258" s="35" t="s">
        <v>279</v>
      </c>
      <c r="D2258" s="36" t="str">
        <f t="shared" si="172"/>
        <v>Ejecución de Control Técnico a las Prestaciones.</v>
      </c>
      <c r="E2258" s="36" t="s">
        <v>331</v>
      </c>
      <c r="F2258" s="36" t="str">
        <f t="shared" si="174"/>
        <v>Supervisar y monitorear respecto al acceso a servicios de salud</v>
      </c>
      <c r="G2258" s="36" t="s">
        <v>1545</v>
      </c>
      <c r="H2258" s="83" t="s">
        <v>1544</v>
      </c>
      <c r="I2258" s="82">
        <v>0</v>
      </c>
      <c r="J2258" s="38">
        <v>0</v>
      </c>
      <c r="K2258" s="38"/>
      <c r="L2258" s="38">
        <v>0</v>
      </c>
      <c r="M2258" s="38">
        <f t="shared" si="175"/>
        <v>0</v>
      </c>
      <c r="N2258" s="39">
        <v>11</v>
      </c>
      <c r="O2258" s="41" t="str">
        <f>IFERROR(VLOOKUP(N2258,bbb!B585:Ordenmes,2,0),"")</f>
        <v>Noviembre</v>
      </c>
      <c r="P2258" s="142">
        <v>8</v>
      </c>
      <c r="Q2258" s="111" t="s">
        <v>145</v>
      </c>
      <c r="R2258" s="95"/>
      <c r="S2258" s="93"/>
      <c r="T2258" s="93"/>
    </row>
    <row r="2259" spans="1:20" x14ac:dyDescent="0.25">
      <c r="A2259" s="34" t="s">
        <v>2128</v>
      </c>
      <c r="B2259" s="34" t="str">
        <f t="shared" si="173"/>
        <v>UDR Yurimaguas</v>
      </c>
      <c r="C2259" s="35" t="s">
        <v>279</v>
      </c>
      <c r="D2259" s="36" t="str">
        <f t="shared" si="172"/>
        <v>Ejecución de Control Técnico a las Prestaciones.</v>
      </c>
      <c r="E2259" s="36" t="s">
        <v>331</v>
      </c>
      <c r="F2259" s="36" t="str">
        <f t="shared" si="174"/>
        <v>Supervisar y monitorear respecto al acceso a servicios de salud</v>
      </c>
      <c r="G2259" s="36" t="s">
        <v>1546</v>
      </c>
      <c r="H2259" s="83" t="s">
        <v>1544</v>
      </c>
      <c r="I2259" s="82">
        <v>0</v>
      </c>
      <c r="J2259" s="38">
        <v>0</v>
      </c>
      <c r="K2259" s="38"/>
      <c r="L2259" s="38">
        <v>0</v>
      </c>
      <c r="M2259" s="38">
        <f t="shared" si="175"/>
        <v>0</v>
      </c>
      <c r="N2259" s="39">
        <v>11</v>
      </c>
      <c r="O2259" s="41" t="str">
        <f>IFERROR(VLOOKUP(N2259,bbb!B586:Ordenmes,2,0),"")</f>
        <v>Noviembre</v>
      </c>
      <c r="P2259" s="142">
        <v>9</v>
      </c>
      <c r="Q2259" s="111" t="s">
        <v>161</v>
      </c>
      <c r="R2259" s="95"/>
      <c r="S2259" s="93"/>
      <c r="T2259" s="93"/>
    </row>
    <row r="2260" spans="1:20" x14ac:dyDescent="0.25">
      <c r="A2260" s="34" t="s">
        <v>2128</v>
      </c>
      <c r="B2260" s="34" t="str">
        <f t="shared" si="173"/>
        <v>UDR Yurimaguas</v>
      </c>
      <c r="C2260" s="35" t="s">
        <v>279</v>
      </c>
      <c r="D2260" s="36" t="str">
        <f t="shared" si="172"/>
        <v>Ejecución de Control Técnico a las Prestaciones.</v>
      </c>
      <c r="E2260" s="36" t="s">
        <v>331</v>
      </c>
      <c r="F2260" s="36" t="str">
        <f t="shared" si="174"/>
        <v>Supervisar y monitorear respecto al acceso a servicios de salud</v>
      </c>
      <c r="G2260" s="36" t="s">
        <v>1547</v>
      </c>
      <c r="H2260" s="83" t="s">
        <v>1544</v>
      </c>
      <c r="I2260" s="82">
        <v>0</v>
      </c>
      <c r="J2260" s="38">
        <v>0</v>
      </c>
      <c r="K2260" s="38"/>
      <c r="L2260" s="38">
        <v>0</v>
      </c>
      <c r="M2260" s="38">
        <f t="shared" si="175"/>
        <v>0</v>
      </c>
      <c r="N2260" s="39">
        <v>11</v>
      </c>
      <c r="O2260" s="41" t="str">
        <f>IFERROR(VLOOKUP(N2260,bbb!B587:Ordenmes,2,0),"")</f>
        <v>Noviembre</v>
      </c>
      <c r="P2260" s="142">
        <v>3</v>
      </c>
      <c r="Q2260" s="111" t="s">
        <v>131</v>
      </c>
      <c r="R2260" s="95"/>
      <c r="S2260" s="93"/>
      <c r="T2260" s="93"/>
    </row>
    <row r="2261" spans="1:20" x14ac:dyDescent="0.25">
      <c r="A2261" s="34" t="s">
        <v>2128</v>
      </c>
      <c r="B2261" s="34" t="str">
        <f t="shared" si="173"/>
        <v>UDR Yurimaguas</v>
      </c>
      <c r="C2261" s="35" t="s">
        <v>279</v>
      </c>
      <c r="D2261" s="36" t="str">
        <f t="shared" si="172"/>
        <v>Ejecución de Control Técnico a las Prestaciones.</v>
      </c>
      <c r="E2261" s="36" t="s">
        <v>331</v>
      </c>
      <c r="F2261" s="36" t="str">
        <f t="shared" si="174"/>
        <v>Supervisar y monitorear respecto al acceso a servicios de salud</v>
      </c>
      <c r="G2261" s="36" t="s">
        <v>1548</v>
      </c>
      <c r="H2261" s="83" t="s">
        <v>1544</v>
      </c>
      <c r="I2261" s="82">
        <v>0</v>
      </c>
      <c r="J2261" s="38">
        <v>0</v>
      </c>
      <c r="K2261" s="38"/>
      <c r="L2261" s="38">
        <v>0</v>
      </c>
      <c r="M2261" s="38">
        <f t="shared" si="175"/>
        <v>0</v>
      </c>
      <c r="N2261" s="39">
        <v>11</v>
      </c>
      <c r="O2261" s="41" t="str">
        <f>IFERROR(VLOOKUP(N2261,bbb!B588:Ordenmes,2,0),"")</f>
        <v>Noviembre</v>
      </c>
      <c r="P2261" s="142">
        <v>4</v>
      </c>
      <c r="Q2261" s="111" t="s">
        <v>137</v>
      </c>
      <c r="R2261" s="95"/>
      <c r="S2261" s="93"/>
      <c r="T2261" s="93"/>
    </row>
    <row r="2262" spans="1:20" x14ac:dyDescent="0.25">
      <c r="A2262" s="34" t="s">
        <v>2128</v>
      </c>
      <c r="B2262" s="34" t="str">
        <f t="shared" si="173"/>
        <v>UDR Yurimaguas</v>
      </c>
      <c r="C2262" s="35" t="s">
        <v>314</v>
      </c>
      <c r="D2262" s="36" t="str">
        <f t="shared" si="172"/>
        <v>Acciones de Afiliación.</v>
      </c>
      <c r="E2262" s="36" t="s">
        <v>315</v>
      </c>
      <c r="F2262" s="36" t="str">
        <f t="shared" si="174"/>
        <v>Supervisión y asistencia técnica en materia de afiliaciones</v>
      </c>
      <c r="G2262" s="36" t="s">
        <v>1552</v>
      </c>
      <c r="H2262" s="83" t="s">
        <v>1551</v>
      </c>
      <c r="I2262" s="82">
        <v>0</v>
      </c>
      <c r="J2262" s="38">
        <v>0</v>
      </c>
      <c r="K2262" s="38"/>
      <c r="L2262" s="38">
        <v>0</v>
      </c>
      <c r="M2262" s="38">
        <f t="shared" si="175"/>
        <v>0</v>
      </c>
      <c r="N2262" s="39">
        <v>12</v>
      </c>
      <c r="O2262" s="41" t="str">
        <f>IFERROR(VLOOKUP(N2262,bbb!B670:Ordenmes,2,0),"")</f>
        <v>Diciembre</v>
      </c>
      <c r="P2262" s="142">
        <v>4</v>
      </c>
      <c r="Q2262" s="111" t="s">
        <v>137</v>
      </c>
      <c r="R2262" s="95"/>
      <c r="S2262" s="93"/>
      <c r="T2262" s="93"/>
    </row>
    <row r="2263" spans="1:20" x14ac:dyDescent="0.25">
      <c r="A2263" s="34" t="s">
        <v>2128</v>
      </c>
      <c r="B2263" s="34" t="str">
        <f t="shared" si="173"/>
        <v>UDR Yurimaguas</v>
      </c>
      <c r="C2263" s="35" t="s">
        <v>279</v>
      </c>
      <c r="D2263" s="36" t="str">
        <f t="shared" si="172"/>
        <v>Ejecución de Control Técnico a las Prestaciones.</v>
      </c>
      <c r="E2263" s="36" t="s">
        <v>331</v>
      </c>
      <c r="F2263" s="36" t="str">
        <f t="shared" si="174"/>
        <v>Supervisar y monitorear respecto al acceso a servicios de salud</v>
      </c>
      <c r="G2263" s="36" t="s">
        <v>1549</v>
      </c>
      <c r="H2263" s="83" t="s">
        <v>1544</v>
      </c>
      <c r="I2263" s="82">
        <v>0</v>
      </c>
      <c r="J2263" s="38">
        <v>0</v>
      </c>
      <c r="K2263" s="38"/>
      <c r="L2263" s="38">
        <v>0</v>
      </c>
      <c r="M2263" s="38">
        <f t="shared" si="175"/>
        <v>0</v>
      </c>
      <c r="N2263" s="39">
        <v>12</v>
      </c>
      <c r="O2263" s="41" t="str">
        <f>IFERROR(VLOOKUP(N2263,bbb!B671:Ordenmes,2,0),"")</f>
        <v>Diciembre</v>
      </c>
      <c r="P2263" s="142">
        <v>5</v>
      </c>
      <c r="Q2263" s="111" t="s">
        <v>158</v>
      </c>
      <c r="R2263" s="95"/>
      <c r="S2263" s="93"/>
      <c r="T2263" s="93"/>
    </row>
    <row r="2264" spans="1:20" x14ac:dyDescent="0.25">
      <c r="A2264" s="34" t="s">
        <v>2128</v>
      </c>
      <c r="B2264" s="34" t="str">
        <f t="shared" si="173"/>
        <v>UDR Yurimaguas</v>
      </c>
      <c r="C2264" s="35" t="s">
        <v>279</v>
      </c>
      <c r="D2264" s="36" t="str">
        <f t="shared" si="172"/>
        <v>Ejecución de Control Técnico a las Prestaciones.</v>
      </c>
      <c r="E2264" s="36" t="s">
        <v>331</v>
      </c>
      <c r="F2264" s="36" t="str">
        <f t="shared" si="174"/>
        <v>Supervisar y monitorear respecto al acceso a servicios de salud</v>
      </c>
      <c r="G2264" s="36" t="s">
        <v>1550</v>
      </c>
      <c r="H2264" s="83" t="s">
        <v>1544</v>
      </c>
      <c r="I2264" s="82">
        <v>0</v>
      </c>
      <c r="J2264" s="38">
        <v>0</v>
      </c>
      <c r="K2264" s="38"/>
      <c r="L2264" s="38">
        <v>0</v>
      </c>
      <c r="M2264" s="38">
        <f t="shared" si="175"/>
        <v>0</v>
      </c>
      <c r="N2264" s="39">
        <v>12</v>
      </c>
      <c r="O2264" s="41" t="str">
        <f>IFERROR(VLOOKUP(N2264,bbb!B672:Ordenmes,2,0),"")</f>
        <v>Diciembre</v>
      </c>
      <c r="P2264" s="142">
        <v>6</v>
      </c>
      <c r="Q2264" s="111" t="s">
        <v>142</v>
      </c>
      <c r="R2264" s="95"/>
      <c r="S2264" s="93"/>
      <c r="T2264" s="93"/>
    </row>
    <row r="2265" spans="1:20" x14ac:dyDescent="0.25">
      <c r="A2265" s="34" t="s">
        <v>2128</v>
      </c>
      <c r="B2265" s="34" t="str">
        <f t="shared" si="173"/>
        <v>UDR Yurimaguas</v>
      </c>
      <c r="C2265" s="35" t="s">
        <v>279</v>
      </c>
      <c r="D2265" s="36" t="str">
        <f t="shared" si="172"/>
        <v>Ejecución de Control Técnico a las Prestaciones.</v>
      </c>
      <c r="E2265" s="36" t="s">
        <v>331</v>
      </c>
      <c r="F2265" s="36" t="str">
        <f t="shared" si="174"/>
        <v>Supervisar y monitorear respecto al acceso a servicios de salud</v>
      </c>
      <c r="G2265" s="36" t="s">
        <v>1556</v>
      </c>
      <c r="H2265" s="83" t="s">
        <v>1544</v>
      </c>
      <c r="I2265" s="82">
        <v>0</v>
      </c>
      <c r="J2265" s="38">
        <v>0</v>
      </c>
      <c r="K2265" s="38"/>
      <c r="L2265" s="38">
        <v>0</v>
      </c>
      <c r="M2265" s="38">
        <f t="shared" si="175"/>
        <v>0</v>
      </c>
      <c r="N2265" s="39">
        <v>12</v>
      </c>
      <c r="O2265" s="41" t="str">
        <f>IFERROR(VLOOKUP(N2265,bbb!B673:Ordenmes,2,0),"")</f>
        <v>Diciembre</v>
      </c>
      <c r="P2265" s="142">
        <v>6</v>
      </c>
      <c r="Q2265" s="111" t="s">
        <v>142</v>
      </c>
      <c r="R2265" s="95"/>
      <c r="S2265" s="93"/>
      <c r="T2265" s="93"/>
    </row>
    <row r="2266" spans="1:20" x14ac:dyDescent="0.25">
      <c r="A2266" s="34" t="s">
        <v>2128</v>
      </c>
      <c r="B2266" s="34" t="str">
        <f t="shared" si="173"/>
        <v>UDR Yurimaguas</v>
      </c>
      <c r="C2266" s="35" t="s">
        <v>279</v>
      </c>
      <c r="D2266" s="36" t="str">
        <f t="shared" ref="D2266:D2329" si="176">IFERROR(VLOOKUP(C2266,IdAOE,2,0),"")</f>
        <v>Ejecución de Control Técnico a las Prestaciones.</v>
      </c>
      <c r="E2266" s="36" t="s">
        <v>331</v>
      </c>
      <c r="F2266" s="36" t="str">
        <f t="shared" si="174"/>
        <v>Supervisar y monitorear respecto al acceso a servicios de salud</v>
      </c>
      <c r="G2266" s="36" t="s">
        <v>1557</v>
      </c>
      <c r="H2266" s="83" t="s">
        <v>1544</v>
      </c>
      <c r="I2266" s="82">
        <v>0</v>
      </c>
      <c r="J2266" s="38">
        <v>0</v>
      </c>
      <c r="K2266" s="38"/>
      <c r="L2266" s="38">
        <v>0</v>
      </c>
      <c r="M2266" s="38">
        <f t="shared" si="175"/>
        <v>0</v>
      </c>
      <c r="N2266" s="39">
        <v>12</v>
      </c>
      <c r="O2266" s="41" t="str">
        <f>IFERROR(VLOOKUP(N2266,bbb!B674:Ordenmes,2,0),"")</f>
        <v>Diciembre</v>
      </c>
      <c r="P2266" s="142">
        <v>7</v>
      </c>
      <c r="Q2266" s="111" t="s">
        <v>156</v>
      </c>
      <c r="R2266" s="95"/>
      <c r="S2266" s="93"/>
      <c r="T2266" s="93"/>
    </row>
    <row r="2267" spans="1:20" x14ac:dyDescent="0.25">
      <c r="A2267" s="34" t="s">
        <v>2128</v>
      </c>
      <c r="B2267" s="34" t="str">
        <f t="shared" si="173"/>
        <v>UDR Yurimaguas</v>
      </c>
      <c r="C2267" s="35" t="s">
        <v>279</v>
      </c>
      <c r="D2267" s="36" t="str">
        <f t="shared" si="176"/>
        <v>Ejecución de Control Técnico a las Prestaciones.</v>
      </c>
      <c r="E2267" s="36" t="s">
        <v>331</v>
      </c>
      <c r="F2267" s="36" t="str">
        <f t="shared" si="174"/>
        <v>Supervisar y monitorear respecto al acceso a servicios de salud</v>
      </c>
      <c r="G2267" s="36" t="s">
        <v>1558</v>
      </c>
      <c r="H2267" s="83" t="s">
        <v>1544</v>
      </c>
      <c r="I2267" s="82">
        <v>0</v>
      </c>
      <c r="J2267" s="38">
        <v>0</v>
      </c>
      <c r="K2267" s="38"/>
      <c r="L2267" s="38">
        <v>0</v>
      </c>
      <c r="M2267" s="38">
        <f t="shared" si="175"/>
        <v>0</v>
      </c>
      <c r="N2267" s="39">
        <v>12</v>
      </c>
      <c r="O2267" s="41" t="str">
        <f>IFERROR(VLOOKUP(N2267,bbb!B675:Ordenmes,2,0),"")</f>
        <v>Diciembre</v>
      </c>
      <c r="P2267" s="142">
        <v>8</v>
      </c>
      <c r="Q2267" s="111" t="s">
        <v>145</v>
      </c>
      <c r="R2267" s="95"/>
      <c r="S2267" s="93"/>
      <c r="T2267" s="93"/>
    </row>
    <row r="2268" spans="1:20" x14ac:dyDescent="0.25">
      <c r="A2268" s="34" t="s">
        <v>2128</v>
      </c>
      <c r="B2268" s="34" t="str">
        <f t="shared" si="173"/>
        <v>UDR Yurimaguas</v>
      </c>
      <c r="C2268" s="35" t="s">
        <v>252</v>
      </c>
      <c r="D2268" s="36" t="str">
        <f t="shared" si="176"/>
        <v>Acciones de Soporte a la Gestión a nivel de UDR</v>
      </c>
      <c r="E2268" s="36" t="s">
        <v>253</v>
      </c>
      <c r="F2268" s="36" t="str">
        <f t="shared" si="174"/>
        <v>Supervisión y asistencia técnica en acciones de soporte a IPRESS</v>
      </c>
      <c r="G2268" s="36" t="s">
        <v>1552</v>
      </c>
      <c r="H2268" s="83" t="s">
        <v>1553</v>
      </c>
      <c r="I2268" s="82">
        <v>0</v>
      </c>
      <c r="J2268" s="38">
        <v>0</v>
      </c>
      <c r="K2268" s="38"/>
      <c r="L2268" s="38">
        <v>0</v>
      </c>
      <c r="M2268" s="38">
        <f t="shared" si="175"/>
        <v>0</v>
      </c>
      <c r="N2268" s="39">
        <v>12</v>
      </c>
      <c r="O2268" s="41" t="str">
        <f>IFERROR(VLOOKUP(N2268,bbb!B676:Ordenmes,2,0),"")</f>
        <v>Diciembre</v>
      </c>
      <c r="P2268" s="142">
        <v>8</v>
      </c>
      <c r="Q2268" s="111" t="s">
        <v>145</v>
      </c>
      <c r="R2268" s="95"/>
      <c r="S2268" s="93"/>
      <c r="T2268" s="93"/>
    </row>
    <row r="2269" spans="1:20" x14ac:dyDescent="0.25">
      <c r="A2269" s="34" t="s">
        <v>1571</v>
      </c>
      <c r="B2269" s="34" t="str">
        <f t="shared" si="173"/>
        <v>Gerencia Macro Regional Sur Medio</v>
      </c>
      <c r="C2269" s="35" t="s">
        <v>241</v>
      </c>
      <c r="D2269" s="36" t="str">
        <f t="shared" si="176"/>
        <v>Acciones de Soporte a la Gestión a nivel de GMR</v>
      </c>
      <c r="E2269" s="36" t="s">
        <v>243</v>
      </c>
      <c r="F2269" s="36" t="str">
        <f t="shared" si="174"/>
        <v xml:space="preserve"> Supervisión y asistencia técnica en acciones de soporte a UDR</v>
      </c>
      <c r="G2269" s="36" t="s">
        <v>1572</v>
      </c>
      <c r="H2269" s="83" t="s">
        <v>1573</v>
      </c>
      <c r="I2269" s="82">
        <v>4</v>
      </c>
      <c r="J2269" s="38">
        <v>280</v>
      </c>
      <c r="K2269" s="38"/>
      <c r="L2269" s="38">
        <v>1280</v>
      </c>
      <c r="M2269" s="38">
        <f t="shared" si="175"/>
        <v>1560</v>
      </c>
      <c r="N2269" s="39">
        <v>3</v>
      </c>
      <c r="O2269" s="41" t="str">
        <f>IFERROR(VLOOKUP(N2269,bbb!B628:Ordenmes,2,0),"")</f>
        <v>Marzo</v>
      </c>
      <c r="P2269" s="142">
        <v>9</v>
      </c>
      <c r="Q2269" s="111" t="s">
        <v>161</v>
      </c>
      <c r="R2269" s="95"/>
      <c r="S2269" s="93" t="s">
        <v>2970</v>
      </c>
      <c r="T2269" s="93"/>
    </row>
    <row r="2270" spans="1:20" x14ac:dyDescent="0.25">
      <c r="A2270" s="34" t="s">
        <v>1571</v>
      </c>
      <c r="B2270" s="34" t="str">
        <f t="shared" si="173"/>
        <v>Gerencia Macro Regional Sur Medio</v>
      </c>
      <c r="C2270" s="35" t="s">
        <v>235</v>
      </c>
      <c r="D2270" s="36" t="str">
        <f t="shared" si="176"/>
        <v>Asistencia Técnica, Monitoreo y Supervisión en Cobertura Financiera.</v>
      </c>
      <c r="E2270" s="36" t="s">
        <v>237</v>
      </c>
      <c r="F2270" s="36" t="str">
        <f t="shared" si="174"/>
        <v xml:space="preserve">Supervisión y asistencia técnica en cobertura financiera a UDR o Unidades Ejecutoras </v>
      </c>
      <c r="G2270" s="36" t="s">
        <v>1574</v>
      </c>
      <c r="H2270" s="83" t="s">
        <v>1575</v>
      </c>
      <c r="I2270" s="82">
        <v>3</v>
      </c>
      <c r="J2270" s="38">
        <v>180</v>
      </c>
      <c r="K2270" s="38"/>
      <c r="L2270" s="38">
        <v>960</v>
      </c>
      <c r="M2270" s="38">
        <f t="shared" si="175"/>
        <v>1140</v>
      </c>
      <c r="N2270" s="39">
        <v>5</v>
      </c>
      <c r="O2270" s="41" t="str">
        <f>IFERROR(VLOOKUP(N2270,bbb!B665:Ordenmes,2,0),"")</f>
        <v>Mayo</v>
      </c>
      <c r="P2270" s="142">
        <v>9</v>
      </c>
      <c r="Q2270" s="111" t="s">
        <v>161</v>
      </c>
      <c r="R2270" s="95"/>
      <c r="S2270" s="93"/>
      <c r="T2270" s="93"/>
    </row>
    <row r="2271" spans="1:20" x14ac:dyDescent="0.25">
      <c r="A2271" s="34" t="s">
        <v>1571</v>
      </c>
      <c r="B2271" s="34" t="str">
        <f t="shared" ref="B2271:B2334" si="177">IFERROR(VLOOKUP(A2271,IdCC,2,0),"")</f>
        <v>Gerencia Macro Regional Sur Medio</v>
      </c>
      <c r="C2271" s="35" t="s">
        <v>241</v>
      </c>
      <c r="D2271" s="36" t="str">
        <f t="shared" si="176"/>
        <v>Acciones de Soporte a la Gestión a nivel de GMR</v>
      </c>
      <c r="E2271" s="36" t="s">
        <v>243</v>
      </c>
      <c r="F2271" s="36" t="str">
        <f t="shared" si="174"/>
        <v xml:space="preserve"> Supervisión y asistencia técnica en acciones de soporte a UDR</v>
      </c>
      <c r="G2271" s="36" t="s">
        <v>1572</v>
      </c>
      <c r="H2271" s="83" t="s">
        <v>1576</v>
      </c>
      <c r="I2271" s="82">
        <v>4</v>
      </c>
      <c r="J2271" s="38">
        <v>280</v>
      </c>
      <c r="K2271" s="38"/>
      <c r="L2271" s="38">
        <v>1280</v>
      </c>
      <c r="M2271" s="38">
        <f t="shared" si="175"/>
        <v>1560</v>
      </c>
      <c r="N2271" s="39">
        <v>5</v>
      </c>
      <c r="O2271" s="41" t="str">
        <f>IFERROR(VLOOKUP(N2271,bbb!B666:Ordenmes,2,0),"")</f>
        <v>Mayo</v>
      </c>
      <c r="P2271" s="142">
        <v>3</v>
      </c>
      <c r="Q2271" s="111" t="s">
        <v>131</v>
      </c>
      <c r="R2271" s="95"/>
      <c r="S2271" s="93"/>
      <c r="T2271" s="93"/>
    </row>
    <row r="2272" spans="1:20" x14ac:dyDescent="0.25">
      <c r="A2272" s="34" t="s">
        <v>1571</v>
      </c>
      <c r="B2272" s="34" t="str">
        <f t="shared" si="177"/>
        <v>Gerencia Macro Regional Sur Medio</v>
      </c>
      <c r="C2272" s="35" t="s">
        <v>212</v>
      </c>
      <c r="D2272" s="36" t="str">
        <f t="shared" si="176"/>
        <v>Seguimiento y evaluacion de los procesos de afiliación, promoción, proteccion y atencion a la ciudadanía</v>
      </c>
      <c r="E2272" s="36" t="s">
        <v>214</v>
      </c>
      <c r="F2272" s="36" t="str">
        <f t="shared" si="174"/>
        <v>Supervisión y asistencia técnica en materia de afiliaciones</v>
      </c>
      <c r="G2272" s="36" t="s">
        <v>1574</v>
      </c>
      <c r="H2272" s="83" t="s">
        <v>1576</v>
      </c>
      <c r="I2272" s="82">
        <v>3</v>
      </c>
      <c r="J2272" s="38">
        <v>180</v>
      </c>
      <c r="K2272" s="38"/>
      <c r="L2272" s="38">
        <v>960</v>
      </c>
      <c r="M2272" s="38">
        <f t="shared" si="175"/>
        <v>1140</v>
      </c>
      <c r="N2272" s="39">
        <v>6</v>
      </c>
      <c r="O2272" s="41" t="str">
        <f>IFERROR(VLOOKUP(N2272,bbb!B645:Ordenmes,2,0),"")</f>
        <v>Junio</v>
      </c>
      <c r="P2272" s="142">
        <v>3</v>
      </c>
      <c r="Q2272" s="111" t="s">
        <v>131</v>
      </c>
      <c r="R2272" s="95"/>
      <c r="S2272" s="93"/>
      <c r="T2272" s="93"/>
    </row>
    <row r="2273" spans="1:20" x14ac:dyDescent="0.25">
      <c r="A2273" s="34" t="s">
        <v>1571</v>
      </c>
      <c r="B2273" s="34" t="str">
        <f t="shared" si="177"/>
        <v>Gerencia Macro Regional Sur Medio</v>
      </c>
      <c r="C2273" s="35" t="s">
        <v>241</v>
      </c>
      <c r="D2273" s="36" t="str">
        <f t="shared" si="176"/>
        <v>Acciones de Soporte a la Gestión a nivel de GMR</v>
      </c>
      <c r="E2273" s="36" t="s">
        <v>243</v>
      </c>
      <c r="F2273" s="36" t="str">
        <f t="shared" si="174"/>
        <v xml:space="preserve"> Supervisión y asistencia técnica en acciones de soporte a UDR</v>
      </c>
      <c r="G2273" s="36" t="s">
        <v>1572</v>
      </c>
      <c r="H2273" s="83" t="s">
        <v>1577</v>
      </c>
      <c r="I2273" s="82">
        <v>3.5</v>
      </c>
      <c r="J2273" s="38">
        <v>276</v>
      </c>
      <c r="K2273" s="38"/>
      <c r="L2273" s="38">
        <v>1094</v>
      </c>
      <c r="M2273" s="38">
        <f t="shared" si="175"/>
        <v>1370</v>
      </c>
      <c r="N2273" s="39">
        <v>6</v>
      </c>
      <c r="O2273" s="41" t="str">
        <f>IFERROR(VLOOKUP(N2273,bbb!B646:Ordenmes,2,0),"")</f>
        <v>Junio</v>
      </c>
      <c r="P2273" s="142">
        <v>4</v>
      </c>
      <c r="Q2273" s="111" t="s">
        <v>137</v>
      </c>
      <c r="R2273" s="95"/>
      <c r="S2273" s="93"/>
      <c r="T2273" s="93"/>
    </row>
    <row r="2274" spans="1:20" x14ac:dyDescent="0.25">
      <c r="A2274" s="34" t="s">
        <v>1571</v>
      </c>
      <c r="B2274" s="34" t="str">
        <f t="shared" si="177"/>
        <v>Gerencia Macro Regional Sur Medio</v>
      </c>
      <c r="C2274" s="35" t="s">
        <v>212</v>
      </c>
      <c r="D2274" s="36" t="str">
        <f t="shared" si="176"/>
        <v>Seguimiento y evaluacion de los procesos de afiliación, promoción, proteccion y atencion a la ciudadanía</v>
      </c>
      <c r="E2274" s="36" t="s">
        <v>214</v>
      </c>
      <c r="F2274" s="36" t="str">
        <f t="shared" si="174"/>
        <v>Supervisión y asistencia técnica en materia de afiliaciones</v>
      </c>
      <c r="G2274" s="36" t="s">
        <v>1572</v>
      </c>
      <c r="H2274" s="83" t="s">
        <v>1576</v>
      </c>
      <c r="I2274" s="82">
        <v>4</v>
      </c>
      <c r="J2274" s="38">
        <v>280</v>
      </c>
      <c r="K2274" s="38"/>
      <c r="L2274" s="38">
        <v>1280</v>
      </c>
      <c r="M2274" s="38">
        <f t="shared" si="175"/>
        <v>1560</v>
      </c>
      <c r="N2274" s="39">
        <v>7</v>
      </c>
      <c r="O2274" s="41" t="str">
        <f>IFERROR(VLOOKUP(N2274,bbb!B658:Ordenmes,2,0),"")</f>
        <v>Julio</v>
      </c>
      <c r="P2274" s="142">
        <v>4</v>
      </c>
      <c r="Q2274" s="111" t="s">
        <v>137</v>
      </c>
      <c r="R2274" s="95"/>
      <c r="S2274" s="93"/>
      <c r="T2274" s="93"/>
    </row>
    <row r="2275" spans="1:20" x14ac:dyDescent="0.25">
      <c r="A2275" s="34" t="s">
        <v>1571</v>
      </c>
      <c r="B2275" s="34" t="str">
        <f t="shared" si="177"/>
        <v>Gerencia Macro Regional Sur Medio</v>
      </c>
      <c r="C2275" s="35" t="s">
        <v>224</v>
      </c>
      <c r="D2275" s="36" t="str">
        <f t="shared" si="176"/>
        <v>Asistencia Técnica, Monitoreo y Supervisión en Cobertura Prestacional.</v>
      </c>
      <c r="E2275" s="36" t="s">
        <v>226</v>
      </c>
      <c r="F2275" s="36" t="str">
        <f t="shared" si="174"/>
        <v>Supervisión, monitoreo y asistencia en cobertura prestacional</v>
      </c>
      <c r="G2275" s="36" t="s">
        <v>1574</v>
      </c>
      <c r="H2275" s="83" t="s">
        <v>1578</v>
      </c>
      <c r="I2275" s="82">
        <v>3</v>
      </c>
      <c r="J2275" s="38">
        <v>180</v>
      </c>
      <c r="K2275" s="38"/>
      <c r="L2275" s="38">
        <v>960</v>
      </c>
      <c r="M2275" s="38">
        <f t="shared" si="175"/>
        <v>1140</v>
      </c>
      <c r="N2275" s="39">
        <v>7</v>
      </c>
      <c r="O2275" s="41" t="str">
        <f>IFERROR(VLOOKUP(N2275,bbb!B659:Ordenmes,2,0),"")</f>
        <v>Julio</v>
      </c>
      <c r="P2275" s="142">
        <v>4</v>
      </c>
      <c r="Q2275" s="111" t="s">
        <v>137</v>
      </c>
      <c r="R2275" s="95"/>
      <c r="S2275" s="93"/>
      <c r="T2275" s="93"/>
    </row>
    <row r="2276" spans="1:20" x14ac:dyDescent="0.25">
      <c r="A2276" s="34" t="s">
        <v>1571</v>
      </c>
      <c r="B2276" s="34" t="str">
        <f t="shared" si="177"/>
        <v>Gerencia Macro Regional Sur Medio</v>
      </c>
      <c r="C2276" s="35" t="s">
        <v>241</v>
      </c>
      <c r="D2276" s="36" t="str">
        <f t="shared" si="176"/>
        <v>Acciones de Soporte a la Gestión a nivel de GMR</v>
      </c>
      <c r="E2276" s="36" t="s">
        <v>243</v>
      </c>
      <c r="F2276" s="36" t="str">
        <f t="shared" si="174"/>
        <v xml:space="preserve"> Supervisión y asistencia técnica en acciones de soporte a UDR</v>
      </c>
      <c r="G2276" s="36" t="s">
        <v>53</v>
      </c>
      <c r="H2276" s="83" t="s">
        <v>1573</v>
      </c>
      <c r="I2276" s="82">
        <v>4</v>
      </c>
      <c r="J2276" s="38">
        <v>180</v>
      </c>
      <c r="K2276" s="38"/>
      <c r="L2276" s="38">
        <v>1280</v>
      </c>
      <c r="M2276" s="38">
        <f t="shared" si="175"/>
        <v>1460</v>
      </c>
      <c r="N2276" s="39">
        <v>7</v>
      </c>
      <c r="O2276" s="41" t="str">
        <f>IFERROR(VLOOKUP(N2276,bbb!B660:Ordenmes,2,0),"")</f>
        <v>Julio</v>
      </c>
      <c r="P2276" s="142">
        <v>5</v>
      </c>
      <c r="Q2276" s="111" t="s">
        <v>158</v>
      </c>
      <c r="R2276" s="95"/>
      <c r="S2276" s="93"/>
      <c r="T2276" s="93"/>
    </row>
    <row r="2277" spans="1:20" x14ac:dyDescent="0.25">
      <c r="A2277" s="34" t="s">
        <v>1571</v>
      </c>
      <c r="B2277" s="34" t="str">
        <f t="shared" si="177"/>
        <v>Gerencia Macro Regional Sur Medio</v>
      </c>
      <c r="C2277" s="35" t="s">
        <v>235</v>
      </c>
      <c r="D2277" s="36" t="str">
        <f t="shared" si="176"/>
        <v>Asistencia Técnica, Monitoreo y Supervisión en Cobertura Financiera.</v>
      </c>
      <c r="E2277" s="36" t="s">
        <v>237</v>
      </c>
      <c r="F2277" s="36" t="str">
        <f t="shared" si="174"/>
        <v xml:space="preserve">Supervisión y asistencia técnica en cobertura financiera a UDR o Unidades Ejecutoras </v>
      </c>
      <c r="G2277" s="36" t="s">
        <v>1572</v>
      </c>
      <c r="H2277" s="83" t="s">
        <v>1575</v>
      </c>
      <c r="I2277" s="82">
        <v>4</v>
      </c>
      <c r="J2277" s="38">
        <v>280</v>
      </c>
      <c r="K2277" s="38"/>
      <c r="L2277" s="38">
        <v>1280</v>
      </c>
      <c r="M2277" s="38">
        <f t="shared" si="175"/>
        <v>1560</v>
      </c>
      <c r="N2277" s="39">
        <v>8</v>
      </c>
      <c r="O2277" s="41" t="str">
        <f>IFERROR(VLOOKUP(N2277,bbb!B647:Ordenmes,2,0),"")</f>
        <v>Agosto</v>
      </c>
      <c r="P2277" s="142">
        <v>5</v>
      </c>
      <c r="Q2277" s="111" t="s">
        <v>158</v>
      </c>
      <c r="R2277" s="95"/>
      <c r="S2277" s="93"/>
      <c r="T2277" s="93"/>
    </row>
    <row r="2278" spans="1:20" x14ac:dyDescent="0.25">
      <c r="A2278" s="34" t="s">
        <v>1571</v>
      </c>
      <c r="B2278" s="34" t="str">
        <f t="shared" si="177"/>
        <v>Gerencia Macro Regional Sur Medio</v>
      </c>
      <c r="C2278" s="35" t="s">
        <v>241</v>
      </c>
      <c r="D2278" s="36" t="str">
        <f t="shared" si="176"/>
        <v>Acciones de Soporte a la Gestión a nivel de GMR</v>
      </c>
      <c r="E2278" s="36" t="s">
        <v>243</v>
      </c>
      <c r="F2278" s="36" t="str">
        <f t="shared" si="174"/>
        <v xml:space="preserve"> Supervisión y asistencia técnica en acciones de soporte a UDR</v>
      </c>
      <c r="G2278" s="36" t="s">
        <v>1574</v>
      </c>
      <c r="H2278" s="83" t="s">
        <v>1576</v>
      </c>
      <c r="I2278" s="82">
        <v>3</v>
      </c>
      <c r="J2278" s="38">
        <v>180</v>
      </c>
      <c r="K2278" s="38"/>
      <c r="L2278" s="38">
        <v>960</v>
      </c>
      <c r="M2278" s="38">
        <f t="shared" si="175"/>
        <v>1140</v>
      </c>
      <c r="N2278" s="39">
        <v>8</v>
      </c>
      <c r="O2278" s="41" t="str">
        <f>IFERROR(VLOOKUP(N2278,bbb!B648:Ordenmes,2,0),"")</f>
        <v>Agosto</v>
      </c>
      <c r="P2278" s="142">
        <v>6</v>
      </c>
      <c r="Q2278" s="111" t="s">
        <v>142</v>
      </c>
      <c r="R2278" s="95"/>
      <c r="S2278" s="93"/>
      <c r="T2278" s="93"/>
    </row>
    <row r="2279" spans="1:20" x14ac:dyDescent="0.25">
      <c r="A2279" s="34" t="s">
        <v>1571</v>
      </c>
      <c r="B2279" s="34" t="str">
        <f t="shared" si="177"/>
        <v>Gerencia Macro Regional Sur Medio</v>
      </c>
      <c r="C2279" s="35" t="s">
        <v>224</v>
      </c>
      <c r="D2279" s="36" t="str">
        <f t="shared" si="176"/>
        <v>Asistencia Técnica, Monitoreo y Supervisión en Cobertura Prestacional.</v>
      </c>
      <c r="E2279" s="36" t="s">
        <v>226</v>
      </c>
      <c r="F2279" s="36" t="str">
        <f t="shared" si="174"/>
        <v>Supervisión, monitoreo y asistencia en cobertura prestacional</v>
      </c>
      <c r="G2279" s="36" t="s">
        <v>1572</v>
      </c>
      <c r="H2279" s="83" t="s">
        <v>1578</v>
      </c>
      <c r="I2279" s="82">
        <v>4</v>
      </c>
      <c r="J2279" s="38">
        <v>280</v>
      </c>
      <c r="K2279" s="38"/>
      <c r="L2279" s="38">
        <v>1280</v>
      </c>
      <c r="M2279" s="38">
        <f t="shared" si="175"/>
        <v>1560</v>
      </c>
      <c r="N2279" s="39">
        <v>9</v>
      </c>
      <c r="O2279" s="41" t="str">
        <f>IFERROR(VLOOKUP(N2279,bbb!B621:Ordenmes,2,0),"")</f>
        <v>Setiembre</v>
      </c>
      <c r="P2279" s="142">
        <v>6</v>
      </c>
      <c r="Q2279" s="111" t="s">
        <v>142</v>
      </c>
      <c r="R2279" s="95"/>
      <c r="S2279" s="93"/>
      <c r="T2279" s="93"/>
    </row>
    <row r="2280" spans="1:20" x14ac:dyDescent="0.25">
      <c r="A2280" s="34" t="s">
        <v>1571</v>
      </c>
      <c r="B2280" s="34" t="str">
        <f t="shared" si="177"/>
        <v>Gerencia Macro Regional Sur Medio</v>
      </c>
      <c r="C2280" s="35" t="s">
        <v>212</v>
      </c>
      <c r="D2280" s="36" t="str">
        <f t="shared" si="176"/>
        <v>Seguimiento y evaluacion de los procesos de afiliación, promoción, proteccion y atencion a la ciudadanía</v>
      </c>
      <c r="E2280" s="36" t="s">
        <v>214</v>
      </c>
      <c r="F2280" s="36" t="str">
        <f t="shared" si="174"/>
        <v>Supervisión y asistencia técnica en materia de afiliaciones</v>
      </c>
      <c r="G2280" s="36" t="s">
        <v>53</v>
      </c>
      <c r="H2280" s="83" t="s">
        <v>1576</v>
      </c>
      <c r="I2280" s="82">
        <v>4</v>
      </c>
      <c r="J2280" s="38">
        <v>180</v>
      </c>
      <c r="K2280" s="38"/>
      <c r="L2280" s="38">
        <v>1280</v>
      </c>
      <c r="M2280" s="38">
        <f t="shared" si="175"/>
        <v>1460</v>
      </c>
      <c r="N2280" s="39">
        <v>9</v>
      </c>
      <c r="O2280" s="41" t="str">
        <f>IFERROR(VLOOKUP(N2280,bbb!B622:Ordenmes,2,0),"")</f>
        <v>Setiembre</v>
      </c>
      <c r="P2280" s="142">
        <v>7</v>
      </c>
      <c r="Q2280" s="111" t="s">
        <v>156</v>
      </c>
      <c r="R2280" s="95"/>
      <c r="S2280" s="93"/>
      <c r="T2280" s="93"/>
    </row>
    <row r="2281" spans="1:20" x14ac:dyDescent="0.25">
      <c r="A2281" s="34" t="s">
        <v>1571</v>
      </c>
      <c r="B2281" s="34" t="str">
        <f t="shared" si="177"/>
        <v>Gerencia Macro Regional Sur Medio</v>
      </c>
      <c r="C2281" s="35" t="s">
        <v>241</v>
      </c>
      <c r="D2281" s="36" t="str">
        <f t="shared" si="176"/>
        <v>Acciones de Soporte a la Gestión a nivel de GMR</v>
      </c>
      <c r="E2281" s="36" t="s">
        <v>243</v>
      </c>
      <c r="F2281" s="36" t="str">
        <f t="shared" si="174"/>
        <v xml:space="preserve"> Supervisión y asistencia técnica en acciones de soporte a UDR</v>
      </c>
      <c r="G2281" s="36" t="s">
        <v>1574</v>
      </c>
      <c r="H2281" s="83" t="s">
        <v>1573</v>
      </c>
      <c r="I2281" s="82">
        <v>3</v>
      </c>
      <c r="J2281" s="38">
        <v>180</v>
      </c>
      <c r="K2281" s="38"/>
      <c r="L2281" s="38">
        <v>960</v>
      </c>
      <c r="M2281" s="38">
        <f t="shared" si="175"/>
        <v>1140</v>
      </c>
      <c r="N2281" s="39">
        <v>9</v>
      </c>
      <c r="O2281" s="41" t="str">
        <f>IFERROR(VLOOKUP(N2281,bbb!B623:Ordenmes,2,0),"")</f>
        <v>Setiembre</v>
      </c>
      <c r="P2281" s="142">
        <v>7</v>
      </c>
      <c r="Q2281" s="111" t="s">
        <v>156</v>
      </c>
      <c r="R2281" s="95"/>
      <c r="S2281" s="93"/>
      <c r="T2281" s="93"/>
    </row>
    <row r="2282" spans="1:20" x14ac:dyDescent="0.25">
      <c r="A2282" s="34" t="s">
        <v>1571</v>
      </c>
      <c r="B2282" s="34" t="str">
        <f t="shared" si="177"/>
        <v>Gerencia Macro Regional Sur Medio</v>
      </c>
      <c r="C2282" s="35" t="s">
        <v>235</v>
      </c>
      <c r="D2282" s="36" t="str">
        <f t="shared" si="176"/>
        <v>Asistencia Técnica, Monitoreo y Supervisión en Cobertura Financiera.</v>
      </c>
      <c r="E2282" s="36" t="s">
        <v>237</v>
      </c>
      <c r="F2282" s="36" t="str">
        <f t="shared" si="174"/>
        <v xml:space="preserve">Supervisión y asistencia técnica en cobertura financiera a UDR o Unidades Ejecutoras </v>
      </c>
      <c r="G2282" s="36" t="s">
        <v>53</v>
      </c>
      <c r="H2282" s="83" t="s">
        <v>1575</v>
      </c>
      <c r="I2282" s="82">
        <v>4</v>
      </c>
      <c r="J2282" s="38">
        <v>180</v>
      </c>
      <c r="K2282" s="38"/>
      <c r="L2282" s="38">
        <v>1280</v>
      </c>
      <c r="M2282" s="38">
        <f t="shared" si="175"/>
        <v>1460</v>
      </c>
      <c r="N2282" s="39">
        <v>10</v>
      </c>
      <c r="O2282" s="41" t="str">
        <f>IFERROR(VLOOKUP(N2282,bbb!B604:Ordenmes,2,0),"")</f>
        <v>Octubre</v>
      </c>
      <c r="P2282" s="142">
        <v>8</v>
      </c>
      <c r="Q2282" s="111" t="s">
        <v>145</v>
      </c>
      <c r="R2282" s="95"/>
      <c r="S2282" s="93"/>
      <c r="T2282" s="93"/>
    </row>
    <row r="2283" spans="1:20" x14ac:dyDescent="0.25">
      <c r="A2283" s="34" t="s">
        <v>1571</v>
      </c>
      <c r="B2283" s="34" t="str">
        <f t="shared" si="177"/>
        <v>Gerencia Macro Regional Sur Medio</v>
      </c>
      <c r="C2283" s="35" t="s">
        <v>224</v>
      </c>
      <c r="D2283" s="36" t="str">
        <f t="shared" si="176"/>
        <v>Asistencia Técnica, Monitoreo y Supervisión en Cobertura Prestacional.</v>
      </c>
      <c r="E2283" s="36" t="s">
        <v>226</v>
      </c>
      <c r="F2283" s="36" t="str">
        <f t="shared" si="174"/>
        <v>Supervisión, monitoreo y asistencia en cobertura prestacional</v>
      </c>
      <c r="G2283" s="36" t="s">
        <v>53</v>
      </c>
      <c r="H2283" s="83" t="s">
        <v>1578</v>
      </c>
      <c r="I2283" s="82">
        <v>4</v>
      </c>
      <c r="J2283" s="38">
        <v>180</v>
      </c>
      <c r="K2283" s="38"/>
      <c r="L2283" s="38">
        <v>1280</v>
      </c>
      <c r="M2283" s="38">
        <f t="shared" si="175"/>
        <v>1460</v>
      </c>
      <c r="N2283" s="39">
        <v>10</v>
      </c>
      <c r="O2283" s="41" t="str">
        <f>IFERROR(VLOOKUP(N2283,bbb!B605:Ordenmes,2,0),"")</f>
        <v>Octubre</v>
      </c>
      <c r="P2283" s="142">
        <v>8</v>
      </c>
      <c r="Q2283" s="111" t="s">
        <v>145</v>
      </c>
      <c r="R2283" s="95"/>
      <c r="S2283" s="93"/>
      <c r="T2283" s="93"/>
    </row>
    <row r="2284" spans="1:20" x14ac:dyDescent="0.25">
      <c r="A2284" s="34" t="s">
        <v>1571</v>
      </c>
      <c r="B2284" s="34" t="str">
        <f t="shared" si="177"/>
        <v>Gerencia Macro Regional Sur Medio</v>
      </c>
      <c r="C2284" s="35" t="s">
        <v>241</v>
      </c>
      <c r="D2284" s="36" t="str">
        <f t="shared" si="176"/>
        <v>Acciones de Soporte a la Gestión a nivel de GMR</v>
      </c>
      <c r="E2284" s="36" t="s">
        <v>243</v>
      </c>
      <c r="F2284" s="36" t="str">
        <f t="shared" si="174"/>
        <v xml:space="preserve"> Supervisión y asistencia técnica en acciones de soporte a UDR</v>
      </c>
      <c r="G2284" s="36" t="s">
        <v>53</v>
      </c>
      <c r="H2284" s="83" t="s">
        <v>1576</v>
      </c>
      <c r="I2284" s="82">
        <v>4</v>
      </c>
      <c r="J2284" s="38">
        <v>180</v>
      </c>
      <c r="K2284" s="38"/>
      <c r="L2284" s="38">
        <v>1280</v>
      </c>
      <c r="M2284" s="38">
        <f t="shared" si="175"/>
        <v>1460</v>
      </c>
      <c r="N2284" s="39">
        <v>10</v>
      </c>
      <c r="O2284" s="41" t="str">
        <f>IFERROR(VLOOKUP(N2284,bbb!B606:Ordenmes,2,0),"")</f>
        <v>Octubre</v>
      </c>
      <c r="P2284" s="142">
        <v>8</v>
      </c>
      <c r="Q2284" s="111" t="s">
        <v>145</v>
      </c>
      <c r="R2284" s="95"/>
      <c r="S2284" s="93"/>
      <c r="T2284" s="93"/>
    </row>
    <row r="2285" spans="1:20" x14ac:dyDescent="0.25">
      <c r="A2285" s="34" t="s">
        <v>2130</v>
      </c>
      <c r="B2285" s="34" t="str">
        <f t="shared" si="177"/>
        <v>UDR Ayacucho</v>
      </c>
      <c r="C2285" s="35" t="s">
        <v>307</v>
      </c>
      <c r="D2285" s="36" t="str">
        <f t="shared" si="176"/>
        <v>Supervisión Financiera a Unidades Ejecutoras-UE.</v>
      </c>
      <c r="E2285" s="36" t="s">
        <v>308</v>
      </c>
      <c r="F2285" s="36" t="str">
        <f t="shared" si="174"/>
        <v>Supervisión Financiera Presencial a las Unidades Ejecutoras-UE</v>
      </c>
      <c r="G2285" s="36" t="s">
        <v>1588</v>
      </c>
      <c r="H2285" s="83" t="s">
        <v>1580</v>
      </c>
      <c r="I2285" s="82">
        <v>0</v>
      </c>
      <c r="J2285" s="38">
        <v>0</v>
      </c>
      <c r="K2285" s="38"/>
      <c r="L2285" s="38">
        <v>0</v>
      </c>
      <c r="M2285" s="38">
        <f t="shared" si="175"/>
        <v>0</v>
      </c>
      <c r="N2285" s="39">
        <v>3</v>
      </c>
      <c r="O2285" s="41" t="str">
        <f>IFERROR(VLOOKUP(N2285,bbb!B629:Ordenmes,2,0),"")</f>
        <v>Marzo</v>
      </c>
      <c r="P2285" s="142">
        <v>9</v>
      </c>
      <c r="Q2285" s="111" t="s">
        <v>161</v>
      </c>
      <c r="R2285" s="95"/>
      <c r="S2285" s="93"/>
      <c r="T2285" s="93"/>
    </row>
    <row r="2286" spans="1:20" x14ac:dyDescent="0.25">
      <c r="A2286" s="34" t="s">
        <v>2130</v>
      </c>
      <c r="B2286" s="34" t="str">
        <f t="shared" si="177"/>
        <v>UDR Ayacucho</v>
      </c>
      <c r="C2286" s="35" t="s">
        <v>307</v>
      </c>
      <c r="D2286" s="36" t="str">
        <f t="shared" si="176"/>
        <v>Supervisión Financiera a Unidades Ejecutoras-UE.</v>
      </c>
      <c r="E2286" s="36" t="s">
        <v>308</v>
      </c>
      <c r="F2286" s="36" t="str">
        <f t="shared" si="174"/>
        <v>Supervisión Financiera Presencial a las Unidades Ejecutoras-UE</v>
      </c>
      <c r="G2286" s="36" t="s">
        <v>1589</v>
      </c>
      <c r="H2286" s="83" t="s">
        <v>1582</v>
      </c>
      <c r="I2286" s="82">
        <v>0</v>
      </c>
      <c r="J2286" s="38">
        <v>0</v>
      </c>
      <c r="K2286" s="38"/>
      <c r="L2286" s="38">
        <v>0</v>
      </c>
      <c r="M2286" s="38">
        <f t="shared" si="175"/>
        <v>0</v>
      </c>
      <c r="N2286" s="39">
        <v>3</v>
      </c>
      <c r="O2286" s="41" t="str">
        <f>IFERROR(VLOOKUP(N2286,bbb!B630:Ordenmes,2,0),"")</f>
        <v>Marzo</v>
      </c>
      <c r="P2286" s="142">
        <v>9</v>
      </c>
      <c r="Q2286" s="111" t="s">
        <v>161</v>
      </c>
      <c r="R2286" s="95"/>
      <c r="S2286" s="93"/>
      <c r="T2286" s="93"/>
    </row>
    <row r="2287" spans="1:20" x14ac:dyDescent="0.25">
      <c r="A2287" s="34" t="s">
        <v>2130</v>
      </c>
      <c r="B2287" s="34" t="str">
        <f t="shared" si="177"/>
        <v>UDR Ayacucho</v>
      </c>
      <c r="C2287" s="35" t="s">
        <v>307</v>
      </c>
      <c r="D2287" s="36" t="str">
        <f t="shared" si="176"/>
        <v>Supervisión Financiera a Unidades Ejecutoras-UE.</v>
      </c>
      <c r="E2287" s="36" t="s">
        <v>308</v>
      </c>
      <c r="F2287" s="36" t="str">
        <f t="shared" si="174"/>
        <v>Supervisión Financiera Presencial a las Unidades Ejecutoras-UE</v>
      </c>
      <c r="G2287" s="36" t="s">
        <v>1590</v>
      </c>
      <c r="H2287" s="83" t="s">
        <v>1584</v>
      </c>
      <c r="I2287" s="82">
        <v>0</v>
      </c>
      <c r="J2287" s="38">
        <v>0</v>
      </c>
      <c r="K2287" s="38"/>
      <c r="L2287" s="38">
        <v>0</v>
      </c>
      <c r="M2287" s="38">
        <f t="shared" si="175"/>
        <v>0</v>
      </c>
      <c r="N2287" s="39">
        <v>3</v>
      </c>
      <c r="O2287" s="41" t="str">
        <f>IFERROR(VLOOKUP(N2287,bbb!B631:Ordenmes,2,0),"")</f>
        <v>Marzo</v>
      </c>
      <c r="P2287" s="142">
        <v>6</v>
      </c>
      <c r="Q2287" s="111" t="s">
        <v>142</v>
      </c>
      <c r="R2287" s="95"/>
      <c r="S2287" s="93"/>
      <c r="T2287" s="93"/>
    </row>
    <row r="2288" spans="1:20" x14ac:dyDescent="0.25">
      <c r="A2288" s="34" t="s">
        <v>2130</v>
      </c>
      <c r="B2288" s="34" t="str">
        <f t="shared" si="177"/>
        <v>UDR Ayacucho</v>
      </c>
      <c r="C2288" s="35" t="s">
        <v>279</v>
      </c>
      <c r="D2288" s="36" t="str">
        <f t="shared" si="176"/>
        <v>Ejecución de Control Técnico a las Prestaciones.</v>
      </c>
      <c r="E2288" s="36" t="s">
        <v>288</v>
      </c>
      <c r="F2288" s="36" t="str">
        <f t="shared" si="174"/>
        <v>Ejecutar acciones correspondientes al Proceso de Control Presencial Posterior</v>
      </c>
      <c r="G2288" s="36" t="s">
        <v>1591</v>
      </c>
      <c r="H2288" s="83" t="s">
        <v>1592</v>
      </c>
      <c r="I2288" s="82">
        <v>0</v>
      </c>
      <c r="J2288" s="38">
        <v>0</v>
      </c>
      <c r="K2288" s="38"/>
      <c r="L2288" s="38">
        <v>0</v>
      </c>
      <c r="M2288" s="38">
        <f t="shared" si="175"/>
        <v>0</v>
      </c>
      <c r="N2288" s="39">
        <v>3</v>
      </c>
      <c r="O2288" s="41" t="str">
        <f>IFERROR(VLOOKUP(N2288,bbb!B632:Ordenmes,2,0),"")</f>
        <v>Marzo</v>
      </c>
      <c r="P2288" s="142">
        <v>12</v>
      </c>
      <c r="Q2288" s="111" t="s">
        <v>166</v>
      </c>
      <c r="R2288" s="95" t="s">
        <v>120</v>
      </c>
      <c r="S2288" s="93"/>
      <c r="T2288" s="93"/>
    </row>
    <row r="2289" spans="1:20" x14ac:dyDescent="0.25">
      <c r="A2289" s="34" t="s">
        <v>2130</v>
      </c>
      <c r="B2289" s="34" t="str">
        <f t="shared" si="177"/>
        <v>UDR Ayacucho</v>
      </c>
      <c r="C2289" s="35" t="s">
        <v>279</v>
      </c>
      <c r="D2289" s="36" t="str">
        <f t="shared" si="176"/>
        <v>Ejecución de Control Técnico a las Prestaciones.</v>
      </c>
      <c r="E2289" s="36" t="s">
        <v>288</v>
      </c>
      <c r="F2289" s="36" t="str">
        <f t="shared" si="174"/>
        <v>Ejecutar acciones correspondientes al Proceso de Control Presencial Posterior</v>
      </c>
      <c r="G2289" s="36" t="s">
        <v>1593</v>
      </c>
      <c r="H2289" s="83" t="s">
        <v>1592</v>
      </c>
      <c r="I2289" s="82">
        <v>0</v>
      </c>
      <c r="J2289" s="38">
        <v>0</v>
      </c>
      <c r="K2289" s="38"/>
      <c r="L2289" s="38">
        <v>0</v>
      </c>
      <c r="M2289" s="38">
        <f t="shared" si="175"/>
        <v>0</v>
      </c>
      <c r="N2289" s="39">
        <v>3</v>
      </c>
      <c r="O2289" s="41" t="str">
        <f>IFERROR(VLOOKUP(N2289,bbb!B633:Ordenmes,2,0),"")</f>
        <v>Marzo</v>
      </c>
      <c r="P2289" s="142">
        <v>7</v>
      </c>
      <c r="Q2289" s="111" t="s">
        <v>156</v>
      </c>
      <c r="R2289" s="95"/>
      <c r="S2289" s="93"/>
      <c r="T2289" s="93"/>
    </row>
    <row r="2290" spans="1:20" x14ac:dyDescent="0.25">
      <c r="A2290" s="34" t="s">
        <v>2130</v>
      </c>
      <c r="B2290" s="34" t="str">
        <f t="shared" si="177"/>
        <v>UDR Ayacucho</v>
      </c>
      <c r="C2290" s="35" t="s">
        <v>307</v>
      </c>
      <c r="D2290" s="36" t="str">
        <f t="shared" si="176"/>
        <v>Supervisión Financiera a Unidades Ejecutoras-UE.</v>
      </c>
      <c r="E2290" s="36" t="s">
        <v>308</v>
      </c>
      <c r="F2290" s="36" t="str">
        <f t="shared" si="174"/>
        <v>Supervisión Financiera Presencial a las Unidades Ejecutoras-UE</v>
      </c>
      <c r="G2290" s="36" t="s">
        <v>1585</v>
      </c>
      <c r="H2290" s="83" t="s">
        <v>1582</v>
      </c>
      <c r="I2290" s="82">
        <v>3</v>
      </c>
      <c r="J2290" s="38">
        <v>120</v>
      </c>
      <c r="K2290" s="38"/>
      <c r="L2290" s="38">
        <v>960</v>
      </c>
      <c r="M2290" s="38">
        <f t="shared" si="175"/>
        <v>1080</v>
      </c>
      <c r="N2290" s="107">
        <v>4</v>
      </c>
      <c r="O2290" s="41" t="str">
        <f>IFERROR(VLOOKUP(N2290,bbb!B686:Ordenmes,2,0),"")</f>
        <v>Abril</v>
      </c>
      <c r="P2290" s="142">
        <v>12</v>
      </c>
      <c r="Q2290" s="111" t="s">
        <v>166</v>
      </c>
      <c r="R2290" s="95" t="s">
        <v>120</v>
      </c>
      <c r="S2290" s="93"/>
      <c r="T2290" s="93"/>
    </row>
    <row r="2291" spans="1:20" x14ac:dyDescent="0.25">
      <c r="A2291" s="34" t="s">
        <v>2130</v>
      </c>
      <c r="B2291" s="34" t="str">
        <f t="shared" si="177"/>
        <v>UDR Ayacucho</v>
      </c>
      <c r="C2291" s="35" t="s">
        <v>307</v>
      </c>
      <c r="D2291" s="36" t="str">
        <f t="shared" si="176"/>
        <v>Supervisión Financiera a Unidades Ejecutoras-UE.</v>
      </c>
      <c r="E2291" s="36" t="s">
        <v>308</v>
      </c>
      <c r="F2291" s="36" t="str">
        <f t="shared" si="174"/>
        <v>Supervisión Financiera Presencial a las Unidades Ejecutoras-UE</v>
      </c>
      <c r="G2291" s="36" t="s">
        <v>1586</v>
      </c>
      <c r="H2291" s="83" t="s">
        <v>1584</v>
      </c>
      <c r="I2291" s="82">
        <v>4</v>
      </c>
      <c r="J2291" s="38">
        <v>220</v>
      </c>
      <c r="K2291" s="38"/>
      <c r="L2291" s="38">
        <v>1280</v>
      </c>
      <c r="M2291" s="38">
        <f t="shared" si="175"/>
        <v>1500</v>
      </c>
      <c r="N2291" s="107">
        <v>4</v>
      </c>
      <c r="O2291" s="41" t="str">
        <f>IFERROR(VLOOKUP(N2291,bbb!B687:Ordenmes,2,0),"")</f>
        <v>Abril</v>
      </c>
      <c r="P2291" s="142">
        <v>8</v>
      </c>
      <c r="Q2291" s="111" t="s">
        <v>145</v>
      </c>
      <c r="R2291" s="95"/>
      <c r="S2291" s="93"/>
      <c r="T2291" s="93"/>
    </row>
    <row r="2292" spans="1:20" x14ac:dyDescent="0.25">
      <c r="A2292" s="34" t="s">
        <v>2130</v>
      </c>
      <c r="B2292" s="34" t="str">
        <f t="shared" si="177"/>
        <v>UDR Ayacucho</v>
      </c>
      <c r="C2292" s="35" t="s">
        <v>314</v>
      </c>
      <c r="D2292" s="36" t="str">
        <f t="shared" si="176"/>
        <v>Acciones de Afiliación.</v>
      </c>
      <c r="E2292" s="36" t="s">
        <v>315</v>
      </c>
      <c r="F2292" s="36" t="str">
        <f t="shared" si="174"/>
        <v>Supervisión y asistencia técnica en materia de afiliaciones</v>
      </c>
      <c r="G2292" s="36" t="s">
        <v>1598</v>
      </c>
      <c r="H2292" s="83" t="s">
        <v>1599</v>
      </c>
      <c r="I2292" s="82">
        <v>4</v>
      </c>
      <c r="J2292" s="38">
        <v>120</v>
      </c>
      <c r="K2292" s="38"/>
      <c r="L2292" s="38">
        <v>1280</v>
      </c>
      <c r="M2292" s="38">
        <f t="shared" si="175"/>
        <v>1400</v>
      </c>
      <c r="N2292" s="107">
        <v>4</v>
      </c>
      <c r="O2292" s="41" t="str">
        <f>IFERROR(VLOOKUP(N2292,bbb!B688:Ordenmes,2,0),"")</f>
        <v>Abril</v>
      </c>
      <c r="P2292" s="142">
        <v>12</v>
      </c>
      <c r="Q2292" s="111" t="s">
        <v>166</v>
      </c>
      <c r="R2292" s="95" t="s">
        <v>120</v>
      </c>
      <c r="S2292" s="93"/>
      <c r="T2292" s="93"/>
    </row>
    <row r="2293" spans="1:20" x14ac:dyDescent="0.25">
      <c r="A2293" s="34" t="s">
        <v>2130</v>
      </c>
      <c r="B2293" s="34" t="str">
        <f t="shared" si="177"/>
        <v>UDR Ayacucho</v>
      </c>
      <c r="C2293" s="35" t="s">
        <v>307</v>
      </c>
      <c r="D2293" s="36" t="str">
        <f t="shared" si="176"/>
        <v>Supervisión Financiera a Unidades Ejecutoras-UE.</v>
      </c>
      <c r="E2293" s="36" t="s">
        <v>308</v>
      </c>
      <c r="F2293" s="36" t="str">
        <f t="shared" si="174"/>
        <v>Supervisión Financiera Presencial a las Unidades Ejecutoras-UE</v>
      </c>
      <c r="G2293" s="36" t="s">
        <v>1579</v>
      </c>
      <c r="H2293" s="83" t="s">
        <v>1580</v>
      </c>
      <c r="I2293" s="82">
        <v>5</v>
      </c>
      <c r="J2293" s="38">
        <v>360</v>
      </c>
      <c r="K2293" s="38"/>
      <c r="L2293" s="38">
        <v>1600</v>
      </c>
      <c r="M2293" s="38">
        <f t="shared" si="175"/>
        <v>1960</v>
      </c>
      <c r="N2293" s="39">
        <v>5</v>
      </c>
      <c r="O2293" s="41" t="str">
        <f>IFERROR(VLOOKUP(N2293,bbb!B667:Ordenmes,2,0),"")</f>
        <v>Mayo</v>
      </c>
      <c r="P2293" s="142">
        <v>9</v>
      </c>
      <c r="Q2293" s="111" t="s">
        <v>161</v>
      </c>
      <c r="R2293" s="95"/>
      <c r="S2293" s="93"/>
      <c r="T2293" s="93"/>
    </row>
    <row r="2294" spans="1:20" x14ac:dyDescent="0.25">
      <c r="A2294" s="34" t="s">
        <v>2130</v>
      </c>
      <c r="B2294" s="34" t="str">
        <f t="shared" si="177"/>
        <v>UDR Ayacucho</v>
      </c>
      <c r="C2294" s="35" t="s">
        <v>307</v>
      </c>
      <c r="D2294" s="36" t="str">
        <f t="shared" si="176"/>
        <v>Supervisión Financiera a Unidades Ejecutoras-UE.</v>
      </c>
      <c r="E2294" s="36" t="s">
        <v>308</v>
      </c>
      <c r="F2294" s="36" t="str">
        <f t="shared" si="174"/>
        <v>Supervisión Financiera Presencial a las Unidades Ejecutoras-UE</v>
      </c>
      <c r="G2294" s="36" t="s">
        <v>1581</v>
      </c>
      <c r="H2294" s="83" t="s">
        <v>1582</v>
      </c>
      <c r="I2294" s="82">
        <v>3</v>
      </c>
      <c r="J2294" s="38">
        <v>160</v>
      </c>
      <c r="K2294" s="38"/>
      <c r="L2294" s="38">
        <v>960</v>
      </c>
      <c r="M2294" s="38">
        <f t="shared" si="175"/>
        <v>1120</v>
      </c>
      <c r="N2294" s="39">
        <v>5</v>
      </c>
      <c r="O2294" s="41" t="str">
        <f>IFERROR(VLOOKUP(N2294,bbb!B668:Ordenmes,2,0),"")</f>
        <v>Mayo</v>
      </c>
      <c r="P2294" s="142">
        <v>12</v>
      </c>
      <c r="Q2294" s="111" t="s">
        <v>166</v>
      </c>
      <c r="R2294" s="95" t="s">
        <v>120</v>
      </c>
      <c r="S2294" s="93"/>
      <c r="T2294" s="93"/>
    </row>
    <row r="2295" spans="1:20" x14ac:dyDescent="0.25">
      <c r="A2295" s="34" t="s">
        <v>2130</v>
      </c>
      <c r="B2295" s="34" t="str">
        <f t="shared" si="177"/>
        <v>UDR Ayacucho</v>
      </c>
      <c r="C2295" s="35" t="s">
        <v>307</v>
      </c>
      <c r="D2295" s="36" t="str">
        <f t="shared" si="176"/>
        <v>Supervisión Financiera a Unidades Ejecutoras-UE.</v>
      </c>
      <c r="E2295" s="36" t="s">
        <v>308</v>
      </c>
      <c r="F2295" s="36" t="str">
        <f t="shared" si="174"/>
        <v>Supervisión Financiera Presencial a las Unidades Ejecutoras-UE</v>
      </c>
      <c r="G2295" s="36" t="s">
        <v>1583</v>
      </c>
      <c r="H2295" s="83" t="s">
        <v>1584</v>
      </c>
      <c r="I2295" s="82">
        <v>5</v>
      </c>
      <c r="J2295" s="38">
        <v>360</v>
      </c>
      <c r="K2295" s="38"/>
      <c r="L2295" s="38">
        <v>1600</v>
      </c>
      <c r="M2295" s="38">
        <f t="shared" si="175"/>
        <v>1960</v>
      </c>
      <c r="N2295" s="39">
        <v>5</v>
      </c>
      <c r="O2295" s="41" t="str">
        <f>IFERROR(VLOOKUP(N2295,bbb!B669:Ordenmes,2,0),"")</f>
        <v>Mayo</v>
      </c>
      <c r="P2295" s="142">
        <v>4</v>
      </c>
      <c r="Q2295" s="111" t="s">
        <v>137</v>
      </c>
      <c r="R2295" s="95"/>
      <c r="S2295" s="93"/>
      <c r="T2295" s="93"/>
    </row>
    <row r="2296" spans="1:20" x14ac:dyDescent="0.25">
      <c r="A2296" s="34" t="s">
        <v>2130</v>
      </c>
      <c r="B2296" s="34" t="str">
        <f t="shared" si="177"/>
        <v>UDR Ayacucho</v>
      </c>
      <c r="C2296" s="35" t="s">
        <v>314</v>
      </c>
      <c r="D2296" s="36" t="str">
        <f t="shared" si="176"/>
        <v>Acciones de Afiliación.</v>
      </c>
      <c r="E2296" s="36" t="s">
        <v>315</v>
      </c>
      <c r="F2296" s="36" t="str">
        <f t="shared" si="174"/>
        <v>Supervisión y asistencia técnica en materia de afiliaciones</v>
      </c>
      <c r="G2296" s="36" t="s">
        <v>1600</v>
      </c>
      <c r="H2296" s="83" t="s">
        <v>1599</v>
      </c>
      <c r="I2296" s="82">
        <v>4</v>
      </c>
      <c r="J2296" s="38">
        <v>120</v>
      </c>
      <c r="K2296" s="38"/>
      <c r="L2296" s="38">
        <v>1280</v>
      </c>
      <c r="M2296" s="38">
        <f t="shared" si="175"/>
        <v>1400</v>
      </c>
      <c r="N2296" s="39">
        <v>5</v>
      </c>
      <c r="O2296" s="41" t="str">
        <f>IFERROR(VLOOKUP(N2296,bbb!B670:Ordenmes,2,0),"")</f>
        <v>Mayo</v>
      </c>
      <c r="P2296" s="142">
        <v>4</v>
      </c>
      <c r="Q2296" s="111" t="s">
        <v>137</v>
      </c>
      <c r="R2296" s="95"/>
      <c r="S2296" s="93"/>
      <c r="T2296" s="93"/>
    </row>
    <row r="2297" spans="1:20" x14ac:dyDescent="0.25">
      <c r="A2297" s="34" t="s">
        <v>2130</v>
      </c>
      <c r="B2297" s="34" t="str">
        <f t="shared" si="177"/>
        <v>UDR Ayacucho</v>
      </c>
      <c r="C2297" s="35" t="s">
        <v>307</v>
      </c>
      <c r="D2297" s="36" t="str">
        <f t="shared" si="176"/>
        <v>Supervisión Financiera a Unidades Ejecutoras-UE.</v>
      </c>
      <c r="E2297" s="36" t="s">
        <v>308</v>
      </c>
      <c r="F2297" s="36" t="str">
        <f t="shared" si="174"/>
        <v>Supervisión Financiera Presencial a las Unidades Ejecutoras-UE</v>
      </c>
      <c r="G2297" s="36" t="s">
        <v>1587</v>
      </c>
      <c r="H2297" s="83" t="s">
        <v>1582</v>
      </c>
      <c r="I2297" s="82">
        <v>3</v>
      </c>
      <c r="J2297" s="38">
        <v>120</v>
      </c>
      <c r="K2297" s="38"/>
      <c r="L2297" s="38">
        <v>960</v>
      </c>
      <c r="M2297" s="38">
        <f t="shared" si="175"/>
        <v>1080</v>
      </c>
      <c r="N2297" s="39">
        <v>6</v>
      </c>
      <c r="O2297" s="41" t="str">
        <f>IFERROR(VLOOKUP(N2297,bbb!B647:Ordenmes,2,0),"")</f>
        <v>Junio</v>
      </c>
      <c r="P2297" s="142">
        <v>5</v>
      </c>
      <c r="Q2297" s="111" t="s">
        <v>158</v>
      </c>
      <c r="R2297" s="95"/>
      <c r="S2297" s="93"/>
      <c r="T2297" s="93"/>
    </row>
    <row r="2298" spans="1:20" x14ac:dyDescent="0.25">
      <c r="A2298" s="34" t="s">
        <v>2130</v>
      </c>
      <c r="B2298" s="34" t="str">
        <f t="shared" si="177"/>
        <v>UDR Ayacucho</v>
      </c>
      <c r="C2298" s="35" t="s">
        <v>279</v>
      </c>
      <c r="D2298" s="36" t="str">
        <f t="shared" si="176"/>
        <v>Ejecución de Control Técnico a las Prestaciones.</v>
      </c>
      <c r="E2298" s="36" t="s">
        <v>288</v>
      </c>
      <c r="F2298" s="36" t="str">
        <f t="shared" si="174"/>
        <v>Ejecutar acciones correspondientes al Proceso de Control Presencial Posterior</v>
      </c>
      <c r="G2298" s="36" t="s">
        <v>1594</v>
      </c>
      <c r="H2298" s="83" t="s">
        <v>1592</v>
      </c>
      <c r="I2298" s="82">
        <v>3</v>
      </c>
      <c r="J2298" s="38">
        <v>160</v>
      </c>
      <c r="K2298" s="38"/>
      <c r="L2298" s="38">
        <v>960</v>
      </c>
      <c r="M2298" s="38">
        <f t="shared" si="175"/>
        <v>1120</v>
      </c>
      <c r="N2298" s="39">
        <v>6</v>
      </c>
      <c r="O2298" s="41" t="str">
        <f>IFERROR(VLOOKUP(N2298,bbb!B648:Ordenmes,2,0),"")</f>
        <v>Junio</v>
      </c>
      <c r="P2298" s="142">
        <v>5</v>
      </c>
      <c r="Q2298" s="111" t="s">
        <v>158</v>
      </c>
      <c r="R2298" s="95"/>
      <c r="S2298" s="93"/>
      <c r="T2298" s="93"/>
    </row>
    <row r="2299" spans="1:20" x14ac:dyDescent="0.25">
      <c r="A2299" s="34" t="s">
        <v>2130</v>
      </c>
      <c r="B2299" s="34" t="str">
        <f t="shared" si="177"/>
        <v>UDR Ayacucho</v>
      </c>
      <c r="C2299" s="35" t="s">
        <v>314</v>
      </c>
      <c r="D2299" s="36" t="str">
        <f t="shared" si="176"/>
        <v>Acciones de Afiliación.</v>
      </c>
      <c r="E2299" s="36" t="s">
        <v>315</v>
      </c>
      <c r="F2299" s="36" t="str">
        <f t="shared" si="174"/>
        <v>Supervisión y asistencia técnica en materia de afiliaciones</v>
      </c>
      <c r="G2299" s="36" t="s">
        <v>1601</v>
      </c>
      <c r="H2299" s="83" t="s">
        <v>1599</v>
      </c>
      <c r="I2299" s="82">
        <v>3</v>
      </c>
      <c r="J2299" s="38">
        <v>220</v>
      </c>
      <c r="K2299" s="38"/>
      <c r="L2299" s="38">
        <v>960</v>
      </c>
      <c r="M2299" s="38">
        <f t="shared" si="175"/>
        <v>1180</v>
      </c>
      <c r="N2299" s="39">
        <v>6</v>
      </c>
      <c r="O2299" s="41" t="str">
        <f>IFERROR(VLOOKUP(N2299,bbb!B649:Ordenmes,2,0),"")</f>
        <v>Junio</v>
      </c>
      <c r="P2299" s="142">
        <v>7</v>
      </c>
      <c r="Q2299" s="111" t="s">
        <v>156</v>
      </c>
      <c r="R2299" s="95"/>
      <c r="S2299" s="93"/>
      <c r="T2299" s="93"/>
    </row>
    <row r="2300" spans="1:20" x14ac:dyDescent="0.25">
      <c r="A2300" s="34" t="s">
        <v>2130</v>
      </c>
      <c r="B2300" s="34" t="str">
        <f t="shared" si="177"/>
        <v>UDR Ayacucho</v>
      </c>
      <c r="C2300" s="35" t="s">
        <v>279</v>
      </c>
      <c r="D2300" s="36" t="str">
        <f t="shared" si="176"/>
        <v>Ejecución de Control Técnico a las Prestaciones.</v>
      </c>
      <c r="E2300" s="36" t="s">
        <v>288</v>
      </c>
      <c r="F2300" s="36" t="str">
        <f t="shared" si="174"/>
        <v>Ejecutar acciones correspondientes al Proceso de Control Presencial Posterior</v>
      </c>
      <c r="G2300" s="36" t="s">
        <v>1595</v>
      </c>
      <c r="H2300" s="83" t="s">
        <v>1592</v>
      </c>
      <c r="I2300" s="82">
        <v>3</v>
      </c>
      <c r="J2300" s="38">
        <v>160</v>
      </c>
      <c r="K2300" s="38"/>
      <c r="L2300" s="38">
        <v>960</v>
      </c>
      <c r="M2300" s="38">
        <f t="shared" si="175"/>
        <v>1120</v>
      </c>
      <c r="N2300" s="39">
        <v>7</v>
      </c>
      <c r="O2300" s="41" t="str">
        <f>IFERROR(VLOOKUP(N2300,bbb!B661:Ordenmes,2,0),"")</f>
        <v>Julio</v>
      </c>
      <c r="P2300" s="142">
        <v>8</v>
      </c>
      <c r="Q2300" s="111" t="s">
        <v>145</v>
      </c>
      <c r="R2300" s="95"/>
      <c r="S2300" s="93"/>
      <c r="T2300" s="93"/>
    </row>
    <row r="2301" spans="1:20" x14ac:dyDescent="0.25">
      <c r="A2301" s="34" t="s">
        <v>2130</v>
      </c>
      <c r="B2301" s="34" t="str">
        <f t="shared" si="177"/>
        <v>UDR Ayacucho</v>
      </c>
      <c r="C2301" s="35" t="s">
        <v>314</v>
      </c>
      <c r="D2301" s="36" t="str">
        <f t="shared" si="176"/>
        <v>Acciones de Afiliación.</v>
      </c>
      <c r="E2301" s="36" t="s">
        <v>315</v>
      </c>
      <c r="F2301" s="36" t="str">
        <f t="shared" si="174"/>
        <v>Supervisión y asistencia técnica en materia de afiliaciones</v>
      </c>
      <c r="G2301" s="36" t="s">
        <v>1602</v>
      </c>
      <c r="H2301" s="83" t="s">
        <v>1599</v>
      </c>
      <c r="I2301" s="82">
        <v>3</v>
      </c>
      <c r="J2301" s="38">
        <v>120</v>
      </c>
      <c r="K2301" s="38"/>
      <c r="L2301" s="38">
        <v>960</v>
      </c>
      <c r="M2301" s="38">
        <f t="shared" si="175"/>
        <v>1080</v>
      </c>
      <c r="N2301" s="39">
        <v>7</v>
      </c>
      <c r="O2301" s="41" t="str">
        <f>IFERROR(VLOOKUP(N2301,bbb!B662:Ordenmes,2,0),"")</f>
        <v>Julio</v>
      </c>
      <c r="P2301" s="142">
        <v>9</v>
      </c>
      <c r="Q2301" s="111" t="s">
        <v>161</v>
      </c>
      <c r="R2301" s="95"/>
      <c r="S2301" s="93"/>
      <c r="T2301" s="93"/>
    </row>
    <row r="2302" spans="1:20" x14ac:dyDescent="0.25">
      <c r="A2302" s="34" t="s">
        <v>2130</v>
      </c>
      <c r="B2302" s="34" t="str">
        <f t="shared" si="177"/>
        <v>UDR Ayacucho</v>
      </c>
      <c r="C2302" s="35" t="s">
        <v>307</v>
      </c>
      <c r="D2302" s="36" t="str">
        <f t="shared" si="176"/>
        <v>Supervisión Financiera a Unidades Ejecutoras-UE.</v>
      </c>
      <c r="E2302" s="36" t="s">
        <v>308</v>
      </c>
      <c r="F2302" s="36" t="str">
        <f t="shared" si="174"/>
        <v>Supervisión Financiera Presencial a las Unidades Ejecutoras-UE</v>
      </c>
      <c r="G2302" s="36" t="s">
        <v>1579</v>
      </c>
      <c r="H2302" s="83" t="s">
        <v>1580</v>
      </c>
      <c r="I2302" s="82">
        <v>5</v>
      </c>
      <c r="J2302" s="38">
        <v>360</v>
      </c>
      <c r="K2302" s="38"/>
      <c r="L2302" s="38">
        <v>1600</v>
      </c>
      <c r="M2302" s="38">
        <f t="shared" si="175"/>
        <v>1960</v>
      </c>
      <c r="N2302" s="39">
        <v>8</v>
      </c>
      <c r="O2302" s="41" t="str">
        <f>IFERROR(VLOOKUP(N2302,bbb!B649:Ordenmes,2,0),"")</f>
        <v>Agosto</v>
      </c>
      <c r="P2302" s="142">
        <v>3</v>
      </c>
      <c r="Q2302" s="111" t="s">
        <v>131</v>
      </c>
      <c r="R2302" s="95"/>
      <c r="S2302" s="93"/>
      <c r="T2302" s="93"/>
    </row>
    <row r="2303" spans="1:20" x14ac:dyDescent="0.25">
      <c r="A2303" s="34" t="s">
        <v>2130</v>
      </c>
      <c r="B2303" s="34" t="str">
        <f t="shared" si="177"/>
        <v>UDR Ayacucho</v>
      </c>
      <c r="C2303" s="35" t="s">
        <v>307</v>
      </c>
      <c r="D2303" s="36" t="str">
        <f t="shared" si="176"/>
        <v>Supervisión Financiera a Unidades Ejecutoras-UE.</v>
      </c>
      <c r="E2303" s="36" t="s">
        <v>308</v>
      </c>
      <c r="F2303" s="36" t="str">
        <f t="shared" si="174"/>
        <v>Supervisión Financiera Presencial a las Unidades Ejecutoras-UE</v>
      </c>
      <c r="G2303" s="36" t="s">
        <v>1581</v>
      </c>
      <c r="H2303" s="83" t="s">
        <v>1582</v>
      </c>
      <c r="I2303" s="82">
        <v>3</v>
      </c>
      <c r="J2303" s="38">
        <v>160</v>
      </c>
      <c r="K2303" s="38"/>
      <c r="L2303" s="38">
        <v>960</v>
      </c>
      <c r="M2303" s="38">
        <f t="shared" si="175"/>
        <v>1120</v>
      </c>
      <c r="N2303" s="39">
        <v>8</v>
      </c>
      <c r="O2303" s="41" t="str">
        <f>IFERROR(VLOOKUP(N2303,bbb!B650:Ordenmes,2,0),"")</f>
        <v>Agosto</v>
      </c>
      <c r="P2303" s="142">
        <v>3</v>
      </c>
      <c r="Q2303" s="111" t="s">
        <v>131</v>
      </c>
      <c r="R2303" s="95"/>
      <c r="S2303" s="93"/>
      <c r="T2303" s="93"/>
    </row>
    <row r="2304" spans="1:20" x14ac:dyDescent="0.25">
      <c r="A2304" s="34" t="s">
        <v>2130</v>
      </c>
      <c r="B2304" s="34" t="str">
        <f t="shared" si="177"/>
        <v>UDR Ayacucho</v>
      </c>
      <c r="C2304" s="35" t="s">
        <v>307</v>
      </c>
      <c r="D2304" s="36" t="str">
        <f t="shared" si="176"/>
        <v>Supervisión Financiera a Unidades Ejecutoras-UE.</v>
      </c>
      <c r="E2304" s="36" t="s">
        <v>308</v>
      </c>
      <c r="F2304" s="36" t="str">
        <f t="shared" si="174"/>
        <v>Supervisión Financiera Presencial a las Unidades Ejecutoras-UE</v>
      </c>
      <c r="G2304" s="36" t="s">
        <v>1583</v>
      </c>
      <c r="H2304" s="83" t="s">
        <v>1584</v>
      </c>
      <c r="I2304" s="82">
        <v>5</v>
      </c>
      <c r="J2304" s="38">
        <v>360</v>
      </c>
      <c r="K2304" s="38"/>
      <c r="L2304" s="38">
        <v>1600</v>
      </c>
      <c r="M2304" s="38">
        <f t="shared" si="175"/>
        <v>1960</v>
      </c>
      <c r="N2304" s="39">
        <v>8</v>
      </c>
      <c r="O2304" s="41" t="str">
        <f>IFERROR(VLOOKUP(N2304,bbb!B651:Ordenmes,2,0),"")</f>
        <v>Agosto</v>
      </c>
      <c r="P2304" s="142">
        <v>4</v>
      </c>
      <c r="Q2304" s="111" t="s">
        <v>137</v>
      </c>
      <c r="R2304" s="95"/>
      <c r="S2304" s="93"/>
      <c r="T2304" s="93"/>
    </row>
    <row r="2305" spans="1:20" x14ac:dyDescent="0.25">
      <c r="A2305" s="34" t="s">
        <v>2130</v>
      </c>
      <c r="B2305" s="34" t="str">
        <f t="shared" si="177"/>
        <v>UDR Ayacucho</v>
      </c>
      <c r="C2305" s="35" t="s">
        <v>279</v>
      </c>
      <c r="D2305" s="36" t="str">
        <f t="shared" si="176"/>
        <v>Ejecución de Control Técnico a las Prestaciones.</v>
      </c>
      <c r="E2305" s="36" t="s">
        <v>288</v>
      </c>
      <c r="F2305" s="36" t="str">
        <f t="shared" si="174"/>
        <v>Ejecutar acciones correspondientes al Proceso de Control Presencial Posterior</v>
      </c>
      <c r="G2305" s="36" t="s">
        <v>1596</v>
      </c>
      <c r="H2305" s="83" t="s">
        <v>1592</v>
      </c>
      <c r="I2305" s="82">
        <v>3</v>
      </c>
      <c r="J2305" s="38">
        <v>160</v>
      </c>
      <c r="K2305" s="38"/>
      <c r="L2305" s="38">
        <v>960</v>
      </c>
      <c r="M2305" s="38">
        <f t="shared" si="175"/>
        <v>1120</v>
      </c>
      <c r="N2305" s="39">
        <v>8</v>
      </c>
      <c r="O2305" s="41" t="str">
        <f>IFERROR(VLOOKUP(N2305,bbb!B652:Ordenmes,2,0),"")</f>
        <v>Agosto</v>
      </c>
      <c r="P2305" s="142">
        <v>5</v>
      </c>
      <c r="Q2305" s="111" t="s">
        <v>158</v>
      </c>
      <c r="R2305" s="95"/>
      <c r="S2305" s="93"/>
      <c r="T2305" s="93"/>
    </row>
    <row r="2306" spans="1:20" x14ac:dyDescent="0.25">
      <c r="A2306" s="34" t="s">
        <v>2130</v>
      </c>
      <c r="B2306" s="34" t="str">
        <f t="shared" si="177"/>
        <v>UDR Ayacucho</v>
      </c>
      <c r="C2306" s="35" t="s">
        <v>314</v>
      </c>
      <c r="D2306" s="36" t="str">
        <f t="shared" si="176"/>
        <v>Acciones de Afiliación.</v>
      </c>
      <c r="E2306" s="36" t="s">
        <v>315</v>
      </c>
      <c r="F2306" s="36" t="str">
        <f t="shared" ref="F2306:F2369" si="178">IFERROR(VLOOKUP(E2306,IdTarea,2,0),"")</f>
        <v>Supervisión y asistencia técnica en materia de afiliaciones</v>
      </c>
      <c r="G2306" s="36" t="s">
        <v>1603</v>
      </c>
      <c r="H2306" s="83" t="s">
        <v>1599</v>
      </c>
      <c r="I2306" s="82">
        <v>4</v>
      </c>
      <c r="J2306" s="38">
        <v>220</v>
      </c>
      <c r="K2306" s="38"/>
      <c r="L2306" s="38">
        <v>1280</v>
      </c>
      <c r="M2306" s="38">
        <f t="shared" si="175"/>
        <v>1500</v>
      </c>
      <c r="N2306" s="39">
        <v>8</v>
      </c>
      <c r="O2306" s="41" t="str">
        <f>IFERROR(VLOOKUP(N2306,bbb!B653:Ordenmes,2,0),"")</f>
        <v>Agosto</v>
      </c>
      <c r="P2306" s="142">
        <v>6</v>
      </c>
      <c r="Q2306" s="111" t="s">
        <v>142</v>
      </c>
      <c r="R2306" s="95"/>
      <c r="S2306" s="93"/>
      <c r="T2306" s="93"/>
    </row>
    <row r="2307" spans="1:20" x14ac:dyDescent="0.25">
      <c r="A2307" s="34" t="s">
        <v>2130</v>
      </c>
      <c r="B2307" s="34" t="str">
        <f t="shared" si="177"/>
        <v>UDR Ayacucho</v>
      </c>
      <c r="C2307" s="35" t="s">
        <v>307</v>
      </c>
      <c r="D2307" s="36" t="str">
        <f t="shared" si="176"/>
        <v>Supervisión Financiera a Unidades Ejecutoras-UE.</v>
      </c>
      <c r="E2307" s="36" t="s">
        <v>308</v>
      </c>
      <c r="F2307" s="36" t="str">
        <f t="shared" si="178"/>
        <v>Supervisión Financiera Presencial a las Unidades Ejecutoras-UE</v>
      </c>
      <c r="G2307" s="36" t="s">
        <v>1585</v>
      </c>
      <c r="H2307" s="83" t="s">
        <v>1582</v>
      </c>
      <c r="I2307" s="82">
        <v>3</v>
      </c>
      <c r="J2307" s="38">
        <v>120</v>
      </c>
      <c r="K2307" s="38"/>
      <c r="L2307" s="38">
        <v>960</v>
      </c>
      <c r="M2307" s="38">
        <f t="shared" si="175"/>
        <v>1080</v>
      </c>
      <c r="N2307" s="39">
        <v>9</v>
      </c>
      <c r="O2307" s="41" t="str">
        <f>IFERROR(VLOOKUP(N2307,bbb!B624:Ordenmes,2,0),"")</f>
        <v>Setiembre</v>
      </c>
      <c r="P2307" s="142">
        <v>6</v>
      </c>
      <c r="Q2307" s="111" t="s">
        <v>142</v>
      </c>
      <c r="R2307" s="95"/>
      <c r="S2307" s="93"/>
      <c r="T2307" s="93"/>
    </row>
    <row r="2308" spans="1:20" x14ac:dyDescent="0.25">
      <c r="A2308" s="34" t="s">
        <v>2130</v>
      </c>
      <c r="B2308" s="34" t="str">
        <f t="shared" si="177"/>
        <v>UDR Ayacucho</v>
      </c>
      <c r="C2308" s="35" t="s">
        <v>307</v>
      </c>
      <c r="D2308" s="36" t="str">
        <f t="shared" si="176"/>
        <v>Supervisión Financiera a Unidades Ejecutoras-UE.</v>
      </c>
      <c r="E2308" s="36" t="s">
        <v>308</v>
      </c>
      <c r="F2308" s="36" t="str">
        <f t="shared" si="178"/>
        <v>Supervisión Financiera Presencial a las Unidades Ejecutoras-UE</v>
      </c>
      <c r="G2308" s="36" t="s">
        <v>1586</v>
      </c>
      <c r="H2308" s="83" t="s">
        <v>1584</v>
      </c>
      <c r="I2308" s="82">
        <v>4</v>
      </c>
      <c r="J2308" s="38">
        <v>220</v>
      </c>
      <c r="K2308" s="38"/>
      <c r="L2308" s="38">
        <v>1280</v>
      </c>
      <c r="M2308" s="38">
        <f t="shared" si="175"/>
        <v>1500</v>
      </c>
      <c r="N2308" s="39">
        <v>9</v>
      </c>
      <c r="O2308" s="41" t="str">
        <f>IFERROR(VLOOKUP(N2308,bbb!B625:Ordenmes,2,0),"")</f>
        <v>Setiembre</v>
      </c>
      <c r="P2308" s="142">
        <v>7</v>
      </c>
      <c r="Q2308" s="111" t="s">
        <v>156</v>
      </c>
      <c r="R2308" s="95"/>
      <c r="S2308" s="93"/>
      <c r="T2308" s="93"/>
    </row>
    <row r="2309" spans="1:20" x14ac:dyDescent="0.25">
      <c r="A2309" s="34" t="s">
        <v>2130</v>
      </c>
      <c r="B2309" s="34" t="str">
        <f t="shared" si="177"/>
        <v>UDR Ayacucho</v>
      </c>
      <c r="C2309" s="35" t="s">
        <v>307</v>
      </c>
      <c r="D2309" s="36" t="str">
        <f t="shared" si="176"/>
        <v>Supervisión Financiera a Unidades Ejecutoras-UE.</v>
      </c>
      <c r="E2309" s="36" t="s">
        <v>308</v>
      </c>
      <c r="F2309" s="36" t="str">
        <f t="shared" si="178"/>
        <v>Supervisión Financiera Presencial a las Unidades Ejecutoras-UE</v>
      </c>
      <c r="G2309" s="36" t="s">
        <v>1588</v>
      </c>
      <c r="H2309" s="83" t="s">
        <v>1580</v>
      </c>
      <c r="I2309" s="82">
        <v>0</v>
      </c>
      <c r="J2309" s="38">
        <v>0</v>
      </c>
      <c r="K2309" s="38"/>
      <c r="L2309" s="38">
        <v>0</v>
      </c>
      <c r="M2309" s="38">
        <f t="shared" si="175"/>
        <v>0</v>
      </c>
      <c r="N2309" s="39">
        <v>9</v>
      </c>
      <c r="O2309" s="41" t="str">
        <f>IFERROR(VLOOKUP(N2309,bbb!B626:Ordenmes,2,0),"")</f>
        <v>Setiembre</v>
      </c>
      <c r="P2309" s="142">
        <v>7</v>
      </c>
      <c r="Q2309" s="111" t="s">
        <v>156</v>
      </c>
      <c r="R2309" s="95"/>
      <c r="S2309" s="93"/>
      <c r="T2309" s="93"/>
    </row>
    <row r="2310" spans="1:20" x14ac:dyDescent="0.25">
      <c r="A2310" s="34" t="s">
        <v>2130</v>
      </c>
      <c r="B2310" s="34" t="str">
        <f t="shared" si="177"/>
        <v>UDR Ayacucho</v>
      </c>
      <c r="C2310" s="35" t="s">
        <v>279</v>
      </c>
      <c r="D2310" s="36" t="str">
        <f t="shared" si="176"/>
        <v>Ejecución de Control Técnico a las Prestaciones.</v>
      </c>
      <c r="E2310" s="36" t="s">
        <v>288</v>
      </c>
      <c r="F2310" s="36" t="str">
        <f t="shared" si="178"/>
        <v>Ejecutar acciones correspondientes al Proceso de Control Presencial Posterior</v>
      </c>
      <c r="G2310" s="36" t="s">
        <v>1597</v>
      </c>
      <c r="H2310" s="83" t="s">
        <v>1592</v>
      </c>
      <c r="I2310" s="82">
        <v>3</v>
      </c>
      <c r="J2310" s="38">
        <v>160</v>
      </c>
      <c r="K2310" s="38"/>
      <c r="L2310" s="38">
        <v>960</v>
      </c>
      <c r="M2310" s="38">
        <f t="shared" si="175"/>
        <v>1120</v>
      </c>
      <c r="N2310" s="39">
        <v>9</v>
      </c>
      <c r="O2310" s="41" t="str">
        <f>IFERROR(VLOOKUP(N2310,bbb!B627:Ordenmes,2,0),"")</f>
        <v>Setiembre</v>
      </c>
      <c r="P2310" s="142">
        <v>12</v>
      </c>
      <c r="Q2310" s="111" t="s">
        <v>166</v>
      </c>
      <c r="R2310" s="95" t="s">
        <v>120</v>
      </c>
      <c r="S2310" s="93"/>
      <c r="T2310" s="93"/>
    </row>
    <row r="2311" spans="1:20" x14ac:dyDescent="0.25">
      <c r="A2311" s="34" t="s">
        <v>2130</v>
      </c>
      <c r="B2311" s="34" t="str">
        <f t="shared" si="177"/>
        <v>UDR Ayacucho</v>
      </c>
      <c r="C2311" s="35" t="s">
        <v>307</v>
      </c>
      <c r="D2311" s="36" t="str">
        <f t="shared" si="176"/>
        <v>Supervisión Financiera a Unidades Ejecutoras-UE.</v>
      </c>
      <c r="E2311" s="36" t="s">
        <v>308</v>
      </c>
      <c r="F2311" s="36" t="str">
        <f t="shared" si="178"/>
        <v>Supervisión Financiera Presencial a las Unidades Ejecutoras-UE</v>
      </c>
      <c r="G2311" s="36" t="s">
        <v>1587</v>
      </c>
      <c r="H2311" s="83" t="s">
        <v>1582</v>
      </c>
      <c r="I2311" s="82">
        <v>3</v>
      </c>
      <c r="J2311" s="38">
        <v>120</v>
      </c>
      <c r="K2311" s="38"/>
      <c r="L2311" s="38">
        <v>960</v>
      </c>
      <c r="M2311" s="38">
        <f t="shared" si="175"/>
        <v>1080</v>
      </c>
      <c r="N2311" s="39">
        <v>10</v>
      </c>
      <c r="O2311" s="41" t="str">
        <f>IFERROR(VLOOKUP(N2311,bbb!B607:Ordenmes,2,0),"")</f>
        <v>Octubre</v>
      </c>
      <c r="P2311" s="142">
        <v>9</v>
      </c>
      <c r="Q2311" s="111" t="s">
        <v>161</v>
      </c>
      <c r="R2311" s="95"/>
      <c r="S2311" s="93"/>
      <c r="T2311" s="93"/>
    </row>
    <row r="2312" spans="1:20" x14ac:dyDescent="0.25">
      <c r="A2312" s="34" t="s">
        <v>2130</v>
      </c>
      <c r="B2312" s="34" t="str">
        <f t="shared" si="177"/>
        <v>UDR Ayacucho</v>
      </c>
      <c r="C2312" s="35" t="s">
        <v>307</v>
      </c>
      <c r="D2312" s="36" t="str">
        <f t="shared" si="176"/>
        <v>Supervisión Financiera a Unidades Ejecutoras-UE.</v>
      </c>
      <c r="E2312" s="36" t="s">
        <v>308</v>
      </c>
      <c r="F2312" s="36" t="str">
        <f t="shared" si="178"/>
        <v>Supervisión Financiera Presencial a las Unidades Ejecutoras-UE</v>
      </c>
      <c r="G2312" s="36" t="s">
        <v>1589</v>
      </c>
      <c r="H2312" s="83" t="s">
        <v>1582</v>
      </c>
      <c r="I2312" s="82">
        <v>0</v>
      </c>
      <c r="J2312" s="38">
        <v>0</v>
      </c>
      <c r="K2312" s="38"/>
      <c r="L2312" s="38">
        <v>0</v>
      </c>
      <c r="M2312" s="38">
        <f t="shared" ref="M2312:M2375" si="179">SUM(J2312:L2312)</f>
        <v>0</v>
      </c>
      <c r="N2312" s="39">
        <v>11</v>
      </c>
      <c r="O2312" s="41" t="str">
        <f>IFERROR(VLOOKUP(N2312,bbb!B589:Ordenmes,2,0),"")</f>
        <v>Noviembre</v>
      </c>
      <c r="P2312" s="142">
        <v>3</v>
      </c>
      <c r="Q2312" s="111" t="s">
        <v>131</v>
      </c>
      <c r="R2312" s="95"/>
      <c r="S2312" s="93"/>
      <c r="T2312" s="93"/>
    </row>
    <row r="2313" spans="1:20" x14ac:dyDescent="0.25">
      <c r="A2313" s="34" t="s">
        <v>2130</v>
      </c>
      <c r="B2313" s="34" t="str">
        <f t="shared" si="177"/>
        <v>UDR Ayacucho</v>
      </c>
      <c r="C2313" s="35" t="s">
        <v>307</v>
      </c>
      <c r="D2313" s="36" t="str">
        <f t="shared" si="176"/>
        <v>Supervisión Financiera a Unidades Ejecutoras-UE.</v>
      </c>
      <c r="E2313" s="36" t="s">
        <v>308</v>
      </c>
      <c r="F2313" s="36" t="str">
        <f t="shared" si="178"/>
        <v>Supervisión Financiera Presencial a las Unidades Ejecutoras-UE</v>
      </c>
      <c r="G2313" s="36" t="s">
        <v>1590</v>
      </c>
      <c r="H2313" s="83" t="s">
        <v>1584</v>
      </c>
      <c r="I2313" s="82">
        <v>0</v>
      </c>
      <c r="J2313" s="38">
        <v>0</v>
      </c>
      <c r="K2313" s="38"/>
      <c r="L2313" s="38">
        <v>0</v>
      </c>
      <c r="M2313" s="38">
        <f t="shared" si="179"/>
        <v>0</v>
      </c>
      <c r="N2313" s="39">
        <v>11</v>
      </c>
      <c r="O2313" s="41" t="str">
        <f>IFERROR(VLOOKUP(N2313,bbb!B590:Ordenmes,2,0),"")</f>
        <v>Noviembre</v>
      </c>
      <c r="P2313" s="142">
        <v>3</v>
      </c>
      <c r="Q2313" s="111" t="s">
        <v>131</v>
      </c>
      <c r="R2313" s="95"/>
      <c r="S2313" s="93"/>
      <c r="T2313" s="93"/>
    </row>
    <row r="2314" spans="1:20" x14ac:dyDescent="0.25">
      <c r="A2314" s="34" t="s">
        <v>2130</v>
      </c>
      <c r="B2314" s="34" t="str">
        <f t="shared" si="177"/>
        <v>UDR Ayacucho</v>
      </c>
      <c r="C2314" s="35" t="s">
        <v>252</v>
      </c>
      <c r="D2314" s="36" t="str">
        <f t="shared" si="176"/>
        <v>Acciones de Soporte a la Gestión a nivel de UDR</v>
      </c>
      <c r="E2314" s="36" t="s">
        <v>253</v>
      </c>
      <c r="F2314" s="36" t="str">
        <f t="shared" si="178"/>
        <v>Supervisión y asistencia técnica en acciones de soporte a IPRESS</v>
      </c>
      <c r="G2314" s="36" t="s">
        <v>512</v>
      </c>
      <c r="H2314" s="83" t="s">
        <v>512</v>
      </c>
      <c r="I2314" s="82">
        <v>4</v>
      </c>
      <c r="J2314" s="38">
        <v>0</v>
      </c>
      <c r="K2314" s="38"/>
      <c r="L2314" s="38">
        <v>1428</v>
      </c>
      <c r="M2314" s="38">
        <f t="shared" si="179"/>
        <v>1428</v>
      </c>
      <c r="N2314" s="39">
        <v>12</v>
      </c>
      <c r="O2314" s="41" t="str">
        <f>IFERROR(VLOOKUP(N2314,bbb!B677:Ordenmes,2,0),"")</f>
        <v>Diciembre</v>
      </c>
      <c r="P2314" s="142">
        <v>6</v>
      </c>
      <c r="Q2314" s="111" t="s">
        <v>142</v>
      </c>
      <c r="R2314" s="95"/>
      <c r="S2314" s="93"/>
      <c r="T2314" s="93"/>
    </row>
    <row r="2315" spans="1:20" x14ac:dyDescent="0.25">
      <c r="A2315" s="34" t="s">
        <v>2132</v>
      </c>
      <c r="B2315" s="34" t="str">
        <f t="shared" si="177"/>
        <v>UDR Abancay</v>
      </c>
      <c r="C2315" s="35" t="s">
        <v>307</v>
      </c>
      <c r="D2315" s="36" t="str">
        <f t="shared" si="176"/>
        <v>Supervisión Financiera a Unidades Ejecutoras-UE.</v>
      </c>
      <c r="E2315" s="36" t="s">
        <v>396</v>
      </c>
      <c r="F2315" s="36" t="str">
        <f t="shared" si="178"/>
        <v xml:space="preserve">Monitoreo de los expedientes BES </v>
      </c>
      <c r="G2315" s="36" t="s">
        <v>1617</v>
      </c>
      <c r="H2315" s="83" t="s">
        <v>1611</v>
      </c>
      <c r="I2315" s="82">
        <v>1</v>
      </c>
      <c r="J2315" s="38">
        <v>110</v>
      </c>
      <c r="K2315" s="38"/>
      <c r="L2315" s="38">
        <v>320</v>
      </c>
      <c r="M2315" s="38">
        <f t="shared" si="179"/>
        <v>430</v>
      </c>
      <c r="N2315" s="39">
        <v>3</v>
      </c>
      <c r="O2315" s="41" t="str">
        <f>IFERROR(VLOOKUP(N2315,bbb!B634:Ordenmes,2,0),"")</f>
        <v>Marzo</v>
      </c>
      <c r="P2315" s="142">
        <v>6</v>
      </c>
      <c r="Q2315" s="111" t="s">
        <v>142</v>
      </c>
      <c r="R2315" s="95"/>
      <c r="S2315" s="93" t="s">
        <v>2970</v>
      </c>
      <c r="T2315" s="93">
        <f>430-337</f>
        <v>93</v>
      </c>
    </row>
    <row r="2316" spans="1:20" x14ac:dyDescent="0.25">
      <c r="A2316" s="34" t="s">
        <v>2132</v>
      </c>
      <c r="B2316" s="34" t="str">
        <f t="shared" si="177"/>
        <v>UDR Abancay</v>
      </c>
      <c r="C2316" s="35" t="s">
        <v>314</v>
      </c>
      <c r="D2316" s="36" t="str">
        <f t="shared" si="176"/>
        <v>Acciones de Afiliación.</v>
      </c>
      <c r="E2316" s="36" t="s">
        <v>409</v>
      </c>
      <c r="F2316" s="36" t="str">
        <f t="shared" si="178"/>
        <v xml:space="preserve">Acciones de afiliación y acreditación de asegurados </v>
      </c>
      <c r="G2316" s="36" t="s">
        <v>1608</v>
      </c>
      <c r="H2316" s="83" t="s">
        <v>1619</v>
      </c>
      <c r="I2316" s="82">
        <v>2</v>
      </c>
      <c r="J2316" s="38">
        <v>160</v>
      </c>
      <c r="K2316" s="38"/>
      <c r="L2316" s="38">
        <v>640</v>
      </c>
      <c r="M2316" s="38">
        <f t="shared" si="179"/>
        <v>800</v>
      </c>
      <c r="N2316" s="39">
        <v>3</v>
      </c>
      <c r="O2316" s="41" t="str">
        <f>IFERROR(VLOOKUP(N2316,bbb!B635:Ordenmes,2,0),"")</f>
        <v>Marzo</v>
      </c>
      <c r="P2316" s="142">
        <v>10</v>
      </c>
      <c r="Q2316" s="111" t="s">
        <v>150</v>
      </c>
      <c r="R2316" s="95"/>
      <c r="S2316" s="93" t="s">
        <v>2970</v>
      </c>
      <c r="T2316" s="93"/>
    </row>
    <row r="2317" spans="1:20" x14ac:dyDescent="0.25">
      <c r="A2317" s="34" t="s">
        <v>2132</v>
      </c>
      <c r="B2317" s="34" t="str">
        <f t="shared" si="177"/>
        <v>UDR Abancay</v>
      </c>
      <c r="C2317" s="35" t="s">
        <v>314</v>
      </c>
      <c r="D2317" s="36" t="str">
        <f t="shared" si="176"/>
        <v>Acciones de Afiliación.</v>
      </c>
      <c r="E2317" s="36" t="s">
        <v>315</v>
      </c>
      <c r="F2317" s="36" t="str">
        <f t="shared" si="178"/>
        <v>Supervisión y asistencia técnica en materia de afiliaciones</v>
      </c>
      <c r="G2317" s="36" t="s">
        <v>1614</v>
      </c>
      <c r="H2317" s="83" t="s">
        <v>1620</v>
      </c>
      <c r="I2317" s="82">
        <v>2</v>
      </c>
      <c r="J2317" s="38">
        <v>160</v>
      </c>
      <c r="K2317" s="38"/>
      <c r="L2317" s="38">
        <v>640</v>
      </c>
      <c r="M2317" s="38">
        <f t="shared" si="179"/>
        <v>800</v>
      </c>
      <c r="N2317" s="39">
        <v>3</v>
      </c>
      <c r="O2317" s="41" t="str">
        <f>IFERROR(VLOOKUP(N2317,bbb!B636:Ordenmes,2,0),"")</f>
        <v>Marzo</v>
      </c>
      <c r="P2317" s="142">
        <v>10</v>
      </c>
      <c r="Q2317" s="111" t="s">
        <v>150</v>
      </c>
      <c r="R2317" s="95"/>
      <c r="S2317" s="93" t="s">
        <v>2970</v>
      </c>
      <c r="T2317" s="93"/>
    </row>
    <row r="2318" spans="1:20" x14ac:dyDescent="0.25">
      <c r="A2318" s="34" t="s">
        <v>2132</v>
      </c>
      <c r="B2318" s="34" t="str">
        <f t="shared" si="177"/>
        <v>UDR Abancay</v>
      </c>
      <c r="C2318" s="35" t="s">
        <v>279</v>
      </c>
      <c r="D2318" s="36" t="str">
        <f t="shared" si="176"/>
        <v>Ejecución de Control Técnico a las Prestaciones.</v>
      </c>
      <c r="E2318" s="36" t="s">
        <v>331</v>
      </c>
      <c r="F2318" s="36" t="str">
        <f t="shared" si="178"/>
        <v>Supervisar y monitorear respecto al acceso a servicios de salud</v>
      </c>
      <c r="G2318" s="36" t="s">
        <v>1614</v>
      </c>
      <c r="H2318" s="83" t="s">
        <v>1627</v>
      </c>
      <c r="I2318" s="82">
        <v>2</v>
      </c>
      <c r="J2318" s="38">
        <v>160</v>
      </c>
      <c r="K2318" s="38"/>
      <c r="L2318" s="38">
        <v>640</v>
      </c>
      <c r="M2318" s="38">
        <f t="shared" si="179"/>
        <v>800</v>
      </c>
      <c r="N2318" s="39">
        <v>3</v>
      </c>
      <c r="O2318" s="41" t="str">
        <f>IFERROR(VLOOKUP(N2318,bbb!B637:Ordenmes,2,0),"")</f>
        <v>Marzo</v>
      </c>
      <c r="P2318" s="142">
        <v>3</v>
      </c>
      <c r="Q2318" s="111" t="s">
        <v>131</v>
      </c>
      <c r="R2318" s="95"/>
      <c r="S2318" s="93" t="s">
        <v>2970</v>
      </c>
      <c r="T2318" s="93"/>
    </row>
    <row r="2319" spans="1:20" x14ac:dyDescent="0.25">
      <c r="A2319" s="34" t="s">
        <v>2132</v>
      </c>
      <c r="B2319" s="34" t="str">
        <f t="shared" si="177"/>
        <v>UDR Abancay</v>
      </c>
      <c r="C2319" s="35" t="s">
        <v>307</v>
      </c>
      <c r="D2319" s="36" t="str">
        <f t="shared" si="176"/>
        <v>Supervisión Financiera a Unidades Ejecutoras-UE.</v>
      </c>
      <c r="E2319" s="36" t="s">
        <v>396</v>
      </c>
      <c r="F2319" s="36" t="str">
        <f t="shared" si="178"/>
        <v xml:space="preserve">Monitoreo de los expedientes BES </v>
      </c>
      <c r="G2319" s="36" t="s">
        <v>1616</v>
      </c>
      <c r="H2319" s="83" t="s">
        <v>1611</v>
      </c>
      <c r="I2319" s="82">
        <v>1</v>
      </c>
      <c r="J2319" s="38">
        <v>100</v>
      </c>
      <c r="K2319" s="38"/>
      <c r="L2319" s="38">
        <v>320</v>
      </c>
      <c r="M2319" s="38">
        <f t="shared" si="179"/>
        <v>420</v>
      </c>
      <c r="N2319" s="107">
        <v>4</v>
      </c>
      <c r="O2319" s="41" t="str">
        <f>IFERROR(VLOOKUP(N2319,bbb!B689:Ordenmes,2,0),"")</f>
        <v>Abril</v>
      </c>
      <c r="P2319" s="142">
        <v>4</v>
      </c>
      <c r="Q2319" s="111" t="s">
        <v>137</v>
      </c>
      <c r="R2319" s="95"/>
      <c r="S2319" s="93"/>
      <c r="T2319" s="93"/>
    </row>
    <row r="2320" spans="1:20" x14ac:dyDescent="0.25">
      <c r="A2320" s="34" t="s">
        <v>2132</v>
      </c>
      <c r="B2320" s="34" t="str">
        <f t="shared" si="177"/>
        <v>UDR Abancay</v>
      </c>
      <c r="C2320" s="35" t="s">
        <v>314</v>
      </c>
      <c r="D2320" s="36" t="str">
        <f t="shared" si="176"/>
        <v>Acciones de Afiliación.</v>
      </c>
      <c r="E2320" s="36" t="s">
        <v>315</v>
      </c>
      <c r="F2320" s="36" t="str">
        <f t="shared" si="178"/>
        <v>Supervisión y asistencia técnica en materia de afiliaciones</v>
      </c>
      <c r="G2320" s="36" t="s">
        <v>1618</v>
      </c>
      <c r="H2320" s="83" t="s">
        <v>1620</v>
      </c>
      <c r="I2320" s="82">
        <v>1</v>
      </c>
      <c r="J2320" s="38">
        <v>150</v>
      </c>
      <c r="K2320" s="38"/>
      <c r="L2320" s="38">
        <v>320</v>
      </c>
      <c r="M2320" s="38">
        <f t="shared" si="179"/>
        <v>470</v>
      </c>
      <c r="N2320" s="107">
        <v>4</v>
      </c>
      <c r="O2320" s="41" t="str">
        <f>IFERROR(VLOOKUP(N2320,bbb!B690:Ordenmes,2,0),"")</f>
        <v>Abril</v>
      </c>
      <c r="P2320" s="142">
        <v>7</v>
      </c>
      <c r="Q2320" s="111" t="s">
        <v>156</v>
      </c>
      <c r="R2320" s="95"/>
      <c r="S2320" s="93"/>
      <c r="T2320" s="93"/>
    </row>
    <row r="2321" spans="1:20" x14ac:dyDescent="0.25">
      <c r="A2321" s="34" t="s">
        <v>2132</v>
      </c>
      <c r="B2321" s="34" t="str">
        <f t="shared" si="177"/>
        <v>UDR Abancay</v>
      </c>
      <c r="C2321" s="35" t="s">
        <v>279</v>
      </c>
      <c r="D2321" s="36" t="str">
        <f t="shared" si="176"/>
        <v>Ejecución de Control Técnico a las Prestaciones.</v>
      </c>
      <c r="E2321" s="36" t="s">
        <v>288</v>
      </c>
      <c r="F2321" s="36" t="str">
        <f t="shared" si="178"/>
        <v>Ejecutar acciones correspondientes al Proceso de Control Presencial Posterior</v>
      </c>
      <c r="G2321" s="36" t="s">
        <v>1624</v>
      </c>
      <c r="H2321" s="83" t="s">
        <v>1622</v>
      </c>
      <c r="I2321" s="82">
        <v>2</v>
      </c>
      <c r="J2321" s="38">
        <v>180</v>
      </c>
      <c r="K2321" s="38"/>
      <c r="L2321" s="38">
        <v>640</v>
      </c>
      <c r="M2321" s="38">
        <f t="shared" si="179"/>
        <v>820</v>
      </c>
      <c r="N2321" s="107">
        <v>4</v>
      </c>
      <c r="O2321" s="41" t="str">
        <f>IFERROR(VLOOKUP(N2321,bbb!B691:Ordenmes,2,0),"")</f>
        <v>Abril</v>
      </c>
      <c r="P2321" s="142">
        <v>8</v>
      </c>
      <c r="Q2321" s="111" t="s">
        <v>145</v>
      </c>
      <c r="R2321" s="95"/>
      <c r="S2321" s="93"/>
      <c r="T2321" s="93"/>
    </row>
    <row r="2322" spans="1:20" x14ac:dyDescent="0.25">
      <c r="A2322" s="34" t="s">
        <v>2132</v>
      </c>
      <c r="B2322" s="34" t="str">
        <f t="shared" si="177"/>
        <v>UDR Abancay</v>
      </c>
      <c r="C2322" s="35" t="s">
        <v>279</v>
      </c>
      <c r="D2322" s="36" t="str">
        <f t="shared" si="176"/>
        <v>Ejecución de Control Técnico a las Prestaciones.</v>
      </c>
      <c r="E2322" s="36" t="s">
        <v>288</v>
      </c>
      <c r="F2322" s="36" t="str">
        <f t="shared" si="178"/>
        <v>Ejecutar acciones correspondientes al Proceso de Control Presencial Posterior</v>
      </c>
      <c r="G2322" s="36" t="s">
        <v>1625</v>
      </c>
      <c r="H2322" s="83" t="s">
        <v>1622</v>
      </c>
      <c r="I2322" s="82">
        <v>2</v>
      </c>
      <c r="J2322" s="38">
        <v>180</v>
      </c>
      <c r="K2322" s="38"/>
      <c r="L2322" s="38">
        <v>640</v>
      </c>
      <c r="M2322" s="38">
        <f t="shared" si="179"/>
        <v>820</v>
      </c>
      <c r="N2322" s="107">
        <v>4</v>
      </c>
      <c r="O2322" s="41" t="str">
        <f>IFERROR(VLOOKUP(N2322,bbb!B692:Ordenmes,2,0),"")</f>
        <v>Abril</v>
      </c>
      <c r="P2322" s="142">
        <v>11</v>
      </c>
      <c r="Q2322" s="111" t="s">
        <v>169</v>
      </c>
      <c r="R2322" s="95"/>
      <c r="S2322" s="93"/>
      <c r="T2322" s="93"/>
    </row>
    <row r="2323" spans="1:20" x14ac:dyDescent="0.25">
      <c r="A2323" s="34" t="s">
        <v>2132</v>
      </c>
      <c r="B2323" s="34" t="str">
        <f t="shared" si="177"/>
        <v>UDR Abancay</v>
      </c>
      <c r="C2323" s="35" t="s">
        <v>279</v>
      </c>
      <c r="D2323" s="36" t="str">
        <f t="shared" si="176"/>
        <v>Ejecución de Control Técnico a las Prestaciones.</v>
      </c>
      <c r="E2323" s="36" t="s">
        <v>331</v>
      </c>
      <c r="F2323" s="36" t="str">
        <f t="shared" si="178"/>
        <v>Supervisar y monitorear respecto al acceso a servicios de salud</v>
      </c>
      <c r="G2323" s="36" t="s">
        <v>1616</v>
      </c>
      <c r="H2323" s="83" t="s">
        <v>1627</v>
      </c>
      <c r="I2323" s="82">
        <v>1</v>
      </c>
      <c r="J2323" s="38">
        <v>100</v>
      </c>
      <c r="K2323" s="38"/>
      <c r="L2323" s="38">
        <v>320</v>
      </c>
      <c r="M2323" s="38">
        <f t="shared" si="179"/>
        <v>420</v>
      </c>
      <c r="N2323" s="107">
        <v>4</v>
      </c>
      <c r="O2323" s="41" t="str">
        <f>IFERROR(VLOOKUP(N2323,bbb!B693:Ordenmes,2,0),"")</f>
        <v>Abril</v>
      </c>
      <c r="P2323" s="142">
        <v>11</v>
      </c>
      <c r="Q2323" s="111" t="s">
        <v>169</v>
      </c>
      <c r="R2323" s="95"/>
      <c r="S2323" s="93"/>
      <c r="T2323" s="93"/>
    </row>
    <row r="2324" spans="1:20" x14ac:dyDescent="0.25">
      <c r="A2324" s="34" t="s">
        <v>2132</v>
      </c>
      <c r="B2324" s="34" t="str">
        <f t="shared" si="177"/>
        <v>UDR Abancay</v>
      </c>
      <c r="C2324" s="35" t="s">
        <v>307</v>
      </c>
      <c r="D2324" s="36" t="str">
        <f t="shared" si="176"/>
        <v>Supervisión Financiera a Unidades Ejecutoras-UE.</v>
      </c>
      <c r="E2324" s="36" t="s">
        <v>396</v>
      </c>
      <c r="F2324" s="36" t="str">
        <f t="shared" si="178"/>
        <v xml:space="preserve">Monitoreo de los expedientes BES </v>
      </c>
      <c r="G2324" s="36" t="s">
        <v>1614</v>
      </c>
      <c r="H2324" s="83" t="s">
        <v>1611</v>
      </c>
      <c r="I2324" s="82">
        <v>2</v>
      </c>
      <c r="J2324" s="38">
        <v>160</v>
      </c>
      <c r="K2324" s="38"/>
      <c r="L2324" s="38">
        <v>640</v>
      </c>
      <c r="M2324" s="38">
        <f t="shared" si="179"/>
        <v>800</v>
      </c>
      <c r="N2324" s="39">
        <v>5</v>
      </c>
      <c r="O2324" s="41" t="str">
        <f>IFERROR(VLOOKUP(N2324,bbb!B671:Ordenmes,2,0),"")</f>
        <v>Mayo</v>
      </c>
      <c r="P2324" s="142">
        <v>3</v>
      </c>
      <c r="Q2324" s="111" t="s">
        <v>131</v>
      </c>
      <c r="R2324" s="95"/>
      <c r="S2324" s="93"/>
      <c r="T2324" s="93"/>
    </row>
    <row r="2325" spans="1:20" x14ac:dyDescent="0.25">
      <c r="A2325" s="34" t="s">
        <v>2132</v>
      </c>
      <c r="B2325" s="34" t="str">
        <f t="shared" si="177"/>
        <v>UDR Abancay</v>
      </c>
      <c r="C2325" s="35" t="s">
        <v>279</v>
      </c>
      <c r="D2325" s="36" t="str">
        <f t="shared" si="176"/>
        <v>Ejecución de Control Técnico a las Prestaciones.</v>
      </c>
      <c r="E2325" s="36" t="s">
        <v>288</v>
      </c>
      <c r="F2325" s="36" t="str">
        <f t="shared" si="178"/>
        <v>Ejecutar acciones correspondientes al Proceso de Control Presencial Posterior</v>
      </c>
      <c r="G2325" s="36" t="s">
        <v>1614</v>
      </c>
      <c r="H2325" s="83" t="s">
        <v>1622</v>
      </c>
      <c r="I2325" s="82">
        <v>1</v>
      </c>
      <c r="J2325" s="38">
        <v>160</v>
      </c>
      <c r="K2325" s="38"/>
      <c r="L2325" s="38">
        <v>320</v>
      </c>
      <c r="M2325" s="38">
        <f t="shared" si="179"/>
        <v>480</v>
      </c>
      <c r="N2325" s="39">
        <v>5</v>
      </c>
      <c r="O2325" s="41" t="str">
        <f>IFERROR(VLOOKUP(N2325,bbb!B672:Ordenmes,2,0),"")</f>
        <v>Mayo</v>
      </c>
      <c r="P2325" s="142">
        <v>3</v>
      </c>
      <c r="Q2325" s="111" t="s">
        <v>131</v>
      </c>
      <c r="R2325" s="95"/>
      <c r="S2325" s="93"/>
      <c r="T2325" s="93"/>
    </row>
    <row r="2326" spans="1:20" x14ac:dyDescent="0.25">
      <c r="A2326" s="34" t="s">
        <v>2132</v>
      </c>
      <c r="B2326" s="34" t="str">
        <f t="shared" si="177"/>
        <v>UDR Abancay</v>
      </c>
      <c r="C2326" s="35" t="s">
        <v>279</v>
      </c>
      <c r="D2326" s="36" t="str">
        <f t="shared" si="176"/>
        <v>Ejecución de Control Técnico a las Prestaciones.</v>
      </c>
      <c r="E2326" s="36" t="s">
        <v>288</v>
      </c>
      <c r="F2326" s="36" t="str">
        <f t="shared" si="178"/>
        <v>Ejecutar acciones correspondientes al Proceso de Control Presencial Posterior</v>
      </c>
      <c r="G2326" s="36" t="s">
        <v>1623</v>
      </c>
      <c r="H2326" s="83" t="s">
        <v>1622</v>
      </c>
      <c r="I2326" s="82">
        <v>1</v>
      </c>
      <c r="J2326" s="38">
        <v>150</v>
      </c>
      <c r="K2326" s="38"/>
      <c r="L2326" s="38">
        <v>320</v>
      </c>
      <c r="M2326" s="38">
        <f t="shared" si="179"/>
        <v>470</v>
      </c>
      <c r="N2326" s="39">
        <v>5</v>
      </c>
      <c r="O2326" s="41" t="str">
        <f>IFERROR(VLOOKUP(N2326,bbb!B673:Ordenmes,2,0),"")</f>
        <v>Mayo</v>
      </c>
      <c r="P2326" s="142">
        <v>2</v>
      </c>
      <c r="Q2326" s="111" t="s">
        <v>126</v>
      </c>
      <c r="R2326" s="95"/>
      <c r="S2326" s="93"/>
      <c r="T2326" s="93"/>
    </row>
    <row r="2327" spans="1:20" x14ac:dyDescent="0.25">
      <c r="A2327" s="34" t="s">
        <v>2132</v>
      </c>
      <c r="B2327" s="34" t="str">
        <f t="shared" si="177"/>
        <v>UDR Abancay</v>
      </c>
      <c r="C2327" s="35" t="s">
        <v>279</v>
      </c>
      <c r="D2327" s="36" t="str">
        <f t="shared" si="176"/>
        <v>Ejecución de Control Técnico a las Prestaciones.</v>
      </c>
      <c r="E2327" s="36" t="s">
        <v>288</v>
      </c>
      <c r="F2327" s="36" t="str">
        <f t="shared" si="178"/>
        <v>Ejecutar acciones correspondientes al Proceso de Control Presencial Posterior</v>
      </c>
      <c r="G2327" s="36" t="s">
        <v>1626</v>
      </c>
      <c r="H2327" s="83" t="s">
        <v>1622</v>
      </c>
      <c r="I2327" s="82">
        <v>2</v>
      </c>
      <c r="J2327" s="38">
        <v>150</v>
      </c>
      <c r="K2327" s="38"/>
      <c r="L2327" s="38">
        <v>640</v>
      </c>
      <c r="M2327" s="38">
        <f t="shared" si="179"/>
        <v>790</v>
      </c>
      <c r="N2327" s="39">
        <v>5</v>
      </c>
      <c r="O2327" s="41" t="str">
        <f>IFERROR(VLOOKUP(N2327,bbb!B674:Ordenmes,2,0),"")</f>
        <v>Mayo</v>
      </c>
      <c r="P2327" s="142">
        <v>6</v>
      </c>
      <c r="Q2327" s="111" t="s">
        <v>142</v>
      </c>
      <c r="R2327" s="95"/>
      <c r="S2327" s="93"/>
      <c r="T2327" s="93"/>
    </row>
    <row r="2328" spans="1:20" x14ac:dyDescent="0.25">
      <c r="A2328" s="34" t="s">
        <v>2132</v>
      </c>
      <c r="B2328" s="34" t="str">
        <f t="shared" si="177"/>
        <v>UDR Abancay</v>
      </c>
      <c r="C2328" s="35" t="s">
        <v>279</v>
      </c>
      <c r="D2328" s="36" t="str">
        <f t="shared" si="176"/>
        <v>Ejecución de Control Técnico a las Prestaciones.</v>
      </c>
      <c r="E2328" s="36" t="s">
        <v>331</v>
      </c>
      <c r="F2328" s="36" t="str">
        <f t="shared" si="178"/>
        <v>Supervisar y monitorear respecto al acceso a servicios de salud</v>
      </c>
      <c r="G2328" s="36" t="s">
        <v>1628</v>
      </c>
      <c r="H2328" s="83" t="s">
        <v>1627</v>
      </c>
      <c r="I2328" s="82">
        <v>1</v>
      </c>
      <c r="J2328" s="38">
        <v>120</v>
      </c>
      <c r="K2328" s="38"/>
      <c r="L2328" s="38">
        <v>320</v>
      </c>
      <c r="M2328" s="38">
        <f t="shared" si="179"/>
        <v>440</v>
      </c>
      <c r="N2328" s="39">
        <v>5</v>
      </c>
      <c r="O2328" s="41" t="str">
        <f>IFERROR(VLOOKUP(N2328,bbb!B675:Ordenmes,2,0),"")</f>
        <v>Mayo</v>
      </c>
      <c r="P2328" s="142">
        <v>6</v>
      </c>
      <c r="Q2328" s="111" t="s">
        <v>142</v>
      </c>
      <c r="R2328" s="95"/>
      <c r="S2328" s="93"/>
      <c r="T2328" s="93"/>
    </row>
    <row r="2329" spans="1:20" x14ac:dyDescent="0.25">
      <c r="A2329" s="34" t="s">
        <v>2132</v>
      </c>
      <c r="B2329" s="34" t="str">
        <f t="shared" si="177"/>
        <v>UDR Abancay</v>
      </c>
      <c r="C2329" s="35" t="s">
        <v>307</v>
      </c>
      <c r="D2329" s="36" t="str">
        <f t="shared" si="176"/>
        <v>Supervisión Financiera a Unidades Ejecutoras-UE.</v>
      </c>
      <c r="E2329" s="36" t="s">
        <v>308</v>
      </c>
      <c r="F2329" s="36" t="str">
        <f t="shared" si="178"/>
        <v>Supervisión Financiera Presencial a las Unidades Ejecutoras-UE</v>
      </c>
      <c r="G2329" s="36" t="s">
        <v>1604</v>
      </c>
      <c r="H2329" s="83" t="s">
        <v>1605</v>
      </c>
      <c r="I2329" s="82">
        <v>3</v>
      </c>
      <c r="J2329" s="38">
        <v>190</v>
      </c>
      <c r="K2329" s="38"/>
      <c r="L2329" s="38">
        <v>960</v>
      </c>
      <c r="M2329" s="38">
        <f t="shared" si="179"/>
        <v>1150</v>
      </c>
      <c r="N2329" s="39">
        <v>6</v>
      </c>
      <c r="O2329" s="41" t="str">
        <f>IFERROR(VLOOKUP(N2329,bbb!B650:Ordenmes,2,0),"")</f>
        <v>Junio</v>
      </c>
      <c r="P2329" s="142">
        <v>7</v>
      </c>
      <c r="Q2329" s="111" t="s">
        <v>156</v>
      </c>
      <c r="R2329" s="95"/>
      <c r="S2329" s="93"/>
      <c r="T2329" s="93"/>
    </row>
    <row r="2330" spans="1:20" x14ac:dyDescent="0.25">
      <c r="A2330" s="34" t="s">
        <v>2132</v>
      </c>
      <c r="B2330" s="34" t="str">
        <f t="shared" si="177"/>
        <v>UDR Abancay</v>
      </c>
      <c r="C2330" s="35" t="s">
        <v>307</v>
      </c>
      <c r="D2330" s="36" t="str">
        <f t="shared" ref="D2330:D2393" si="180">IFERROR(VLOOKUP(C2330,IdAOE,2,0),"")</f>
        <v>Supervisión Financiera a Unidades Ejecutoras-UE.</v>
      </c>
      <c r="E2330" s="36" t="s">
        <v>396</v>
      </c>
      <c r="F2330" s="36" t="str">
        <f t="shared" si="178"/>
        <v xml:space="preserve">Monitoreo de los expedientes BES </v>
      </c>
      <c r="G2330" s="36" t="s">
        <v>1612</v>
      </c>
      <c r="H2330" s="83" t="s">
        <v>1611</v>
      </c>
      <c r="I2330" s="82">
        <v>2</v>
      </c>
      <c r="J2330" s="38">
        <v>298</v>
      </c>
      <c r="K2330" s="38"/>
      <c r="L2330" s="38">
        <v>640</v>
      </c>
      <c r="M2330" s="38">
        <f t="shared" si="179"/>
        <v>938</v>
      </c>
      <c r="N2330" s="39">
        <v>6</v>
      </c>
      <c r="O2330" s="41" t="str">
        <f>IFERROR(VLOOKUP(N2330,bbb!B651:Ordenmes,2,0),"")</f>
        <v>Junio</v>
      </c>
      <c r="P2330" s="142">
        <v>10</v>
      </c>
      <c r="Q2330" s="111" t="s">
        <v>150</v>
      </c>
      <c r="R2330" s="95"/>
      <c r="S2330" s="93"/>
      <c r="T2330" s="93"/>
    </row>
    <row r="2331" spans="1:20" x14ac:dyDescent="0.25">
      <c r="A2331" s="34" t="s">
        <v>2132</v>
      </c>
      <c r="B2331" s="34" t="str">
        <f t="shared" si="177"/>
        <v>UDR Abancay</v>
      </c>
      <c r="C2331" s="35" t="s">
        <v>314</v>
      </c>
      <c r="D2331" s="36" t="str">
        <f t="shared" si="180"/>
        <v>Acciones de Afiliación.</v>
      </c>
      <c r="E2331" s="36" t="s">
        <v>315</v>
      </c>
      <c r="F2331" s="36" t="str">
        <f t="shared" si="178"/>
        <v>Supervisión y asistencia técnica en materia de afiliaciones</v>
      </c>
      <c r="G2331" s="36" t="s">
        <v>1615</v>
      </c>
      <c r="H2331" s="83" t="s">
        <v>1620</v>
      </c>
      <c r="I2331" s="82">
        <v>1</v>
      </c>
      <c r="J2331" s="38">
        <v>100</v>
      </c>
      <c r="K2331" s="38"/>
      <c r="L2331" s="38">
        <v>320</v>
      </c>
      <c r="M2331" s="38">
        <f t="shared" si="179"/>
        <v>420</v>
      </c>
      <c r="N2331" s="39">
        <v>6</v>
      </c>
      <c r="O2331" s="41" t="str">
        <f>IFERROR(VLOOKUP(N2331,bbb!B652:Ordenmes,2,0),"")</f>
        <v>Junio</v>
      </c>
      <c r="P2331" s="142">
        <v>10</v>
      </c>
      <c r="Q2331" s="111" t="s">
        <v>150</v>
      </c>
      <c r="R2331" s="95"/>
      <c r="S2331" s="93"/>
      <c r="T2331" s="93"/>
    </row>
    <row r="2332" spans="1:20" x14ac:dyDescent="0.25">
      <c r="A2332" s="34" t="s">
        <v>2132</v>
      </c>
      <c r="B2332" s="34" t="str">
        <f t="shared" si="177"/>
        <v>UDR Abancay</v>
      </c>
      <c r="C2332" s="35" t="s">
        <v>279</v>
      </c>
      <c r="D2332" s="36" t="str">
        <f t="shared" si="180"/>
        <v>Ejecución de Control Técnico a las Prestaciones.</v>
      </c>
      <c r="E2332" s="36" t="s">
        <v>331</v>
      </c>
      <c r="F2332" s="36" t="str">
        <f t="shared" si="178"/>
        <v>Supervisar y monitorear respecto al acceso a servicios de salud</v>
      </c>
      <c r="G2332" s="36" t="s">
        <v>1629</v>
      </c>
      <c r="H2332" s="83" t="s">
        <v>1627</v>
      </c>
      <c r="I2332" s="82">
        <v>1</v>
      </c>
      <c r="J2332" s="38">
        <v>120</v>
      </c>
      <c r="K2332" s="38"/>
      <c r="L2332" s="38">
        <v>320</v>
      </c>
      <c r="M2332" s="38">
        <f t="shared" si="179"/>
        <v>440</v>
      </c>
      <c r="N2332" s="39">
        <v>6</v>
      </c>
      <c r="O2332" s="41" t="str">
        <f>IFERROR(VLOOKUP(N2332,bbb!B653:Ordenmes,2,0),"")</f>
        <v>Junio</v>
      </c>
      <c r="P2332" s="142">
        <v>11</v>
      </c>
      <c r="Q2332" s="111" t="s">
        <v>169</v>
      </c>
      <c r="R2332" s="95"/>
      <c r="S2332" s="93"/>
      <c r="T2332" s="93"/>
    </row>
    <row r="2333" spans="1:20" x14ac:dyDescent="0.25">
      <c r="A2333" s="34" t="s">
        <v>2132</v>
      </c>
      <c r="B2333" s="34" t="str">
        <f t="shared" si="177"/>
        <v>UDR Abancay</v>
      </c>
      <c r="C2333" s="35" t="s">
        <v>307</v>
      </c>
      <c r="D2333" s="36" t="str">
        <f t="shared" si="180"/>
        <v>Supervisión Financiera a Unidades Ejecutoras-UE.</v>
      </c>
      <c r="E2333" s="36" t="s">
        <v>396</v>
      </c>
      <c r="F2333" s="36" t="str">
        <f t="shared" si="178"/>
        <v xml:space="preserve">Monitoreo de los expedientes BES </v>
      </c>
      <c r="G2333" s="36" t="s">
        <v>1613</v>
      </c>
      <c r="H2333" s="83" t="s">
        <v>1611</v>
      </c>
      <c r="I2333" s="82">
        <v>2</v>
      </c>
      <c r="J2333" s="38">
        <v>170</v>
      </c>
      <c r="K2333" s="38"/>
      <c r="L2333" s="38">
        <v>640</v>
      </c>
      <c r="M2333" s="38">
        <f t="shared" si="179"/>
        <v>810</v>
      </c>
      <c r="N2333" s="39">
        <v>7</v>
      </c>
      <c r="O2333" s="41" t="str">
        <f>IFERROR(VLOOKUP(N2333,bbb!B663:Ordenmes,2,0),"")</f>
        <v>Julio</v>
      </c>
      <c r="P2333" s="142">
        <v>3</v>
      </c>
      <c r="Q2333" s="111" t="s">
        <v>131</v>
      </c>
      <c r="R2333" s="95"/>
      <c r="S2333" s="93"/>
      <c r="T2333" s="93"/>
    </row>
    <row r="2334" spans="1:20" x14ac:dyDescent="0.25">
      <c r="A2334" s="34" t="s">
        <v>2132</v>
      </c>
      <c r="B2334" s="34" t="str">
        <f t="shared" si="177"/>
        <v>UDR Abancay</v>
      </c>
      <c r="C2334" s="35" t="s">
        <v>314</v>
      </c>
      <c r="D2334" s="36" t="str">
        <f t="shared" si="180"/>
        <v>Acciones de Afiliación.</v>
      </c>
      <c r="E2334" s="36" t="s">
        <v>315</v>
      </c>
      <c r="F2334" s="36" t="str">
        <f t="shared" si="178"/>
        <v>Supervisión y asistencia técnica en materia de afiliaciones</v>
      </c>
      <c r="G2334" s="36" t="s">
        <v>1613</v>
      </c>
      <c r="H2334" s="83" t="s">
        <v>1620</v>
      </c>
      <c r="I2334" s="82">
        <v>2</v>
      </c>
      <c r="J2334" s="38">
        <v>170</v>
      </c>
      <c r="K2334" s="38"/>
      <c r="L2334" s="38">
        <v>640</v>
      </c>
      <c r="M2334" s="38">
        <f t="shared" si="179"/>
        <v>810</v>
      </c>
      <c r="N2334" s="39">
        <v>7</v>
      </c>
      <c r="O2334" s="41" t="str">
        <f>IFERROR(VLOOKUP(N2334,bbb!B664:Ordenmes,2,0),"")</f>
        <v>Julio</v>
      </c>
      <c r="P2334" s="142">
        <v>3</v>
      </c>
      <c r="Q2334" s="111" t="s">
        <v>131</v>
      </c>
      <c r="R2334" s="95"/>
      <c r="S2334" s="93"/>
      <c r="T2334" s="93"/>
    </row>
    <row r="2335" spans="1:20" x14ac:dyDescent="0.25">
      <c r="A2335" s="34" t="s">
        <v>2132</v>
      </c>
      <c r="B2335" s="34" t="str">
        <f t="shared" ref="B2335:B2398" si="181">IFERROR(VLOOKUP(A2335,IdCC,2,0),"")</f>
        <v>UDR Abancay</v>
      </c>
      <c r="C2335" s="35" t="s">
        <v>279</v>
      </c>
      <c r="D2335" s="36" t="str">
        <f t="shared" si="180"/>
        <v>Ejecución de Control Técnico a las Prestaciones.</v>
      </c>
      <c r="E2335" s="36" t="s">
        <v>288</v>
      </c>
      <c r="F2335" s="36" t="str">
        <f t="shared" si="178"/>
        <v>Ejecutar acciones correspondientes al Proceso de Control Presencial Posterior</v>
      </c>
      <c r="G2335" s="36" t="s">
        <v>1621</v>
      </c>
      <c r="H2335" s="83" t="s">
        <v>1622</v>
      </c>
      <c r="I2335" s="82">
        <v>2</v>
      </c>
      <c r="J2335" s="38">
        <v>190</v>
      </c>
      <c r="K2335" s="38"/>
      <c r="L2335" s="38">
        <v>640</v>
      </c>
      <c r="M2335" s="38">
        <f t="shared" si="179"/>
        <v>830</v>
      </c>
      <c r="N2335" s="39">
        <v>7</v>
      </c>
      <c r="O2335" s="41" t="str">
        <f>IFERROR(VLOOKUP(N2335,bbb!B665:Ordenmes,2,0),"")</f>
        <v>Julio</v>
      </c>
      <c r="P2335" s="142">
        <v>6</v>
      </c>
      <c r="Q2335" s="111" t="s">
        <v>142</v>
      </c>
      <c r="R2335" s="95"/>
      <c r="S2335" s="93"/>
      <c r="T2335" s="93"/>
    </row>
    <row r="2336" spans="1:20" x14ac:dyDescent="0.25">
      <c r="A2336" s="34" t="s">
        <v>2132</v>
      </c>
      <c r="B2336" s="34" t="str">
        <f t="shared" si="181"/>
        <v>UDR Abancay</v>
      </c>
      <c r="C2336" s="35" t="s">
        <v>279</v>
      </c>
      <c r="D2336" s="36" t="str">
        <f t="shared" si="180"/>
        <v>Ejecución de Control Técnico a las Prestaciones.</v>
      </c>
      <c r="E2336" s="36" t="s">
        <v>331</v>
      </c>
      <c r="F2336" s="36" t="str">
        <f t="shared" si="178"/>
        <v>Supervisar y monitorear respecto al acceso a servicios de salud</v>
      </c>
      <c r="G2336" s="36" t="s">
        <v>1615</v>
      </c>
      <c r="H2336" s="83" t="s">
        <v>1627</v>
      </c>
      <c r="I2336" s="82">
        <v>1</v>
      </c>
      <c r="J2336" s="38">
        <v>100</v>
      </c>
      <c r="K2336" s="38"/>
      <c r="L2336" s="38">
        <v>320</v>
      </c>
      <c r="M2336" s="38">
        <f t="shared" si="179"/>
        <v>420</v>
      </c>
      <c r="N2336" s="39">
        <v>7</v>
      </c>
      <c r="O2336" s="41" t="str">
        <f>IFERROR(VLOOKUP(N2336,bbb!B666:Ordenmes,2,0),"")</f>
        <v>Julio</v>
      </c>
      <c r="P2336" s="142">
        <v>6</v>
      </c>
      <c r="Q2336" s="111" t="s">
        <v>142</v>
      </c>
      <c r="R2336" s="95"/>
      <c r="S2336" s="93"/>
      <c r="T2336" s="93"/>
    </row>
    <row r="2337" spans="1:20" x14ac:dyDescent="0.25">
      <c r="A2337" s="34" t="s">
        <v>2132</v>
      </c>
      <c r="B2337" s="34" t="str">
        <f t="shared" si="181"/>
        <v>UDR Abancay</v>
      </c>
      <c r="C2337" s="35" t="s">
        <v>307</v>
      </c>
      <c r="D2337" s="36" t="str">
        <f t="shared" si="180"/>
        <v>Supervisión Financiera a Unidades Ejecutoras-UE.</v>
      </c>
      <c r="E2337" s="36" t="s">
        <v>308</v>
      </c>
      <c r="F2337" s="36" t="str">
        <f t="shared" si="178"/>
        <v>Supervisión Financiera Presencial a las Unidades Ejecutoras-UE</v>
      </c>
      <c r="G2337" s="36" t="s">
        <v>1606</v>
      </c>
      <c r="H2337" s="83" t="s">
        <v>1607</v>
      </c>
      <c r="I2337" s="82">
        <v>5</v>
      </c>
      <c r="J2337" s="38">
        <v>260</v>
      </c>
      <c r="K2337" s="38"/>
      <c r="L2337" s="38">
        <v>1600</v>
      </c>
      <c r="M2337" s="38">
        <f t="shared" si="179"/>
        <v>1860</v>
      </c>
      <c r="N2337" s="39">
        <v>8</v>
      </c>
      <c r="O2337" s="41" t="str">
        <f>IFERROR(VLOOKUP(N2337,bbb!B654:Ordenmes,2,0),"")</f>
        <v>Agosto</v>
      </c>
      <c r="P2337" s="142">
        <v>10</v>
      </c>
      <c r="Q2337" s="111" t="s">
        <v>150</v>
      </c>
      <c r="R2337" s="95"/>
      <c r="S2337" s="93"/>
      <c r="T2337" s="93"/>
    </row>
    <row r="2338" spans="1:20" x14ac:dyDescent="0.25">
      <c r="A2338" s="34" t="s">
        <v>2132</v>
      </c>
      <c r="B2338" s="34" t="str">
        <f t="shared" si="181"/>
        <v>UDR Abancay</v>
      </c>
      <c r="C2338" s="35" t="s">
        <v>307</v>
      </c>
      <c r="D2338" s="36" t="str">
        <f t="shared" si="180"/>
        <v>Supervisión Financiera a Unidades Ejecutoras-UE.</v>
      </c>
      <c r="E2338" s="36" t="s">
        <v>308</v>
      </c>
      <c r="F2338" s="36" t="str">
        <f t="shared" si="178"/>
        <v>Supervisión Financiera Presencial a las Unidades Ejecutoras-UE</v>
      </c>
      <c r="G2338" s="36" t="s">
        <v>1608</v>
      </c>
      <c r="H2338" s="83" t="s">
        <v>1605</v>
      </c>
      <c r="I2338" s="82">
        <v>3</v>
      </c>
      <c r="J2338" s="38">
        <v>160</v>
      </c>
      <c r="K2338" s="38"/>
      <c r="L2338" s="38">
        <v>960</v>
      </c>
      <c r="M2338" s="38">
        <f t="shared" si="179"/>
        <v>1120</v>
      </c>
      <c r="N2338" s="39">
        <v>8</v>
      </c>
      <c r="O2338" s="41" t="str">
        <f>IFERROR(VLOOKUP(N2338,bbb!B655:Ordenmes,2,0),"")</f>
        <v>Agosto</v>
      </c>
      <c r="P2338" s="142">
        <v>10</v>
      </c>
      <c r="Q2338" s="111" t="s">
        <v>150</v>
      </c>
      <c r="R2338" s="95"/>
      <c r="S2338" s="93"/>
      <c r="T2338" s="93"/>
    </row>
    <row r="2339" spans="1:20" x14ac:dyDescent="0.25">
      <c r="A2339" s="34" t="s">
        <v>2132</v>
      </c>
      <c r="B2339" s="34" t="str">
        <f t="shared" si="181"/>
        <v>UDR Abancay</v>
      </c>
      <c r="C2339" s="35" t="s">
        <v>307</v>
      </c>
      <c r="D2339" s="36" t="str">
        <f t="shared" si="180"/>
        <v>Supervisión Financiera a Unidades Ejecutoras-UE.</v>
      </c>
      <c r="E2339" s="36" t="s">
        <v>396</v>
      </c>
      <c r="F2339" s="36" t="str">
        <f t="shared" si="178"/>
        <v xml:space="preserve">Monitoreo de los expedientes BES </v>
      </c>
      <c r="G2339" s="36" t="s">
        <v>1610</v>
      </c>
      <c r="H2339" s="83" t="s">
        <v>1611</v>
      </c>
      <c r="I2339" s="82">
        <v>3</v>
      </c>
      <c r="J2339" s="38">
        <v>260</v>
      </c>
      <c r="K2339" s="38"/>
      <c r="L2339" s="38">
        <v>960</v>
      </c>
      <c r="M2339" s="38">
        <f t="shared" si="179"/>
        <v>1220</v>
      </c>
      <c r="N2339" s="39">
        <v>8</v>
      </c>
      <c r="O2339" s="41" t="str">
        <f>IFERROR(VLOOKUP(N2339,bbb!B656:Ordenmes,2,0),"")</f>
        <v>Agosto</v>
      </c>
      <c r="P2339" s="142">
        <v>4</v>
      </c>
      <c r="Q2339" s="111" t="s">
        <v>137</v>
      </c>
      <c r="R2339" s="95"/>
      <c r="S2339" s="93"/>
      <c r="T2339" s="93"/>
    </row>
    <row r="2340" spans="1:20" x14ac:dyDescent="0.25">
      <c r="A2340" s="34" t="s">
        <v>2132</v>
      </c>
      <c r="B2340" s="34" t="str">
        <f t="shared" si="181"/>
        <v>UDR Abancay</v>
      </c>
      <c r="C2340" s="35" t="s">
        <v>314</v>
      </c>
      <c r="D2340" s="36" t="str">
        <f t="shared" si="180"/>
        <v>Acciones de Afiliación.</v>
      </c>
      <c r="E2340" s="36" t="s">
        <v>409</v>
      </c>
      <c r="F2340" s="36" t="str">
        <f t="shared" si="178"/>
        <v xml:space="preserve">Acciones de afiliación y acreditación de asegurados </v>
      </c>
      <c r="G2340" s="36" t="s">
        <v>1609</v>
      </c>
      <c r="H2340" s="83" t="s">
        <v>1619</v>
      </c>
      <c r="I2340" s="82">
        <v>3</v>
      </c>
      <c r="J2340" s="38">
        <v>170</v>
      </c>
      <c r="K2340" s="38"/>
      <c r="L2340" s="38">
        <v>960</v>
      </c>
      <c r="M2340" s="38">
        <f t="shared" si="179"/>
        <v>1130</v>
      </c>
      <c r="N2340" s="39">
        <v>8</v>
      </c>
      <c r="O2340" s="41" t="str">
        <f>IFERROR(VLOOKUP(N2340,bbb!B657:Ordenmes,2,0),"")</f>
        <v>Agosto</v>
      </c>
      <c r="P2340" s="142">
        <v>6</v>
      </c>
      <c r="Q2340" s="111" t="s">
        <v>142</v>
      </c>
      <c r="R2340" s="95"/>
      <c r="S2340" s="93"/>
      <c r="T2340" s="93"/>
    </row>
    <row r="2341" spans="1:20" x14ac:dyDescent="0.25">
      <c r="A2341" s="34" t="s">
        <v>2132</v>
      </c>
      <c r="B2341" s="34" t="str">
        <f t="shared" si="181"/>
        <v>UDR Abancay</v>
      </c>
      <c r="C2341" s="35" t="s">
        <v>314</v>
      </c>
      <c r="D2341" s="36" t="str">
        <f t="shared" si="180"/>
        <v>Acciones de Afiliación.</v>
      </c>
      <c r="E2341" s="36" t="s">
        <v>315</v>
      </c>
      <c r="F2341" s="36" t="str">
        <f t="shared" si="178"/>
        <v>Supervisión y asistencia técnica en materia de afiliaciones</v>
      </c>
      <c r="G2341" s="36" t="s">
        <v>1610</v>
      </c>
      <c r="H2341" s="83" t="s">
        <v>1620</v>
      </c>
      <c r="I2341" s="82">
        <v>3</v>
      </c>
      <c r="J2341" s="38">
        <v>260</v>
      </c>
      <c r="K2341" s="38"/>
      <c r="L2341" s="38">
        <v>960</v>
      </c>
      <c r="M2341" s="38">
        <f t="shared" si="179"/>
        <v>1220</v>
      </c>
      <c r="N2341" s="39">
        <v>8</v>
      </c>
      <c r="O2341" s="41" t="str">
        <f>IFERROR(VLOOKUP(N2341,bbb!B658:Ordenmes,2,0),"")</f>
        <v>Agosto</v>
      </c>
      <c r="P2341" s="142">
        <v>8</v>
      </c>
      <c r="Q2341" s="111" t="s">
        <v>145</v>
      </c>
      <c r="R2341" s="95"/>
      <c r="S2341" s="93"/>
      <c r="T2341" s="93"/>
    </row>
    <row r="2342" spans="1:20" x14ac:dyDescent="0.25">
      <c r="A2342" s="34" t="s">
        <v>2132</v>
      </c>
      <c r="B2342" s="34" t="str">
        <f t="shared" si="181"/>
        <v>UDR Abancay</v>
      </c>
      <c r="C2342" s="35" t="s">
        <v>279</v>
      </c>
      <c r="D2342" s="36" t="str">
        <f t="shared" si="180"/>
        <v>Ejecución de Control Técnico a las Prestaciones.</v>
      </c>
      <c r="E2342" s="36" t="s">
        <v>288</v>
      </c>
      <c r="F2342" s="36" t="str">
        <f t="shared" si="178"/>
        <v>Ejecutar acciones correspondientes al Proceso de Control Presencial Posterior</v>
      </c>
      <c r="G2342" s="36" t="s">
        <v>1613</v>
      </c>
      <c r="H2342" s="83" t="s">
        <v>1622</v>
      </c>
      <c r="I2342" s="82">
        <v>2</v>
      </c>
      <c r="J2342" s="38">
        <v>170</v>
      </c>
      <c r="K2342" s="38"/>
      <c r="L2342" s="38">
        <v>640</v>
      </c>
      <c r="M2342" s="38">
        <f t="shared" si="179"/>
        <v>810</v>
      </c>
      <c r="N2342" s="39">
        <v>8</v>
      </c>
      <c r="O2342" s="41" t="str">
        <f>IFERROR(VLOOKUP(N2342,bbb!B659:Ordenmes,2,0),"")</f>
        <v>Agosto</v>
      </c>
      <c r="P2342" s="142">
        <v>4</v>
      </c>
      <c r="Q2342" s="111" t="s">
        <v>137</v>
      </c>
      <c r="R2342" s="95"/>
      <c r="S2342" s="93"/>
      <c r="T2342" s="93"/>
    </row>
    <row r="2343" spans="1:20" x14ac:dyDescent="0.25">
      <c r="A2343" s="34" t="s">
        <v>2132</v>
      </c>
      <c r="B2343" s="34" t="str">
        <f t="shared" si="181"/>
        <v>UDR Abancay</v>
      </c>
      <c r="C2343" s="35" t="s">
        <v>279</v>
      </c>
      <c r="D2343" s="36" t="str">
        <f t="shared" si="180"/>
        <v>Ejecución de Control Técnico a las Prestaciones.</v>
      </c>
      <c r="E2343" s="36" t="s">
        <v>331</v>
      </c>
      <c r="F2343" s="36" t="str">
        <f t="shared" si="178"/>
        <v>Supervisar y monitorear respecto al acceso a servicios de salud</v>
      </c>
      <c r="G2343" s="36" t="s">
        <v>1613</v>
      </c>
      <c r="H2343" s="83" t="s">
        <v>1627</v>
      </c>
      <c r="I2343" s="82">
        <v>2</v>
      </c>
      <c r="J2343" s="38">
        <v>170</v>
      </c>
      <c r="K2343" s="38"/>
      <c r="L2343" s="38">
        <v>640</v>
      </c>
      <c r="M2343" s="38">
        <f t="shared" si="179"/>
        <v>810</v>
      </c>
      <c r="N2343" s="39">
        <v>8</v>
      </c>
      <c r="O2343" s="41" t="str">
        <f>IFERROR(VLOOKUP(N2343,bbb!B660:Ordenmes,2,0),"")</f>
        <v>Agosto</v>
      </c>
      <c r="P2343" s="142">
        <v>4</v>
      </c>
      <c r="Q2343" s="111" t="s">
        <v>137</v>
      </c>
      <c r="R2343" s="95"/>
      <c r="S2343" s="93"/>
      <c r="T2343" s="93"/>
    </row>
    <row r="2344" spans="1:20" x14ac:dyDescent="0.25">
      <c r="A2344" s="34" t="s">
        <v>2132</v>
      </c>
      <c r="B2344" s="34" t="str">
        <f t="shared" si="181"/>
        <v>UDR Abancay</v>
      </c>
      <c r="C2344" s="35" t="s">
        <v>307</v>
      </c>
      <c r="D2344" s="36" t="str">
        <f t="shared" si="180"/>
        <v>Supervisión Financiera a Unidades Ejecutoras-UE.</v>
      </c>
      <c r="E2344" s="36" t="s">
        <v>396</v>
      </c>
      <c r="F2344" s="36" t="str">
        <f t="shared" si="178"/>
        <v xml:space="preserve">Monitoreo de los expedientes BES </v>
      </c>
      <c r="G2344" s="36" t="s">
        <v>1618</v>
      </c>
      <c r="H2344" s="83" t="s">
        <v>1611</v>
      </c>
      <c r="I2344" s="82">
        <v>1</v>
      </c>
      <c r="J2344" s="38">
        <v>110</v>
      </c>
      <c r="K2344" s="38"/>
      <c r="L2344" s="38">
        <v>320</v>
      </c>
      <c r="M2344" s="38">
        <f t="shared" si="179"/>
        <v>430</v>
      </c>
      <c r="N2344" s="39">
        <v>9</v>
      </c>
      <c r="O2344" s="41" t="str">
        <f>IFERROR(VLOOKUP(N2344,bbb!B628:Ordenmes,2,0),"")</f>
        <v>Setiembre</v>
      </c>
      <c r="P2344" s="142">
        <v>5</v>
      </c>
      <c r="Q2344" s="111" t="s">
        <v>158</v>
      </c>
      <c r="R2344" s="95"/>
      <c r="S2344" s="93"/>
      <c r="T2344" s="93"/>
    </row>
    <row r="2345" spans="1:20" x14ac:dyDescent="0.25">
      <c r="A2345" s="34" t="s">
        <v>2132</v>
      </c>
      <c r="B2345" s="34" t="str">
        <f t="shared" si="181"/>
        <v>UDR Abancay</v>
      </c>
      <c r="C2345" s="35" t="s">
        <v>314</v>
      </c>
      <c r="D2345" s="36" t="str">
        <f t="shared" si="180"/>
        <v>Acciones de Afiliación.</v>
      </c>
      <c r="E2345" s="36" t="s">
        <v>409</v>
      </c>
      <c r="F2345" s="36" t="str">
        <f t="shared" si="178"/>
        <v xml:space="preserve">Acciones de afiliación y acreditación de asegurados </v>
      </c>
      <c r="G2345" s="36" t="s">
        <v>1606</v>
      </c>
      <c r="H2345" s="83" t="s">
        <v>1619</v>
      </c>
      <c r="I2345" s="82">
        <v>3</v>
      </c>
      <c r="J2345" s="38">
        <v>260</v>
      </c>
      <c r="K2345" s="38"/>
      <c r="L2345" s="38">
        <v>960</v>
      </c>
      <c r="M2345" s="38">
        <f t="shared" si="179"/>
        <v>1220</v>
      </c>
      <c r="N2345" s="39">
        <v>9</v>
      </c>
      <c r="O2345" s="41" t="str">
        <f>IFERROR(VLOOKUP(N2345,bbb!B629:Ordenmes,2,0),"")</f>
        <v>Setiembre</v>
      </c>
      <c r="P2345" s="142">
        <v>6</v>
      </c>
      <c r="Q2345" s="111" t="s">
        <v>142</v>
      </c>
      <c r="R2345" s="95"/>
      <c r="S2345" s="93"/>
      <c r="T2345" s="93"/>
    </row>
    <row r="2346" spans="1:20" x14ac:dyDescent="0.25">
      <c r="A2346" s="34" t="s">
        <v>2132</v>
      </c>
      <c r="B2346" s="34" t="str">
        <f t="shared" si="181"/>
        <v>UDR Abancay</v>
      </c>
      <c r="C2346" s="35" t="s">
        <v>314</v>
      </c>
      <c r="D2346" s="36" t="str">
        <f t="shared" si="180"/>
        <v>Acciones de Afiliación.</v>
      </c>
      <c r="E2346" s="36" t="s">
        <v>315</v>
      </c>
      <c r="F2346" s="36" t="str">
        <f t="shared" si="178"/>
        <v>Supervisión y asistencia técnica en materia de afiliaciones</v>
      </c>
      <c r="G2346" s="36" t="s">
        <v>1621</v>
      </c>
      <c r="H2346" s="83" t="s">
        <v>1620</v>
      </c>
      <c r="I2346" s="82">
        <v>3</v>
      </c>
      <c r="J2346" s="38">
        <v>190</v>
      </c>
      <c r="K2346" s="38"/>
      <c r="L2346" s="38">
        <v>960</v>
      </c>
      <c r="M2346" s="38">
        <f t="shared" si="179"/>
        <v>1150</v>
      </c>
      <c r="N2346" s="39">
        <v>9</v>
      </c>
      <c r="O2346" s="41" t="str">
        <f>IFERROR(VLOOKUP(N2346,bbb!B630:Ordenmes,2,0),"")</f>
        <v>Setiembre</v>
      </c>
      <c r="P2346" s="142">
        <v>7</v>
      </c>
      <c r="Q2346" s="111" t="s">
        <v>156</v>
      </c>
      <c r="R2346" s="95"/>
      <c r="S2346" s="93"/>
      <c r="T2346" s="93"/>
    </row>
    <row r="2347" spans="1:20" x14ac:dyDescent="0.25">
      <c r="A2347" s="34" t="s">
        <v>2132</v>
      </c>
      <c r="B2347" s="34" t="str">
        <f t="shared" si="181"/>
        <v>UDR Abancay</v>
      </c>
      <c r="C2347" s="35" t="s">
        <v>279</v>
      </c>
      <c r="D2347" s="36" t="str">
        <f t="shared" si="180"/>
        <v>Ejecución de Control Técnico a las Prestaciones.</v>
      </c>
      <c r="E2347" s="36" t="s">
        <v>288</v>
      </c>
      <c r="F2347" s="36" t="str">
        <f t="shared" si="178"/>
        <v>Ejecutar acciones correspondientes al Proceso de Control Presencial Posterior</v>
      </c>
      <c r="G2347" s="36" t="s">
        <v>1610</v>
      </c>
      <c r="H2347" s="83" t="s">
        <v>1622</v>
      </c>
      <c r="I2347" s="82">
        <v>3</v>
      </c>
      <c r="J2347" s="38">
        <v>260</v>
      </c>
      <c r="K2347" s="38"/>
      <c r="L2347" s="38">
        <v>960</v>
      </c>
      <c r="M2347" s="38">
        <f t="shared" si="179"/>
        <v>1220</v>
      </c>
      <c r="N2347" s="39">
        <v>9</v>
      </c>
      <c r="O2347" s="41" t="str">
        <f>IFERROR(VLOOKUP(N2347,bbb!B631:Ordenmes,2,0),"")</f>
        <v>Setiembre</v>
      </c>
      <c r="P2347" s="142">
        <v>8</v>
      </c>
      <c r="Q2347" s="111" t="s">
        <v>145</v>
      </c>
      <c r="R2347" s="95"/>
      <c r="S2347" s="93"/>
      <c r="T2347" s="93"/>
    </row>
    <row r="2348" spans="1:20" x14ac:dyDescent="0.25">
      <c r="A2348" s="34" t="s">
        <v>2132</v>
      </c>
      <c r="B2348" s="34" t="str">
        <f t="shared" si="181"/>
        <v>UDR Abancay</v>
      </c>
      <c r="C2348" s="35" t="s">
        <v>279</v>
      </c>
      <c r="D2348" s="36" t="str">
        <f t="shared" si="180"/>
        <v>Ejecución de Control Técnico a las Prestaciones.</v>
      </c>
      <c r="E2348" s="36" t="s">
        <v>331</v>
      </c>
      <c r="F2348" s="36" t="str">
        <f t="shared" si="178"/>
        <v>Supervisar y monitorear respecto al acceso a servicios de salud</v>
      </c>
      <c r="G2348" s="36" t="s">
        <v>1610</v>
      </c>
      <c r="H2348" s="83" t="s">
        <v>1627</v>
      </c>
      <c r="I2348" s="82">
        <v>3</v>
      </c>
      <c r="J2348" s="38">
        <v>260</v>
      </c>
      <c r="K2348" s="38"/>
      <c r="L2348" s="38">
        <v>960</v>
      </c>
      <c r="M2348" s="38">
        <f t="shared" si="179"/>
        <v>1220</v>
      </c>
      <c r="N2348" s="39">
        <v>9</v>
      </c>
      <c r="O2348" s="41" t="str">
        <f>IFERROR(VLOOKUP(N2348,bbb!B632:Ordenmes,2,0),"")</f>
        <v>Setiembre</v>
      </c>
      <c r="P2348" s="142">
        <v>8</v>
      </c>
      <c r="Q2348" s="111" t="s">
        <v>145</v>
      </c>
      <c r="R2348" s="95"/>
      <c r="S2348" s="93"/>
      <c r="T2348" s="93"/>
    </row>
    <row r="2349" spans="1:20" x14ac:dyDescent="0.25">
      <c r="A2349" s="34" t="s">
        <v>2132</v>
      </c>
      <c r="B2349" s="34" t="str">
        <f t="shared" si="181"/>
        <v>UDR Abancay</v>
      </c>
      <c r="C2349" s="35" t="s">
        <v>307</v>
      </c>
      <c r="D2349" s="36" t="str">
        <f t="shared" si="180"/>
        <v>Supervisión Financiera a Unidades Ejecutoras-UE.</v>
      </c>
      <c r="E2349" s="36" t="s">
        <v>308</v>
      </c>
      <c r="F2349" s="36" t="str">
        <f t="shared" si="178"/>
        <v>Supervisión Financiera Presencial a las Unidades Ejecutoras-UE</v>
      </c>
      <c r="G2349" s="36" t="s">
        <v>1609</v>
      </c>
      <c r="H2349" s="83" t="s">
        <v>1607</v>
      </c>
      <c r="I2349" s="82">
        <v>3</v>
      </c>
      <c r="J2349" s="38">
        <v>170</v>
      </c>
      <c r="K2349" s="38"/>
      <c r="L2349" s="38">
        <v>960</v>
      </c>
      <c r="M2349" s="38">
        <f t="shared" si="179"/>
        <v>1130</v>
      </c>
      <c r="N2349" s="39">
        <v>10</v>
      </c>
      <c r="O2349" s="41" t="str">
        <f>IFERROR(VLOOKUP(N2349,bbb!B608:Ordenmes,2,0),"")</f>
        <v>Octubre</v>
      </c>
      <c r="P2349" s="142">
        <v>9</v>
      </c>
      <c r="Q2349" s="111" t="s">
        <v>161</v>
      </c>
      <c r="R2349" s="95"/>
      <c r="S2349" s="93"/>
      <c r="T2349" s="93"/>
    </row>
    <row r="2350" spans="1:20" x14ac:dyDescent="0.25">
      <c r="A2350" s="34" t="s">
        <v>2132</v>
      </c>
      <c r="B2350" s="34" t="str">
        <f t="shared" si="181"/>
        <v>UDR Abancay</v>
      </c>
      <c r="C2350" s="35" t="s">
        <v>314</v>
      </c>
      <c r="D2350" s="36" t="str">
        <f t="shared" si="180"/>
        <v>Acciones de Afiliación.</v>
      </c>
      <c r="E2350" s="36" t="s">
        <v>315</v>
      </c>
      <c r="F2350" s="36" t="str">
        <f t="shared" si="178"/>
        <v>Supervisión y asistencia técnica en materia de afiliaciones</v>
      </c>
      <c r="G2350" s="36" t="s">
        <v>1617</v>
      </c>
      <c r="H2350" s="83" t="s">
        <v>1620</v>
      </c>
      <c r="I2350" s="82">
        <v>2</v>
      </c>
      <c r="J2350" s="38">
        <v>110</v>
      </c>
      <c r="K2350" s="38"/>
      <c r="L2350" s="38">
        <v>640</v>
      </c>
      <c r="M2350" s="38">
        <f t="shared" si="179"/>
        <v>750</v>
      </c>
      <c r="N2350" s="39">
        <v>10</v>
      </c>
      <c r="O2350" s="41" t="str">
        <f>IFERROR(VLOOKUP(N2350,bbb!B609:Ordenmes,2,0),"")</f>
        <v>Octubre</v>
      </c>
      <c r="P2350" s="142">
        <v>9</v>
      </c>
      <c r="Q2350" s="111" t="s">
        <v>161</v>
      </c>
      <c r="R2350" s="95"/>
      <c r="S2350" s="93"/>
      <c r="T2350" s="93"/>
    </row>
    <row r="2351" spans="1:20" x14ac:dyDescent="0.25">
      <c r="A2351" s="34" t="s">
        <v>2132</v>
      </c>
      <c r="B2351" s="34" t="str">
        <f t="shared" si="181"/>
        <v>UDR Abancay</v>
      </c>
      <c r="C2351" s="35" t="s">
        <v>279</v>
      </c>
      <c r="D2351" s="36" t="str">
        <f t="shared" si="180"/>
        <v>Ejecución de Control Técnico a las Prestaciones.</v>
      </c>
      <c r="E2351" s="36" t="s">
        <v>288</v>
      </c>
      <c r="F2351" s="36" t="str">
        <f t="shared" si="178"/>
        <v>Ejecutar acciones correspondientes al Proceso de Control Presencial Posterior</v>
      </c>
      <c r="G2351" s="36" t="s">
        <v>1614</v>
      </c>
      <c r="H2351" s="83" t="s">
        <v>1622</v>
      </c>
      <c r="I2351" s="82">
        <v>1</v>
      </c>
      <c r="J2351" s="38">
        <v>160</v>
      </c>
      <c r="K2351" s="38"/>
      <c r="L2351" s="38">
        <v>320</v>
      </c>
      <c r="M2351" s="38">
        <f t="shared" si="179"/>
        <v>480</v>
      </c>
      <c r="N2351" s="39">
        <v>10</v>
      </c>
      <c r="O2351" s="41" t="str">
        <f>IFERROR(VLOOKUP(N2351,bbb!B610:Ordenmes,2,0),"")</f>
        <v>Octubre</v>
      </c>
      <c r="P2351" s="142">
        <v>10</v>
      </c>
      <c r="Q2351" s="111" t="s">
        <v>150</v>
      </c>
      <c r="R2351" s="95"/>
      <c r="S2351" s="93"/>
      <c r="T2351" s="93"/>
    </row>
    <row r="2352" spans="1:20" x14ac:dyDescent="0.25">
      <c r="A2352" s="34" t="s">
        <v>2132</v>
      </c>
      <c r="B2352" s="34" t="str">
        <f t="shared" si="181"/>
        <v>UDR Abancay</v>
      </c>
      <c r="C2352" s="35" t="s">
        <v>279</v>
      </c>
      <c r="D2352" s="36" t="str">
        <f t="shared" si="180"/>
        <v>Ejecución de Control Técnico a las Prestaciones.</v>
      </c>
      <c r="E2352" s="36" t="s">
        <v>288</v>
      </c>
      <c r="F2352" s="36" t="str">
        <f t="shared" si="178"/>
        <v>Ejecutar acciones correspondientes al Proceso de Control Presencial Posterior</v>
      </c>
      <c r="G2352" s="36" t="s">
        <v>1617</v>
      </c>
      <c r="H2352" s="83" t="s">
        <v>1622</v>
      </c>
      <c r="I2352" s="82">
        <v>1</v>
      </c>
      <c r="J2352" s="38">
        <v>110</v>
      </c>
      <c r="K2352" s="38"/>
      <c r="L2352" s="38">
        <v>320</v>
      </c>
      <c r="M2352" s="38">
        <f t="shared" si="179"/>
        <v>430</v>
      </c>
      <c r="N2352" s="39">
        <v>10</v>
      </c>
      <c r="O2352" s="41" t="str">
        <f>IFERROR(VLOOKUP(N2352,bbb!B611:Ordenmes,2,0),"")</f>
        <v>Octubre</v>
      </c>
      <c r="P2352" s="142">
        <v>10</v>
      </c>
      <c r="Q2352" s="111" t="s">
        <v>150</v>
      </c>
      <c r="R2352" s="95"/>
      <c r="S2352" s="93"/>
      <c r="T2352" s="93"/>
    </row>
    <row r="2353" spans="1:20" x14ac:dyDescent="0.25">
      <c r="A2353" s="34" t="s">
        <v>2132</v>
      </c>
      <c r="B2353" s="34" t="str">
        <f t="shared" si="181"/>
        <v>UDR Abancay</v>
      </c>
      <c r="C2353" s="35" t="s">
        <v>279</v>
      </c>
      <c r="D2353" s="36" t="str">
        <f t="shared" si="180"/>
        <v>Ejecución de Control Técnico a las Prestaciones.</v>
      </c>
      <c r="E2353" s="36" t="s">
        <v>331</v>
      </c>
      <c r="F2353" s="36" t="str">
        <f t="shared" si="178"/>
        <v>Supervisar y monitorear respecto al acceso a servicios de salud</v>
      </c>
      <c r="G2353" s="36" t="s">
        <v>1617</v>
      </c>
      <c r="H2353" s="83" t="s">
        <v>1627</v>
      </c>
      <c r="I2353" s="82">
        <v>1</v>
      </c>
      <c r="J2353" s="38">
        <v>110</v>
      </c>
      <c r="K2353" s="38"/>
      <c r="L2353" s="38">
        <v>320</v>
      </c>
      <c r="M2353" s="38">
        <f t="shared" si="179"/>
        <v>430</v>
      </c>
      <c r="N2353" s="39">
        <v>10</v>
      </c>
      <c r="O2353" s="41" t="str">
        <f>IFERROR(VLOOKUP(N2353,bbb!B612:Ordenmes,2,0),"")</f>
        <v>Octubre</v>
      </c>
      <c r="P2353" s="142">
        <v>11</v>
      </c>
      <c r="Q2353" s="111" t="s">
        <v>169</v>
      </c>
      <c r="R2353" s="95"/>
      <c r="S2353" s="93"/>
      <c r="T2353" s="93"/>
    </row>
    <row r="2354" spans="1:20" x14ac:dyDescent="0.25">
      <c r="A2354" s="34" t="s">
        <v>2132</v>
      </c>
      <c r="B2354" s="34" t="str">
        <f t="shared" si="181"/>
        <v>UDR Abancay</v>
      </c>
      <c r="C2354" s="35" t="s">
        <v>307</v>
      </c>
      <c r="D2354" s="36" t="str">
        <f t="shared" si="180"/>
        <v>Supervisión Financiera a Unidades Ejecutoras-UE.</v>
      </c>
      <c r="E2354" s="36" t="s">
        <v>396</v>
      </c>
      <c r="F2354" s="36" t="str">
        <f t="shared" si="178"/>
        <v xml:space="preserve">Monitoreo de los expedientes BES </v>
      </c>
      <c r="G2354" s="36" t="s">
        <v>1615</v>
      </c>
      <c r="H2354" s="83" t="s">
        <v>1611</v>
      </c>
      <c r="I2354" s="82">
        <v>1</v>
      </c>
      <c r="J2354" s="38">
        <v>100</v>
      </c>
      <c r="K2354" s="38"/>
      <c r="L2354" s="38">
        <v>320</v>
      </c>
      <c r="M2354" s="38">
        <f t="shared" si="179"/>
        <v>420</v>
      </c>
      <c r="N2354" s="39">
        <v>11</v>
      </c>
      <c r="O2354" s="41" t="str">
        <f>IFERROR(VLOOKUP(N2354,bbb!B591:Ordenmes,2,0),"")</f>
        <v>Noviembre</v>
      </c>
      <c r="P2354" s="142">
        <v>11</v>
      </c>
      <c r="Q2354" s="111" t="s">
        <v>169</v>
      </c>
      <c r="R2354" s="95" t="s">
        <v>120</v>
      </c>
      <c r="S2354" s="93"/>
      <c r="T2354" s="93"/>
    </row>
    <row r="2355" spans="1:20" x14ac:dyDescent="0.25">
      <c r="A2355" s="34" t="s">
        <v>2132</v>
      </c>
      <c r="B2355" s="34" t="str">
        <f t="shared" si="181"/>
        <v>UDR Abancay</v>
      </c>
      <c r="C2355" s="35" t="s">
        <v>314</v>
      </c>
      <c r="D2355" s="36" t="str">
        <f t="shared" si="180"/>
        <v>Acciones de Afiliación.</v>
      </c>
      <c r="E2355" s="36" t="s">
        <v>409</v>
      </c>
      <c r="F2355" s="36" t="str">
        <f t="shared" si="178"/>
        <v xml:space="preserve">Acciones de afiliación y acreditación de asegurados </v>
      </c>
      <c r="G2355" s="36" t="s">
        <v>1604</v>
      </c>
      <c r="H2355" s="83" t="s">
        <v>1619</v>
      </c>
      <c r="I2355" s="82">
        <v>3</v>
      </c>
      <c r="J2355" s="38">
        <v>190</v>
      </c>
      <c r="K2355" s="38"/>
      <c r="L2355" s="38">
        <v>960</v>
      </c>
      <c r="M2355" s="38">
        <f t="shared" si="179"/>
        <v>1150</v>
      </c>
      <c r="N2355" s="39">
        <v>11</v>
      </c>
      <c r="O2355" s="41" t="str">
        <f>IFERROR(VLOOKUP(N2355,bbb!B592:Ordenmes,2,0),"")</f>
        <v>Noviembre</v>
      </c>
      <c r="P2355" s="142">
        <v>5</v>
      </c>
      <c r="Q2355" s="111" t="s">
        <v>158</v>
      </c>
      <c r="R2355" s="95"/>
      <c r="S2355" s="93"/>
      <c r="T2355" s="93"/>
    </row>
    <row r="2356" spans="1:20" x14ac:dyDescent="0.25">
      <c r="A2356" s="34" t="s">
        <v>2132</v>
      </c>
      <c r="B2356" s="34" t="str">
        <f t="shared" si="181"/>
        <v>UDR Abancay</v>
      </c>
      <c r="C2356" s="35" t="s">
        <v>314</v>
      </c>
      <c r="D2356" s="36" t="str">
        <f t="shared" si="180"/>
        <v>Acciones de Afiliación.</v>
      </c>
      <c r="E2356" s="36" t="s">
        <v>315</v>
      </c>
      <c r="F2356" s="36" t="str">
        <f t="shared" si="178"/>
        <v>Supervisión y asistencia técnica en materia de afiliaciones</v>
      </c>
      <c r="G2356" s="36" t="s">
        <v>1616</v>
      </c>
      <c r="H2356" s="83" t="s">
        <v>1620</v>
      </c>
      <c r="I2356" s="82">
        <v>2</v>
      </c>
      <c r="J2356" s="38">
        <v>100</v>
      </c>
      <c r="K2356" s="38"/>
      <c r="L2356" s="38">
        <v>640</v>
      </c>
      <c r="M2356" s="38">
        <f t="shared" si="179"/>
        <v>740</v>
      </c>
      <c r="N2356" s="39">
        <v>11</v>
      </c>
      <c r="O2356" s="41" t="str">
        <f>IFERROR(VLOOKUP(N2356,bbb!B593:Ordenmes,2,0),"")</f>
        <v>Noviembre</v>
      </c>
      <c r="P2356" s="142">
        <v>6</v>
      </c>
      <c r="Q2356" s="111" t="s">
        <v>142</v>
      </c>
      <c r="R2356" s="95"/>
      <c r="S2356" s="93"/>
      <c r="T2356" s="93"/>
    </row>
    <row r="2357" spans="1:20" x14ac:dyDescent="0.25">
      <c r="A2357" s="34" t="s">
        <v>2132</v>
      </c>
      <c r="B2357" s="34" t="str">
        <f t="shared" si="181"/>
        <v>UDR Abancay</v>
      </c>
      <c r="C2357" s="35" t="s">
        <v>279</v>
      </c>
      <c r="D2357" s="36" t="str">
        <f t="shared" si="180"/>
        <v>Ejecución de Control Técnico a las Prestaciones.</v>
      </c>
      <c r="E2357" s="36" t="s">
        <v>331</v>
      </c>
      <c r="F2357" s="36" t="str">
        <f t="shared" si="178"/>
        <v>Supervisar y monitorear respecto al acceso a servicios de salud</v>
      </c>
      <c r="G2357" s="36" t="s">
        <v>1621</v>
      </c>
      <c r="H2357" s="83" t="s">
        <v>1627</v>
      </c>
      <c r="I2357" s="82">
        <v>3</v>
      </c>
      <c r="J2357" s="38">
        <v>190</v>
      </c>
      <c r="K2357" s="38"/>
      <c r="L2357" s="38">
        <v>960</v>
      </c>
      <c r="M2357" s="38">
        <f t="shared" si="179"/>
        <v>1150</v>
      </c>
      <c r="N2357" s="39">
        <v>11</v>
      </c>
      <c r="O2357" s="41" t="str">
        <f>IFERROR(VLOOKUP(N2357,bbb!B594:Ordenmes,2,0),"")</f>
        <v>Noviembre</v>
      </c>
      <c r="P2357" s="142">
        <v>8</v>
      </c>
      <c r="Q2357" s="111" t="s">
        <v>145</v>
      </c>
      <c r="R2357" s="95"/>
      <c r="S2357" s="93"/>
      <c r="T2357" s="93"/>
    </row>
    <row r="2358" spans="1:20" x14ac:dyDescent="0.25">
      <c r="A2358" s="34" t="s">
        <v>2132</v>
      </c>
      <c r="B2358" s="34" t="str">
        <f t="shared" si="181"/>
        <v>UDR Abancay</v>
      </c>
      <c r="C2358" s="35" t="s">
        <v>279</v>
      </c>
      <c r="D2358" s="36" t="str">
        <f t="shared" si="180"/>
        <v>Ejecución de Control Técnico a las Prestaciones.</v>
      </c>
      <c r="E2358" s="36" t="s">
        <v>331</v>
      </c>
      <c r="F2358" s="36" t="str">
        <f t="shared" si="178"/>
        <v>Supervisar y monitorear respecto al acceso a servicios de salud</v>
      </c>
      <c r="G2358" s="36" t="s">
        <v>1630</v>
      </c>
      <c r="H2358" s="83" t="s">
        <v>1627</v>
      </c>
      <c r="I2358" s="82">
        <v>2</v>
      </c>
      <c r="J2358" s="38">
        <v>200</v>
      </c>
      <c r="K2358" s="38"/>
      <c r="L2358" s="38">
        <v>640</v>
      </c>
      <c r="M2358" s="38">
        <f t="shared" si="179"/>
        <v>840</v>
      </c>
      <c r="N2358" s="39">
        <v>12</v>
      </c>
      <c r="O2358" s="41" t="str">
        <f>IFERROR(VLOOKUP(N2358,bbb!B678:Ordenmes,2,0),"")</f>
        <v>Diciembre</v>
      </c>
      <c r="P2358" s="142">
        <v>9</v>
      </c>
      <c r="Q2358" s="111" t="s">
        <v>161</v>
      </c>
      <c r="R2358" s="95"/>
      <c r="S2358" s="93"/>
      <c r="T2358" s="93"/>
    </row>
    <row r="2359" spans="1:20" x14ac:dyDescent="0.25">
      <c r="A2359" s="34" t="s">
        <v>2134</v>
      </c>
      <c r="B2359" s="34" t="str">
        <f t="shared" si="181"/>
        <v>UDR Apurimac-Andahuaylas-Chanka</v>
      </c>
      <c r="C2359" s="96" t="s">
        <v>895</v>
      </c>
      <c r="D2359" s="36" t="str">
        <f t="shared" si="180"/>
        <v>Acciones de promocion y proteccion de derechos</v>
      </c>
      <c r="E2359" s="36" t="s">
        <v>1873</v>
      </c>
      <c r="F2359" s="36" t="str">
        <f t="shared" si="178"/>
        <v xml:space="preserve">Gestión de aliados estratégicos </v>
      </c>
      <c r="G2359" s="36" t="s">
        <v>1632</v>
      </c>
      <c r="H2359" s="83" t="s">
        <v>1633</v>
      </c>
      <c r="I2359" s="82">
        <v>1</v>
      </c>
      <c r="J2359" s="38">
        <v>40</v>
      </c>
      <c r="K2359" s="38"/>
      <c r="L2359" s="38">
        <v>320</v>
      </c>
      <c r="M2359" s="38">
        <f t="shared" si="179"/>
        <v>360</v>
      </c>
      <c r="N2359" s="39">
        <v>2</v>
      </c>
      <c r="O2359" s="41" t="str">
        <f>IFERROR(VLOOKUP(N2359,bbb!B626:Ordenmes,2,0),"")</f>
        <v>Febrero</v>
      </c>
      <c r="P2359" s="142">
        <v>9</v>
      </c>
      <c r="Q2359" s="111" t="s">
        <v>161</v>
      </c>
      <c r="R2359" s="95"/>
      <c r="S2359" s="93" t="s">
        <v>2970</v>
      </c>
      <c r="T2359" s="93"/>
    </row>
    <row r="2360" spans="1:20" x14ac:dyDescent="0.25">
      <c r="A2360" s="34" t="s">
        <v>2134</v>
      </c>
      <c r="B2360" s="34" t="str">
        <f t="shared" si="181"/>
        <v>UDR Apurimac-Andahuaylas-Chanka</v>
      </c>
      <c r="C2360" s="35" t="s">
        <v>279</v>
      </c>
      <c r="D2360" s="36" t="str">
        <f t="shared" si="180"/>
        <v>Ejecución de Control Técnico a las Prestaciones.</v>
      </c>
      <c r="E2360" s="36" t="s">
        <v>288</v>
      </c>
      <c r="F2360" s="36" t="str">
        <f t="shared" si="178"/>
        <v>Ejecutar acciones correspondientes al Proceso de Control Presencial Posterior</v>
      </c>
      <c r="G2360" s="36" t="s">
        <v>1642</v>
      </c>
      <c r="H2360" s="83" t="s">
        <v>1643</v>
      </c>
      <c r="I2360" s="82">
        <v>1</v>
      </c>
      <c r="J2360" s="38">
        <v>40</v>
      </c>
      <c r="K2360" s="38"/>
      <c r="L2360" s="38">
        <v>320</v>
      </c>
      <c r="M2360" s="38">
        <f t="shared" si="179"/>
        <v>360</v>
      </c>
      <c r="N2360" s="39">
        <v>2</v>
      </c>
      <c r="O2360" s="41" t="str">
        <f>IFERROR(VLOOKUP(N2360,bbb!B627:Ordenmes,2,0),"")</f>
        <v>Febrero</v>
      </c>
      <c r="P2360" s="142">
        <v>3</v>
      </c>
      <c r="Q2360" s="111" t="s">
        <v>131</v>
      </c>
      <c r="R2360" s="95"/>
      <c r="S2360" s="93" t="s">
        <v>2978</v>
      </c>
      <c r="T2360" s="93"/>
    </row>
    <row r="2361" spans="1:20" x14ac:dyDescent="0.25">
      <c r="A2361" s="34" t="s">
        <v>2134</v>
      </c>
      <c r="B2361" s="34" t="str">
        <f t="shared" si="181"/>
        <v>UDR Apurimac-Andahuaylas-Chanka</v>
      </c>
      <c r="C2361" s="35" t="s">
        <v>279</v>
      </c>
      <c r="D2361" s="36" t="str">
        <f t="shared" si="180"/>
        <v>Ejecución de Control Técnico a las Prestaciones.</v>
      </c>
      <c r="E2361" s="36" t="s">
        <v>288</v>
      </c>
      <c r="F2361" s="36" t="str">
        <f t="shared" si="178"/>
        <v>Ejecutar acciones correspondientes al Proceso de Control Presencial Posterior</v>
      </c>
      <c r="G2361" s="36" t="s">
        <v>1644</v>
      </c>
      <c r="H2361" s="83" t="s">
        <v>1643</v>
      </c>
      <c r="I2361" s="82">
        <v>1</v>
      </c>
      <c r="J2361" s="38">
        <v>40</v>
      </c>
      <c r="K2361" s="38"/>
      <c r="L2361" s="38">
        <v>320</v>
      </c>
      <c r="M2361" s="38">
        <f t="shared" si="179"/>
        <v>360</v>
      </c>
      <c r="N2361" s="39">
        <v>2</v>
      </c>
      <c r="O2361" s="41" t="str">
        <f>IFERROR(VLOOKUP(N2361,bbb!B628:Ordenmes,2,0),"")</f>
        <v>Febrero</v>
      </c>
      <c r="P2361" s="142">
        <v>7</v>
      </c>
      <c r="Q2361" s="111" t="s">
        <v>156</v>
      </c>
      <c r="R2361" s="95"/>
      <c r="S2361" s="93" t="s">
        <v>2978</v>
      </c>
      <c r="T2361" s="93"/>
    </row>
    <row r="2362" spans="1:20" x14ac:dyDescent="0.25">
      <c r="A2362" s="34" t="s">
        <v>2134</v>
      </c>
      <c r="B2362" s="34" t="str">
        <f t="shared" si="181"/>
        <v>UDR Apurimac-Andahuaylas-Chanka</v>
      </c>
      <c r="C2362" s="96" t="s">
        <v>895</v>
      </c>
      <c r="D2362" s="36" t="str">
        <f t="shared" si="180"/>
        <v>Acciones de promocion y proteccion de derechos</v>
      </c>
      <c r="E2362" s="36" t="s">
        <v>1873</v>
      </c>
      <c r="F2362" s="36" t="str">
        <f t="shared" si="178"/>
        <v xml:space="preserve">Gestión de aliados estratégicos </v>
      </c>
      <c r="G2362" s="36" t="s">
        <v>1634</v>
      </c>
      <c r="H2362" s="83" t="s">
        <v>1633</v>
      </c>
      <c r="I2362" s="82">
        <v>1</v>
      </c>
      <c r="J2362" s="38">
        <v>40</v>
      </c>
      <c r="K2362" s="38"/>
      <c r="L2362" s="38">
        <v>320</v>
      </c>
      <c r="M2362" s="38">
        <f t="shared" si="179"/>
        <v>360</v>
      </c>
      <c r="N2362" s="39">
        <v>3</v>
      </c>
      <c r="O2362" s="41" t="str">
        <f>IFERROR(VLOOKUP(N2362,bbb!B638:Ordenmes,2,0),"")</f>
        <v>Marzo</v>
      </c>
      <c r="P2362" s="142">
        <v>10</v>
      </c>
      <c r="Q2362" s="111" t="s">
        <v>150</v>
      </c>
      <c r="R2362" s="95"/>
      <c r="S2362" s="93" t="s">
        <v>2970</v>
      </c>
      <c r="T2362" s="93"/>
    </row>
    <row r="2363" spans="1:20" x14ac:dyDescent="0.25">
      <c r="A2363" s="34" t="s">
        <v>2134</v>
      </c>
      <c r="B2363" s="34" t="str">
        <f t="shared" si="181"/>
        <v>UDR Apurimac-Andahuaylas-Chanka</v>
      </c>
      <c r="C2363" s="35" t="s">
        <v>252</v>
      </c>
      <c r="D2363" s="36" t="str">
        <f t="shared" si="180"/>
        <v>Acciones de Soporte a la Gestión a nivel de UDR</v>
      </c>
      <c r="E2363" s="95" t="s">
        <v>253</v>
      </c>
      <c r="F2363" s="36" t="str">
        <f t="shared" si="178"/>
        <v>Supervisión y asistencia técnica en acciones de soporte a IPRESS</v>
      </c>
      <c r="G2363" s="93" t="s">
        <v>1631</v>
      </c>
      <c r="H2363" s="94" t="s">
        <v>2980</v>
      </c>
      <c r="I2363" s="93">
        <v>3</v>
      </c>
      <c r="J2363" s="127">
        <v>120</v>
      </c>
      <c r="K2363" s="38"/>
      <c r="L2363" s="127">
        <v>960</v>
      </c>
      <c r="M2363" s="38">
        <f t="shared" si="179"/>
        <v>1080</v>
      </c>
      <c r="N2363" s="107">
        <v>4</v>
      </c>
      <c r="O2363" s="41" t="str">
        <f>IFERROR(VLOOKUP(N2363,bbb!B694:Ordenmes,2,0),"")</f>
        <v>Abril</v>
      </c>
      <c r="P2363" s="142">
        <v>5</v>
      </c>
      <c r="Q2363" s="111" t="s">
        <v>158</v>
      </c>
      <c r="R2363" s="95"/>
      <c r="S2363" s="93"/>
      <c r="T2363" s="93"/>
    </row>
    <row r="2364" spans="1:20" x14ac:dyDescent="0.25">
      <c r="A2364" s="34" t="s">
        <v>2134</v>
      </c>
      <c r="B2364" s="34" t="str">
        <f t="shared" si="181"/>
        <v>UDR Apurimac-Andahuaylas-Chanka</v>
      </c>
      <c r="C2364" s="35" t="s">
        <v>212</v>
      </c>
      <c r="D2364" s="36" t="str">
        <f t="shared" si="180"/>
        <v>Seguimiento y evaluacion de los procesos de afiliación, promoción, proteccion y atencion a la ciudadanía</v>
      </c>
      <c r="E2364" s="95" t="s">
        <v>2390</v>
      </c>
      <c r="F2364" s="36" t="str">
        <f t="shared" si="178"/>
        <v>Elaborar y evaluar el reporte de producción de servicios en canales de atención en el ámbito de su ju</v>
      </c>
      <c r="G2364" s="126" t="s">
        <v>1635</v>
      </c>
      <c r="H2364" s="93" t="s">
        <v>2981</v>
      </c>
      <c r="I2364" s="93">
        <v>1</v>
      </c>
      <c r="J2364" s="127">
        <v>60</v>
      </c>
      <c r="K2364" s="38"/>
      <c r="L2364" s="127">
        <v>320</v>
      </c>
      <c r="M2364" s="38">
        <f t="shared" si="179"/>
        <v>380</v>
      </c>
      <c r="N2364" s="107">
        <v>4</v>
      </c>
      <c r="O2364" s="41" t="str">
        <f>IFERROR(VLOOKUP(N2364,bbb!B695:Ordenmes,2,0),"")</f>
        <v>Abril</v>
      </c>
      <c r="P2364" s="142">
        <v>6</v>
      </c>
      <c r="Q2364" s="111" t="s">
        <v>142</v>
      </c>
      <c r="R2364" s="95"/>
      <c r="S2364" s="93"/>
      <c r="T2364" s="93"/>
    </row>
    <row r="2365" spans="1:20" x14ac:dyDescent="0.25">
      <c r="A2365" s="34" t="s">
        <v>2134</v>
      </c>
      <c r="B2365" s="34" t="str">
        <f t="shared" si="181"/>
        <v>UDR Apurimac-Andahuaylas-Chanka</v>
      </c>
      <c r="C2365" s="35" t="s">
        <v>307</v>
      </c>
      <c r="D2365" s="36" t="str">
        <f t="shared" si="180"/>
        <v>Supervisión Financiera a Unidades Ejecutoras-UE.</v>
      </c>
      <c r="E2365" s="95" t="s">
        <v>308</v>
      </c>
      <c r="F2365" s="36" t="str">
        <f t="shared" si="178"/>
        <v>Supervisión Financiera Presencial a las Unidades Ejecutoras-UE</v>
      </c>
      <c r="G2365" s="182" t="s">
        <v>1631</v>
      </c>
      <c r="H2365" s="183" t="s">
        <v>2983</v>
      </c>
      <c r="I2365" s="182">
        <v>6</v>
      </c>
      <c r="J2365" s="184">
        <v>80</v>
      </c>
      <c r="K2365" s="38"/>
      <c r="L2365" s="127">
        <f t="shared" ref="L2365:L2386" si="182">+I2365*320</f>
        <v>1920</v>
      </c>
      <c r="M2365" s="38">
        <f t="shared" si="179"/>
        <v>2000</v>
      </c>
      <c r="N2365" s="107">
        <v>5</v>
      </c>
      <c r="O2365" s="41" t="str">
        <f>IFERROR(VLOOKUP(N2365,bbb!B696:Ordenmes,2,0),"")</f>
        <v>Mayo</v>
      </c>
      <c r="P2365" s="142"/>
      <c r="Q2365" s="111"/>
      <c r="R2365" s="95"/>
      <c r="S2365" s="93"/>
      <c r="T2365" s="93"/>
    </row>
    <row r="2366" spans="1:20" x14ac:dyDescent="0.25">
      <c r="A2366" s="34" t="s">
        <v>2134</v>
      </c>
      <c r="B2366" s="34" t="str">
        <f t="shared" si="181"/>
        <v>UDR Apurimac-Andahuaylas-Chanka</v>
      </c>
      <c r="C2366" s="35" t="s">
        <v>212</v>
      </c>
      <c r="D2366" s="36" t="str">
        <f t="shared" si="180"/>
        <v>Seguimiento y evaluacion de los procesos de afiliación, promoción, proteccion y atencion a la ciudadanía</v>
      </c>
      <c r="E2366" s="95" t="s">
        <v>2390</v>
      </c>
      <c r="F2366" s="36" t="str">
        <f t="shared" si="178"/>
        <v>Elaborar y evaluar el reporte de producción de servicios en canales de atención en el ámbito de su ju</v>
      </c>
      <c r="G2366" s="185" t="s">
        <v>1631</v>
      </c>
      <c r="H2366" s="182" t="s">
        <v>2981</v>
      </c>
      <c r="I2366" s="182">
        <v>1</v>
      </c>
      <c r="J2366" s="184">
        <v>40</v>
      </c>
      <c r="K2366" s="38"/>
      <c r="L2366" s="127">
        <f t="shared" si="182"/>
        <v>320</v>
      </c>
      <c r="M2366" s="38">
        <f t="shared" si="179"/>
        <v>360</v>
      </c>
      <c r="N2366" s="107">
        <v>5</v>
      </c>
      <c r="O2366" s="41" t="str">
        <f>IFERROR(VLOOKUP(N2366,bbb!B697:Ordenmes,2,0),"")</f>
        <v>Mayo</v>
      </c>
      <c r="P2366" s="142"/>
      <c r="Q2366" s="111"/>
      <c r="R2366" s="95"/>
      <c r="S2366" s="93"/>
      <c r="T2366" s="93"/>
    </row>
    <row r="2367" spans="1:20" x14ac:dyDescent="0.25">
      <c r="A2367" s="34" t="s">
        <v>2134</v>
      </c>
      <c r="B2367" s="34" t="str">
        <f t="shared" si="181"/>
        <v>UDR Apurimac-Andahuaylas-Chanka</v>
      </c>
      <c r="C2367" s="35" t="s">
        <v>212</v>
      </c>
      <c r="D2367" s="36" t="str">
        <f t="shared" si="180"/>
        <v>Seguimiento y evaluacion de los procesos de afiliación, promoción, proteccion y atencion a la ciudadanía</v>
      </c>
      <c r="E2367" s="95" t="s">
        <v>2390</v>
      </c>
      <c r="F2367" s="36" t="str">
        <f t="shared" si="178"/>
        <v>Elaborar y evaluar el reporte de producción de servicios en canales de atención en el ámbito de su ju</v>
      </c>
      <c r="G2367" s="185" t="s">
        <v>1636</v>
      </c>
      <c r="H2367" s="182" t="s">
        <v>2981</v>
      </c>
      <c r="I2367" s="182">
        <v>1</v>
      </c>
      <c r="J2367" s="184">
        <v>30</v>
      </c>
      <c r="K2367" s="38"/>
      <c r="L2367" s="127">
        <f t="shared" si="182"/>
        <v>320</v>
      </c>
      <c r="M2367" s="38">
        <f t="shared" si="179"/>
        <v>350</v>
      </c>
      <c r="N2367" s="107">
        <v>6</v>
      </c>
      <c r="O2367" s="41" t="str">
        <f>IFERROR(VLOOKUP(N2367,bbb!B698:Ordenmes,2,0),"")</f>
        <v>Junio</v>
      </c>
      <c r="P2367" s="142"/>
      <c r="Q2367" s="111"/>
      <c r="R2367" s="95"/>
      <c r="S2367" s="93"/>
      <c r="T2367" s="93"/>
    </row>
    <row r="2368" spans="1:20" x14ac:dyDescent="0.25">
      <c r="A2368" s="34" t="s">
        <v>2134</v>
      </c>
      <c r="B2368" s="34" t="str">
        <f t="shared" si="181"/>
        <v>UDR Apurimac-Andahuaylas-Chanka</v>
      </c>
      <c r="C2368" s="35" t="s">
        <v>279</v>
      </c>
      <c r="D2368" s="36" t="str">
        <f t="shared" si="180"/>
        <v>Ejecución de Control Técnico a las Prestaciones.</v>
      </c>
      <c r="E2368" s="95" t="s">
        <v>280</v>
      </c>
      <c r="F2368" s="36" t="str">
        <f t="shared" si="178"/>
        <v>Gestión con actores locales para fortalecer la contención preventiva</v>
      </c>
      <c r="G2368" s="185" t="s">
        <v>2979</v>
      </c>
      <c r="H2368" s="182" t="s">
        <v>2980</v>
      </c>
      <c r="I2368" s="182">
        <v>2</v>
      </c>
      <c r="J2368" s="184">
        <v>80</v>
      </c>
      <c r="K2368" s="38"/>
      <c r="L2368" s="127">
        <f t="shared" si="182"/>
        <v>640</v>
      </c>
      <c r="M2368" s="38">
        <f t="shared" si="179"/>
        <v>720</v>
      </c>
      <c r="N2368" s="107">
        <v>6</v>
      </c>
      <c r="O2368" s="41" t="str">
        <f>IFERROR(VLOOKUP(N2368,bbb!B699:Ordenmes,2,0),"")</f>
        <v>Junio</v>
      </c>
      <c r="P2368" s="142"/>
      <c r="Q2368" s="111"/>
      <c r="R2368" s="95"/>
      <c r="S2368" s="93"/>
      <c r="T2368" s="93"/>
    </row>
    <row r="2369" spans="1:20" x14ac:dyDescent="0.25">
      <c r="A2369" s="34" t="s">
        <v>2134</v>
      </c>
      <c r="B2369" s="34" t="str">
        <f t="shared" si="181"/>
        <v>UDR Apurimac-Andahuaylas-Chanka</v>
      </c>
      <c r="C2369" s="35" t="s">
        <v>212</v>
      </c>
      <c r="D2369" s="36" t="str">
        <f t="shared" si="180"/>
        <v>Seguimiento y evaluacion de los procesos de afiliación, promoción, proteccion y atencion a la ciudadanía</v>
      </c>
      <c r="E2369" s="95" t="s">
        <v>2390</v>
      </c>
      <c r="F2369" s="36" t="str">
        <f t="shared" si="178"/>
        <v>Elaborar y evaluar el reporte de producción de servicios en canales de atención en el ámbito de su ju</v>
      </c>
      <c r="G2369" s="185" t="s">
        <v>1637</v>
      </c>
      <c r="H2369" s="182" t="s">
        <v>2981</v>
      </c>
      <c r="I2369" s="182">
        <v>1</v>
      </c>
      <c r="J2369" s="184">
        <v>60</v>
      </c>
      <c r="K2369" s="38"/>
      <c r="L2369" s="127">
        <f t="shared" si="182"/>
        <v>320</v>
      </c>
      <c r="M2369" s="38">
        <f t="shared" si="179"/>
        <v>380</v>
      </c>
      <c r="N2369" s="107">
        <v>7</v>
      </c>
      <c r="O2369" s="41" t="str">
        <f>IFERROR(VLOOKUP(N2369,bbb!B700:Ordenmes,2,0),"")</f>
        <v>Julio</v>
      </c>
      <c r="P2369" s="142"/>
      <c r="Q2369" s="111"/>
      <c r="R2369" s="95"/>
      <c r="S2369" s="93"/>
      <c r="T2369" s="93"/>
    </row>
    <row r="2370" spans="1:20" x14ac:dyDescent="0.25">
      <c r="A2370" s="34" t="s">
        <v>2134</v>
      </c>
      <c r="B2370" s="34" t="str">
        <f t="shared" si="181"/>
        <v>UDR Apurimac-Andahuaylas-Chanka</v>
      </c>
      <c r="C2370" s="35" t="s">
        <v>279</v>
      </c>
      <c r="D2370" s="36" t="str">
        <f t="shared" si="180"/>
        <v>Ejecución de Control Técnico a las Prestaciones.</v>
      </c>
      <c r="E2370" s="95" t="s">
        <v>288</v>
      </c>
      <c r="F2370" s="36" t="str">
        <f t="shared" ref="F2370:F2433" si="183">IFERROR(VLOOKUP(E2370,IdTarea,2,0),"")</f>
        <v>Ejecutar acciones correspondientes al Proceso de Control Presencial Posterior</v>
      </c>
      <c r="G2370" s="185" t="s">
        <v>1645</v>
      </c>
      <c r="H2370" s="182" t="s">
        <v>2982</v>
      </c>
      <c r="I2370" s="182">
        <v>1</v>
      </c>
      <c r="J2370" s="184">
        <v>40</v>
      </c>
      <c r="K2370" s="38"/>
      <c r="L2370" s="127">
        <f t="shared" si="182"/>
        <v>320</v>
      </c>
      <c r="M2370" s="38">
        <f t="shared" si="179"/>
        <v>360</v>
      </c>
      <c r="N2370" s="107">
        <v>7</v>
      </c>
      <c r="O2370" s="41" t="str">
        <f>IFERROR(VLOOKUP(N2370,bbb!B701:Ordenmes,2,0),"")</f>
        <v>Julio</v>
      </c>
      <c r="P2370" s="142"/>
      <c r="Q2370" s="111"/>
      <c r="R2370" s="95"/>
      <c r="S2370" s="93"/>
      <c r="T2370" s="93"/>
    </row>
    <row r="2371" spans="1:20" x14ac:dyDescent="0.25">
      <c r="A2371" s="34" t="s">
        <v>2134</v>
      </c>
      <c r="B2371" s="34" t="str">
        <f t="shared" si="181"/>
        <v>UDR Apurimac-Andahuaylas-Chanka</v>
      </c>
      <c r="C2371" s="35" t="s">
        <v>279</v>
      </c>
      <c r="D2371" s="36" t="str">
        <f t="shared" si="180"/>
        <v>Ejecución de Control Técnico a las Prestaciones.</v>
      </c>
      <c r="E2371" s="95" t="s">
        <v>288</v>
      </c>
      <c r="F2371" s="36" t="str">
        <f t="shared" si="183"/>
        <v>Ejecutar acciones correspondientes al Proceso de Control Presencial Posterior</v>
      </c>
      <c r="G2371" s="185" t="s">
        <v>1644</v>
      </c>
      <c r="H2371" s="182" t="s">
        <v>2982</v>
      </c>
      <c r="I2371" s="182">
        <v>1</v>
      </c>
      <c r="J2371" s="184">
        <v>40</v>
      </c>
      <c r="K2371" s="38"/>
      <c r="L2371" s="127">
        <f t="shared" si="182"/>
        <v>320</v>
      </c>
      <c r="M2371" s="38">
        <f t="shared" si="179"/>
        <v>360</v>
      </c>
      <c r="N2371" s="107">
        <v>7</v>
      </c>
      <c r="O2371" s="41" t="str">
        <f>IFERROR(VLOOKUP(N2371,bbb!B702:Ordenmes,2,0),"")</f>
        <v>Julio</v>
      </c>
      <c r="P2371" s="142"/>
      <c r="Q2371" s="111"/>
      <c r="R2371" s="95"/>
      <c r="S2371" s="93"/>
      <c r="T2371" s="93"/>
    </row>
    <row r="2372" spans="1:20" x14ac:dyDescent="0.25">
      <c r="A2372" s="34" t="s">
        <v>2134</v>
      </c>
      <c r="B2372" s="34" t="str">
        <f t="shared" si="181"/>
        <v>UDR Apurimac-Andahuaylas-Chanka</v>
      </c>
      <c r="C2372" s="35" t="s">
        <v>279</v>
      </c>
      <c r="D2372" s="36" t="str">
        <f t="shared" si="180"/>
        <v>Ejecución de Control Técnico a las Prestaciones.</v>
      </c>
      <c r="E2372" s="95" t="s">
        <v>280</v>
      </c>
      <c r="F2372" s="36" t="str">
        <f t="shared" si="183"/>
        <v>Gestión con actores locales para fortalecer la contención preventiva</v>
      </c>
      <c r="G2372" s="185" t="s">
        <v>2979</v>
      </c>
      <c r="H2372" s="182" t="s">
        <v>2980</v>
      </c>
      <c r="I2372" s="182">
        <v>2</v>
      </c>
      <c r="J2372" s="184">
        <v>40</v>
      </c>
      <c r="K2372" s="38"/>
      <c r="L2372" s="127">
        <f t="shared" si="182"/>
        <v>640</v>
      </c>
      <c r="M2372" s="38">
        <f t="shared" si="179"/>
        <v>680</v>
      </c>
      <c r="N2372" s="107">
        <v>8</v>
      </c>
      <c r="O2372" s="41" t="str">
        <f>IFERROR(VLOOKUP(N2372,bbb!B703:Ordenmes,2,0),"")</f>
        <v>Agosto</v>
      </c>
      <c r="P2372" s="142"/>
      <c r="Q2372" s="111"/>
      <c r="R2372" s="95"/>
      <c r="S2372" s="93"/>
      <c r="T2372" s="93"/>
    </row>
    <row r="2373" spans="1:20" x14ac:dyDescent="0.25">
      <c r="A2373" s="34" t="s">
        <v>2134</v>
      </c>
      <c r="B2373" s="34" t="str">
        <f t="shared" si="181"/>
        <v>UDR Apurimac-Andahuaylas-Chanka</v>
      </c>
      <c r="C2373" s="35" t="s">
        <v>212</v>
      </c>
      <c r="D2373" s="36" t="str">
        <f t="shared" si="180"/>
        <v>Seguimiento y evaluacion de los procesos de afiliación, promoción, proteccion y atencion a la ciudadanía</v>
      </c>
      <c r="E2373" s="95" t="s">
        <v>2390</v>
      </c>
      <c r="F2373" s="36" t="str">
        <f t="shared" si="183"/>
        <v>Elaborar y evaluar el reporte de producción de servicios en canales de atención en el ámbito de su ju</v>
      </c>
      <c r="G2373" s="185" t="s">
        <v>1638</v>
      </c>
      <c r="H2373" s="182" t="s">
        <v>2981</v>
      </c>
      <c r="I2373" s="182">
        <v>1</v>
      </c>
      <c r="J2373" s="184">
        <v>30</v>
      </c>
      <c r="K2373" s="38"/>
      <c r="L2373" s="127">
        <f t="shared" si="182"/>
        <v>320</v>
      </c>
      <c r="M2373" s="38">
        <f t="shared" si="179"/>
        <v>350</v>
      </c>
      <c r="N2373" s="107">
        <v>8</v>
      </c>
      <c r="O2373" s="41" t="str">
        <f>IFERROR(VLOOKUP(N2373,bbb!B704:Ordenmes,2,0),"")</f>
        <v>Agosto</v>
      </c>
      <c r="P2373" s="142"/>
      <c r="Q2373" s="111"/>
      <c r="R2373" s="95"/>
      <c r="S2373" s="93"/>
      <c r="T2373" s="93"/>
    </row>
    <row r="2374" spans="1:20" x14ac:dyDescent="0.25">
      <c r="A2374" s="34" t="s">
        <v>2134</v>
      </c>
      <c r="B2374" s="34" t="str">
        <f t="shared" si="181"/>
        <v>UDR Apurimac-Andahuaylas-Chanka</v>
      </c>
      <c r="C2374" s="35" t="s">
        <v>279</v>
      </c>
      <c r="D2374" s="36" t="str">
        <f t="shared" si="180"/>
        <v>Ejecución de Control Técnico a las Prestaciones.</v>
      </c>
      <c r="E2374" s="95" t="s">
        <v>288</v>
      </c>
      <c r="F2374" s="36" t="str">
        <f t="shared" si="183"/>
        <v>Ejecutar acciones correspondientes al Proceso de Control Presencial Posterior</v>
      </c>
      <c r="G2374" s="185" t="s">
        <v>1646</v>
      </c>
      <c r="H2374" s="182" t="s">
        <v>2982</v>
      </c>
      <c r="I2374" s="182">
        <v>1</v>
      </c>
      <c r="J2374" s="184">
        <v>60</v>
      </c>
      <c r="K2374" s="38"/>
      <c r="L2374" s="127">
        <f t="shared" si="182"/>
        <v>320</v>
      </c>
      <c r="M2374" s="38">
        <f t="shared" si="179"/>
        <v>380</v>
      </c>
      <c r="N2374" s="107">
        <v>8</v>
      </c>
      <c r="O2374" s="41" t="str">
        <f>IFERROR(VLOOKUP(N2374,bbb!B705:Ordenmes,2,0),"")</f>
        <v>Agosto</v>
      </c>
      <c r="P2374" s="142"/>
      <c r="Q2374" s="111"/>
      <c r="R2374" s="95"/>
      <c r="S2374" s="93"/>
      <c r="T2374" s="93"/>
    </row>
    <row r="2375" spans="1:20" x14ac:dyDescent="0.25">
      <c r="A2375" s="34" t="s">
        <v>2134</v>
      </c>
      <c r="B2375" s="34" t="str">
        <f t="shared" si="181"/>
        <v>UDR Apurimac-Andahuaylas-Chanka</v>
      </c>
      <c r="C2375" s="35" t="s">
        <v>279</v>
      </c>
      <c r="D2375" s="36" t="str">
        <f t="shared" si="180"/>
        <v>Ejecución de Control Técnico a las Prestaciones.</v>
      </c>
      <c r="E2375" s="95" t="s">
        <v>288</v>
      </c>
      <c r="F2375" s="36" t="str">
        <f t="shared" si="183"/>
        <v>Ejecutar acciones correspondientes al Proceso de Control Presencial Posterior</v>
      </c>
      <c r="G2375" s="185" t="s">
        <v>1644</v>
      </c>
      <c r="H2375" s="182" t="s">
        <v>2982</v>
      </c>
      <c r="I2375" s="182">
        <v>1</v>
      </c>
      <c r="J2375" s="184">
        <v>40</v>
      </c>
      <c r="K2375" s="38"/>
      <c r="L2375" s="127">
        <f t="shared" si="182"/>
        <v>320</v>
      </c>
      <c r="M2375" s="38">
        <f t="shared" si="179"/>
        <v>360</v>
      </c>
      <c r="N2375" s="107">
        <v>8</v>
      </c>
      <c r="O2375" s="41" t="str">
        <f>IFERROR(VLOOKUP(N2375,bbb!B706:Ordenmes,2,0),"")</f>
        <v>Agosto</v>
      </c>
      <c r="P2375" s="142"/>
      <c r="Q2375" s="111"/>
      <c r="R2375" s="95"/>
      <c r="S2375" s="93"/>
      <c r="T2375" s="93"/>
    </row>
    <row r="2376" spans="1:20" x14ac:dyDescent="0.25">
      <c r="A2376" s="34" t="s">
        <v>2134</v>
      </c>
      <c r="B2376" s="34" t="str">
        <f t="shared" si="181"/>
        <v>UDR Apurimac-Andahuaylas-Chanka</v>
      </c>
      <c r="C2376" s="35" t="s">
        <v>212</v>
      </c>
      <c r="D2376" s="36" t="str">
        <f t="shared" si="180"/>
        <v>Seguimiento y evaluacion de los procesos de afiliación, promoción, proteccion y atencion a la ciudadanía</v>
      </c>
      <c r="E2376" s="95" t="s">
        <v>2390</v>
      </c>
      <c r="F2376" s="36" t="str">
        <f t="shared" si="183"/>
        <v>Elaborar y evaluar el reporte de producción de servicios en canales de atención en el ámbito de su ju</v>
      </c>
      <c r="G2376" s="185" t="s">
        <v>1639</v>
      </c>
      <c r="H2376" s="182" t="s">
        <v>2981</v>
      </c>
      <c r="I2376" s="182">
        <v>1</v>
      </c>
      <c r="J2376" s="184">
        <v>40</v>
      </c>
      <c r="K2376" s="38"/>
      <c r="L2376" s="127">
        <f t="shared" si="182"/>
        <v>320</v>
      </c>
      <c r="M2376" s="38">
        <f t="shared" ref="M2376:M2439" si="184">SUM(J2376:L2376)</f>
        <v>360</v>
      </c>
      <c r="N2376" s="107">
        <v>9</v>
      </c>
      <c r="O2376" s="41" t="str">
        <f>IFERROR(VLOOKUP(N2376,bbb!B707:Ordenmes,2,0),"")</f>
        <v>Setiembre</v>
      </c>
      <c r="P2376" s="142"/>
      <c r="Q2376" s="111"/>
      <c r="R2376" s="95"/>
      <c r="S2376" s="93"/>
      <c r="T2376" s="93"/>
    </row>
    <row r="2377" spans="1:20" x14ac:dyDescent="0.25">
      <c r="A2377" s="34" t="s">
        <v>2134</v>
      </c>
      <c r="B2377" s="34" t="str">
        <f t="shared" si="181"/>
        <v>UDR Apurimac-Andahuaylas-Chanka</v>
      </c>
      <c r="C2377" s="35" t="s">
        <v>279</v>
      </c>
      <c r="D2377" s="36" t="str">
        <f t="shared" si="180"/>
        <v>Ejecución de Control Técnico a las Prestaciones.</v>
      </c>
      <c r="E2377" s="95" t="s">
        <v>288</v>
      </c>
      <c r="F2377" s="36" t="str">
        <f t="shared" si="183"/>
        <v>Ejecutar acciones correspondientes al Proceso de Control Presencial Posterior</v>
      </c>
      <c r="G2377" s="185" t="s">
        <v>1647</v>
      </c>
      <c r="H2377" s="182" t="s">
        <v>2982</v>
      </c>
      <c r="I2377" s="182">
        <v>1</v>
      </c>
      <c r="J2377" s="184">
        <v>40</v>
      </c>
      <c r="K2377" s="38"/>
      <c r="L2377" s="127">
        <f t="shared" si="182"/>
        <v>320</v>
      </c>
      <c r="M2377" s="38">
        <f t="shared" si="184"/>
        <v>360</v>
      </c>
      <c r="N2377" s="107">
        <v>9</v>
      </c>
      <c r="O2377" s="41" t="str">
        <f>IFERROR(VLOOKUP(N2377,bbb!B708:Ordenmes,2,0),"")</f>
        <v>Setiembre</v>
      </c>
      <c r="P2377" s="142"/>
      <c r="Q2377" s="111"/>
      <c r="R2377" s="95"/>
      <c r="S2377" s="93"/>
      <c r="T2377" s="93"/>
    </row>
    <row r="2378" spans="1:20" x14ac:dyDescent="0.25">
      <c r="A2378" s="34" t="s">
        <v>2134</v>
      </c>
      <c r="B2378" s="34" t="str">
        <f t="shared" si="181"/>
        <v>UDR Apurimac-Andahuaylas-Chanka</v>
      </c>
      <c r="C2378" s="35" t="s">
        <v>279</v>
      </c>
      <c r="D2378" s="36" t="str">
        <f t="shared" si="180"/>
        <v>Ejecución de Control Técnico a las Prestaciones.</v>
      </c>
      <c r="E2378" s="95" t="s">
        <v>288</v>
      </c>
      <c r="F2378" s="36" t="str">
        <f t="shared" si="183"/>
        <v>Ejecutar acciones correspondientes al Proceso de Control Presencial Posterior</v>
      </c>
      <c r="G2378" s="185" t="s">
        <v>1644</v>
      </c>
      <c r="H2378" s="182" t="s">
        <v>2982</v>
      </c>
      <c r="I2378" s="182">
        <v>1</v>
      </c>
      <c r="J2378" s="184">
        <v>40</v>
      </c>
      <c r="K2378" s="38"/>
      <c r="L2378" s="127">
        <f t="shared" si="182"/>
        <v>320</v>
      </c>
      <c r="M2378" s="38">
        <f t="shared" si="184"/>
        <v>360</v>
      </c>
      <c r="N2378" s="107">
        <v>9</v>
      </c>
      <c r="O2378" s="41" t="str">
        <f>IFERROR(VLOOKUP(N2378,bbb!B709:Ordenmes,2,0),"")</f>
        <v>Setiembre</v>
      </c>
      <c r="P2378" s="142"/>
      <c r="Q2378" s="111"/>
      <c r="R2378" s="95"/>
      <c r="S2378" s="93"/>
      <c r="T2378" s="93"/>
    </row>
    <row r="2379" spans="1:20" x14ac:dyDescent="0.25">
      <c r="A2379" s="34" t="s">
        <v>2134</v>
      </c>
      <c r="B2379" s="34" t="str">
        <f t="shared" si="181"/>
        <v>UDR Apurimac-Andahuaylas-Chanka</v>
      </c>
      <c r="C2379" s="35" t="s">
        <v>279</v>
      </c>
      <c r="D2379" s="36" t="str">
        <f t="shared" si="180"/>
        <v>Ejecución de Control Técnico a las Prestaciones.</v>
      </c>
      <c r="E2379" s="95" t="s">
        <v>280</v>
      </c>
      <c r="F2379" s="36" t="str">
        <f t="shared" si="183"/>
        <v>Gestión con actores locales para fortalecer la contención preventiva</v>
      </c>
      <c r="G2379" s="185" t="s">
        <v>2979</v>
      </c>
      <c r="H2379" s="182" t="s">
        <v>2980</v>
      </c>
      <c r="I2379" s="182">
        <v>3</v>
      </c>
      <c r="J2379" s="184">
        <v>60</v>
      </c>
      <c r="K2379" s="38"/>
      <c r="L2379" s="127">
        <f t="shared" si="182"/>
        <v>960</v>
      </c>
      <c r="M2379" s="38">
        <f t="shared" si="184"/>
        <v>1020</v>
      </c>
      <c r="N2379" s="107">
        <v>10</v>
      </c>
      <c r="O2379" s="41" t="str">
        <f>IFERROR(VLOOKUP(N2379,bbb!B710:Ordenmes,2,0),"")</f>
        <v>Octubre</v>
      </c>
      <c r="P2379" s="142"/>
      <c r="Q2379" s="111"/>
      <c r="R2379" s="95"/>
      <c r="S2379" s="93"/>
      <c r="T2379" s="93"/>
    </row>
    <row r="2380" spans="1:20" x14ac:dyDescent="0.25">
      <c r="A2380" s="34" t="s">
        <v>2134</v>
      </c>
      <c r="B2380" s="34" t="str">
        <f t="shared" si="181"/>
        <v>UDR Apurimac-Andahuaylas-Chanka</v>
      </c>
      <c r="C2380" s="35" t="s">
        <v>212</v>
      </c>
      <c r="D2380" s="36" t="str">
        <f t="shared" si="180"/>
        <v>Seguimiento y evaluacion de los procesos de afiliación, promoción, proteccion y atencion a la ciudadanía</v>
      </c>
      <c r="E2380" s="95" t="s">
        <v>2390</v>
      </c>
      <c r="F2380" s="36" t="str">
        <f t="shared" si="183"/>
        <v>Elaborar y evaluar el reporte de producción de servicios en canales de atención en el ámbito de su ju</v>
      </c>
      <c r="G2380" s="185" t="s">
        <v>1640</v>
      </c>
      <c r="H2380" s="182" t="s">
        <v>2981</v>
      </c>
      <c r="I2380" s="182">
        <v>1</v>
      </c>
      <c r="J2380" s="184">
        <v>40</v>
      </c>
      <c r="K2380" s="38"/>
      <c r="L2380" s="127">
        <f t="shared" si="182"/>
        <v>320</v>
      </c>
      <c r="M2380" s="38">
        <f t="shared" si="184"/>
        <v>360</v>
      </c>
      <c r="N2380" s="107">
        <v>10</v>
      </c>
      <c r="O2380" s="41" t="str">
        <f>IFERROR(VLOOKUP(N2380,bbb!B711:Ordenmes,2,0),"")</f>
        <v>Octubre</v>
      </c>
      <c r="P2380" s="142"/>
      <c r="Q2380" s="111"/>
      <c r="R2380" s="95"/>
      <c r="S2380" s="93"/>
      <c r="T2380" s="93"/>
    </row>
    <row r="2381" spans="1:20" x14ac:dyDescent="0.25">
      <c r="A2381" s="34" t="s">
        <v>2134</v>
      </c>
      <c r="B2381" s="34" t="str">
        <f t="shared" si="181"/>
        <v>UDR Apurimac-Andahuaylas-Chanka</v>
      </c>
      <c r="C2381" s="35" t="s">
        <v>279</v>
      </c>
      <c r="D2381" s="36" t="str">
        <f t="shared" si="180"/>
        <v>Ejecución de Control Técnico a las Prestaciones.</v>
      </c>
      <c r="E2381" s="95" t="s">
        <v>288</v>
      </c>
      <c r="F2381" s="36" t="str">
        <f t="shared" si="183"/>
        <v>Ejecutar acciones correspondientes al Proceso de Control Presencial Posterior</v>
      </c>
      <c r="G2381" s="185" t="s">
        <v>1648</v>
      </c>
      <c r="H2381" s="182" t="s">
        <v>2982</v>
      </c>
      <c r="I2381" s="182">
        <v>1</v>
      </c>
      <c r="J2381" s="184">
        <v>60</v>
      </c>
      <c r="K2381" s="38"/>
      <c r="L2381" s="127">
        <f t="shared" si="182"/>
        <v>320</v>
      </c>
      <c r="M2381" s="38">
        <f t="shared" si="184"/>
        <v>380</v>
      </c>
      <c r="N2381" s="107">
        <v>10</v>
      </c>
      <c r="O2381" s="41" t="str">
        <f>IFERROR(VLOOKUP(N2381,bbb!B712:Ordenmes,2,0),"")</f>
        <v>Octubre</v>
      </c>
      <c r="P2381" s="142"/>
      <c r="Q2381" s="111"/>
      <c r="R2381" s="95"/>
      <c r="S2381" s="93"/>
      <c r="T2381" s="93"/>
    </row>
    <row r="2382" spans="1:20" x14ac:dyDescent="0.25">
      <c r="A2382" s="34" t="s">
        <v>2134</v>
      </c>
      <c r="B2382" s="34" t="str">
        <f t="shared" si="181"/>
        <v>UDR Apurimac-Andahuaylas-Chanka</v>
      </c>
      <c r="C2382" s="35" t="s">
        <v>279</v>
      </c>
      <c r="D2382" s="36" t="str">
        <f t="shared" si="180"/>
        <v>Ejecución de Control Técnico a las Prestaciones.</v>
      </c>
      <c r="E2382" s="95" t="s">
        <v>288</v>
      </c>
      <c r="F2382" s="36" t="str">
        <f t="shared" si="183"/>
        <v>Ejecutar acciones correspondientes al Proceso de Control Presencial Posterior</v>
      </c>
      <c r="G2382" s="185" t="s">
        <v>1644</v>
      </c>
      <c r="H2382" s="182" t="s">
        <v>2982</v>
      </c>
      <c r="I2382" s="182">
        <v>1</v>
      </c>
      <c r="J2382" s="184">
        <v>40</v>
      </c>
      <c r="K2382" s="38"/>
      <c r="L2382" s="127">
        <f t="shared" si="182"/>
        <v>320</v>
      </c>
      <c r="M2382" s="38">
        <f t="shared" si="184"/>
        <v>360</v>
      </c>
      <c r="N2382" s="107">
        <v>10</v>
      </c>
      <c r="O2382" s="41" t="str">
        <f>IFERROR(VLOOKUP(N2382,bbb!B713:Ordenmes,2,0),"")</f>
        <v>Octubre</v>
      </c>
      <c r="P2382" s="142"/>
      <c r="Q2382" s="111"/>
      <c r="R2382" s="95"/>
      <c r="S2382" s="93"/>
      <c r="T2382" s="93"/>
    </row>
    <row r="2383" spans="1:20" x14ac:dyDescent="0.25">
      <c r="A2383" s="34" t="s">
        <v>2134</v>
      </c>
      <c r="B2383" s="34" t="str">
        <f t="shared" si="181"/>
        <v>UDR Apurimac-Andahuaylas-Chanka</v>
      </c>
      <c r="C2383" s="35" t="s">
        <v>307</v>
      </c>
      <c r="D2383" s="36" t="str">
        <f t="shared" si="180"/>
        <v>Supervisión Financiera a Unidades Ejecutoras-UE.</v>
      </c>
      <c r="E2383" s="95" t="s">
        <v>308</v>
      </c>
      <c r="F2383" s="36" t="str">
        <f t="shared" si="183"/>
        <v>Supervisión Financiera Presencial a las Unidades Ejecutoras-UE</v>
      </c>
      <c r="G2383" s="182" t="s">
        <v>1631</v>
      </c>
      <c r="H2383" s="183" t="s">
        <v>2983</v>
      </c>
      <c r="I2383" s="182">
        <v>6</v>
      </c>
      <c r="J2383" s="184">
        <v>80</v>
      </c>
      <c r="K2383" s="38"/>
      <c r="L2383" s="127">
        <f t="shared" si="182"/>
        <v>1920</v>
      </c>
      <c r="M2383" s="38">
        <f t="shared" si="184"/>
        <v>2000</v>
      </c>
      <c r="N2383" s="107">
        <v>11</v>
      </c>
      <c r="O2383" s="41" t="str">
        <f>IFERROR(VLOOKUP(N2383,bbb!B714:Ordenmes,2,0),"")</f>
        <v>Noviembre</v>
      </c>
      <c r="P2383" s="142"/>
      <c r="Q2383" s="111"/>
      <c r="R2383" s="95"/>
      <c r="S2383" s="93"/>
      <c r="T2383" s="93"/>
    </row>
    <row r="2384" spans="1:20" x14ac:dyDescent="0.25">
      <c r="A2384" s="34" t="s">
        <v>2134</v>
      </c>
      <c r="B2384" s="34" t="str">
        <f t="shared" si="181"/>
        <v>UDR Apurimac-Andahuaylas-Chanka</v>
      </c>
      <c r="C2384" s="35" t="s">
        <v>212</v>
      </c>
      <c r="D2384" s="36" t="str">
        <f t="shared" si="180"/>
        <v>Seguimiento y evaluacion de los procesos de afiliación, promoción, proteccion y atencion a la ciudadanía</v>
      </c>
      <c r="E2384" s="95" t="s">
        <v>2390</v>
      </c>
      <c r="F2384" s="36" t="str">
        <f t="shared" si="183"/>
        <v>Elaborar y evaluar el reporte de producción de servicios en canales de atención en el ámbito de su ju</v>
      </c>
      <c r="G2384" s="185" t="s">
        <v>1641</v>
      </c>
      <c r="H2384" s="182" t="s">
        <v>2981</v>
      </c>
      <c r="I2384" s="182">
        <v>1</v>
      </c>
      <c r="J2384" s="184">
        <v>60</v>
      </c>
      <c r="K2384" s="38"/>
      <c r="L2384" s="127">
        <f t="shared" si="182"/>
        <v>320</v>
      </c>
      <c r="M2384" s="38">
        <f t="shared" si="184"/>
        <v>380</v>
      </c>
      <c r="N2384" s="107">
        <v>11</v>
      </c>
      <c r="O2384" s="41" t="str">
        <f>IFERROR(VLOOKUP(N2384,bbb!B715:Ordenmes,2,0),"")</f>
        <v>Noviembre</v>
      </c>
      <c r="P2384" s="142"/>
      <c r="Q2384" s="111"/>
      <c r="R2384" s="95"/>
      <c r="S2384" s="93"/>
      <c r="T2384" s="93"/>
    </row>
    <row r="2385" spans="1:20" x14ac:dyDescent="0.25">
      <c r="A2385" s="34" t="s">
        <v>2134</v>
      </c>
      <c r="B2385" s="34" t="str">
        <f t="shared" si="181"/>
        <v>UDR Apurimac-Andahuaylas-Chanka</v>
      </c>
      <c r="C2385" s="35" t="s">
        <v>279</v>
      </c>
      <c r="D2385" s="36" t="str">
        <f t="shared" si="180"/>
        <v>Ejecución de Control Técnico a las Prestaciones.</v>
      </c>
      <c r="E2385" s="95" t="s">
        <v>288</v>
      </c>
      <c r="F2385" s="36" t="str">
        <f t="shared" si="183"/>
        <v>Ejecutar acciones correspondientes al Proceso de Control Presencial Posterior</v>
      </c>
      <c r="G2385" s="185" t="s">
        <v>1649</v>
      </c>
      <c r="H2385" s="182" t="s">
        <v>2982</v>
      </c>
      <c r="I2385" s="182">
        <v>1</v>
      </c>
      <c r="J2385" s="184">
        <v>40</v>
      </c>
      <c r="K2385" s="38"/>
      <c r="L2385" s="127">
        <f t="shared" si="182"/>
        <v>320</v>
      </c>
      <c r="M2385" s="38">
        <f t="shared" si="184"/>
        <v>360</v>
      </c>
      <c r="N2385" s="107">
        <v>11</v>
      </c>
      <c r="O2385" s="41" t="str">
        <f>IFERROR(VLOOKUP(N2385,bbb!B716:Ordenmes,2,0),"")</f>
        <v>Noviembre</v>
      </c>
      <c r="P2385" s="142"/>
      <c r="Q2385" s="111"/>
      <c r="R2385" s="95"/>
      <c r="S2385" s="93"/>
      <c r="T2385" s="93"/>
    </row>
    <row r="2386" spans="1:20" x14ac:dyDescent="0.25">
      <c r="A2386" s="34" t="s">
        <v>2134</v>
      </c>
      <c r="B2386" s="34" t="str">
        <f t="shared" si="181"/>
        <v>UDR Apurimac-Andahuaylas-Chanka</v>
      </c>
      <c r="C2386" s="35" t="s">
        <v>279</v>
      </c>
      <c r="D2386" s="36" t="str">
        <f t="shared" si="180"/>
        <v>Ejecución de Control Técnico a las Prestaciones.</v>
      </c>
      <c r="E2386" s="95" t="s">
        <v>288</v>
      </c>
      <c r="F2386" s="36" t="str">
        <f t="shared" si="183"/>
        <v>Ejecutar acciones correspondientes al Proceso de Control Presencial Posterior</v>
      </c>
      <c r="G2386" s="185" t="s">
        <v>1644</v>
      </c>
      <c r="H2386" s="182" t="s">
        <v>2982</v>
      </c>
      <c r="I2386" s="182">
        <v>1</v>
      </c>
      <c r="J2386" s="184">
        <v>40</v>
      </c>
      <c r="K2386" s="38"/>
      <c r="L2386" s="127">
        <f t="shared" si="182"/>
        <v>320</v>
      </c>
      <c r="M2386" s="38">
        <f t="shared" si="184"/>
        <v>360</v>
      </c>
      <c r="N2386" s="107">
        <v>11</v>
      </c>
      <c r="O2386" s="41" t="str">
        <f>IFERROR(VLOOKUP(N2386,bbb!B717:Ordenmes,2,0),"")</f>
        <v>Noviembre</v>
      </c>
      <c r="P2386" s="142"/>
      <c r="Q2386" s="111"/>
      <c r="R2386" s="95"/>
      <c r="S2386" s="93"/>
      <c r="T2386" s="93"/>
    </row>
    <row r="2387" spans="1:20" x14ac:dyDescent="0.25">
      <c r="A2387" s="34" t="s">
        <v>2134</v>
      </c>
      <c r="B2387" s="34" t="str">
        <f t="shared" si="181"/>
        <v>UDR Apurimac-Andahuaylas-Chanka</v>
      </c>
      <c r="C2387" s="35" t="s">
        <v>279</v>
      </c>
      <c r="D2387" s="36" t="str">
        <f t="shared" si="180"/>
        <v>Ejecución de Control Técnico a las Prestaciones.</v>
      </c>
      <c r="E2387" s="95" t="s">
        <v>280</v>
      </c>
      <c r="F2387" s="36" t="str">
        <f t="shared" si="183"/>
        <v>Gestión con actores locales para fortalecer la contención preventiva</v>
      </c>
      <c r="G2387" s="182"/>
      <c r="H2387" s="182" t="s">
        <v>2980</v>
      </c>
      <c r="I2387" s="182">
        <v>1</v>
      </c>
      <c r="J2387" s="184">
        <v>0</v>
      </c>
      <c r="K2387" s="38"/>
      <c r="L2387" s="127">
        <v>62</v>
      </c>
      <c r="M2387" s="38">
        <f t="shared" si="184"/>
        <v>62</v>
      </c>
      <c r="N2387" s="107">
        <v>11</v>
      </c>
      <c r="O2387" s="41" t="str">
        <f>IFERROR(VLOOKUP(N2387,bbb!B718:Ordenmes,2,0),"")</f>
        <v>Noviembre</v>
      </c>
      <c r="P2387" s="142"/>
      <c r="Q2387" s="111"/>
      <c r="R2387" s="95"/>
      <c r="S2387" s="93"/>
      <c r="T2387" s="93"/>
    </row>
    <row r="2388" spans="1:20" x14ac:dyDescent="0.25">
      <c r="A2388" s="34" t="s">
        <v>2134</v>
      </c>
      <c r="B2388" s="34" t="str">
        <f t="shared" si="181"/>
        <v>UDR Apurimac-Andahuaylas-Chanka</v>
      </c>
      <c r="C2388" s="35" t="s">
        <v>279</v>
      </c>
      <c r="D2388" s="36" t="str">
        <f t="shared" si="180"/>
        <v>Ejecución de Control Técnico a las Prestaciones.</v>
      </c>
      <c r="E2388" s="95" t="s">
        <v>288</v>
      </c>
      <c r="F2388" s="36" t="str">
        <f t="shared" si="183"/>
        <v>Ejecutar acciones correspondientes al Proceso de Control Presencial Posterior</v>
      </c>
      <c r="G2388" s="185" t="s">
        <v>1644</v>
      </c>
      <c r="H2388" s="182" t="s">
        <v>2982</v>
      </c>
      <c r="I2388" s="182">
        <v>1</v>
      </c>
      <c r="J2388" s="184">
        <v>40</v>
      </c>
      <c r="K2388" s="38"/>
      <c r="L2388" s="127">
        <f>+I2388*320</f>
        <v>320</v>
      </c>
      <c r="M2388" s="38">
        <f t="shared" si="184"/>
        <v>360</v>
      </c>
      <c r="N2388" s="107">
        <v>12</v>
      </c>
      <c r="O2388" s="41" t="str">
        <f>IFERROR(VLOOKUP(N2388,bbb!B719:Ordenmes,2,0),"")</f>
        <v>Diciembre</v>
      </c>
      <c r="P2388" s="142"/>
      <c r="Q2388" s="111"/>
      <c r="R2388" s="95"/>
      <c r="S2388" s="93"/>
      <c r="T2388" s="93"/>
    </row>
    <row r="2389" spans="1:20" x14ac:dyDescent="0.25">
      <c r="A2389" s="34" t="s">
        <v>2136</v>
      </c>
      <c r="B2389" s="34" t="str">
        <f t="shared" si="181"/>
        <v>UDR Ica</v>
      </c>
      <c r="C2389" s="35" t="s">
        <v>252</v>
      </c>
      <c r="D2389" s="36" t="str">
        <f t="shared" si="180"/>
        <v>Acciones de Soporte a la Gestión a nivel de UDR</v>
      </c>
      <c r="E2389" s="36" t="s">
        <v>260</v>
      </c>
      <c r="F2389" s="36" t="str">
        <f t="shared" si="183"/>
        <v>Otras Acciones de Soporte</v>
      </c>
      <c r="G2389" s="36" t="s">
        <v>1650</v>
      </c>
      <c r="H2389" s="83" t="s">
        <v>1651</v>
      </c>
      <c r="I2389" s="82">
        <v>1.4</v>
      </c>
      <c r="J2389" s="38">
        <v>25</v>
      </c>
      <c r="K2389" s="38"/>
      <c r="L2389" s="38">
        <v>373.33</v>
      </c>
      <c r="M2389" s="38">
        <f t="shared" si="184"/>
        <v>398.33</v>
      </c>
      <c r="N2389" s="39">
        <v>3</v>
      </c>
      <c r="O2389" s="41" t="str">
        <f>IFERROR(VLOOKUP(N2389,bbb!B639:Ordenmes,2,0),"")</f>
        <v>Marzo</v>
      </c>
      <c r="P2389" s="142">
        <v>3</v>
      </c>
      <c r="Q2389" s="111" t="s">
        <v>131</v>
      </c>
      <c r="R2389" s="95"/>
      <c r="S2389" s="93" t="s">
        <v>2970</v>
      </c>
      <c r="T2389" s="93"/>
    </row>
    <row r="2390" spans="1:20" x14ac:dyDescent="0.25">
      <c r="A2390" s="34" t="s">
        <v>2136</v>
      </c>
      <c r="B2390" s="34" t="str">
        <f t="shared" si="181"/>
        <v>UDR Ica</v>
      </c>
      <c r="C2390" s="35" t="s">
        <v>252</v>
      </c>
      <c r="D2390" s="36" t="str">
        <f t="shared" si="180"/>
        <v>Acciones de Soporte a la Gestión a nivel de UDR</v>
      </c>
      <c r="E2390" s="36" t="s">
        <v>253</v>
      </c>
      <c r="F2390" s="36" t="str">
        <f t="shared" si="183"/>
        <v>Supervisión y asistencia técnica en acciones de soporte a IPRESS</v>
      </c>
      <c r="G2390" s="36" t="s">
        <v>1650</v>
      </c>
      <c r="H2390" s="83" t="s">
        <v>1655</v>
      </c>
      <c r="I2390" s="82">
        <v>1.4</v>
      </c>
      <c r="J2390" s="38">
        <v>25</v>
      </c>
      <c r="K2390" s="38"/>
      <c r="L2390" s="38">
        <v>373.33</v>
      </c>
      <c r="M2390" s="38">
        <f t="shared" si="184"/>
        <v>398.33</v>
      </c>
      <c r="N2390" s="39">
        <v>3</v>
      </c>
      <c r="O2390" s="41" t="str">
        <f>IFERROR(VLOOKUP(N2390,bbb!B640:Ordenmes,2,0),"")</f>
        <v>Marzo</v>
      </c>
      <c r="P2390" s="142">
        <v>4</v>
      </c>
      <c r="Q2390" s="111" t="s">
        <v>137</v>
      </c>
      <c r="R2390" s="95"/>
      <c r="S2390" s="93" t="s">
        <v>2970</v>
      </c>
      <c r="T2390" s="93"/>
    </row>
    <row r="2391" spans="1:20" x14ac:dyDescent="0.25">
      <c r="A2391" s="34" t="s">
        <v>2136</v>
      </c>
      <c r="B2391" s="34" t="str">
        <f t="shared" si="181"/>
        <v>UDR Ica</v>
      </c>
      <c r="C2391" s="35" t="s">
        <v>279</v>
      </c>
      <c r="D2391" s="36" t="str">
        <f t="shared" si="180"/>
        <v>Ejecución de Control Técnico a las Prestaciones.</v>
      </c>
      <c r="E2391" s="36" t="s">
        <v>288</v>
      </c>
      <c r="F2391" s="36" t="str">
        <f t="shared" si="183"/>
        <v>Ejecutar acciones correspondientes al Proceso de Control Presencial Posterior</v>
      </c>
      <c r="G2391" s="36" t="s">
        <v>1656</v>
      </c>
      <c r="H2391" s="83" t="s">
        <v>1657</v>
      </c>
      <c r="I2391" s="82">
        <v>1.4</v>
      </c>
      <c r="J2391" s="38">
        <v>25</v>
      </c>
      <c r="K2391" s="38"/>
      <c r="L2391" s="38">
        <v>373.33</v>
      </c>
      <c r="M2391" s="38">
        <f t="shared" si="184"/>
        <v>398.33</v>
      </c>
      <c r="N2391" s="39">
        <v>3</v>
      </c>
      <c r="O2391" s="41" t="str">
        <f>IFERROR(VLOOKUP(N2391,bbb!B641:Ordenmes,2,0),"")</f>
        <v>Marzo</v>
      </c>
      <c r="P2391" s="142">
        <v>1</v>
      </c>
      <c r="Q2391" s="111" t="s">
        <v>257</v>
      </c>
      <c r="R2391" s="95"/>
      <c r="S2391" s="93" t="s">
        <v>2970</v>
      </c>
      <c r="T2391" s="93"/>
    </row>
    <row r="2392" spans="1:20" x14ac:dyDescent="0.25">
      <c r="A2392" s="34" t="s">
        <v>2136</v>
      </c>
      <c r="B2392" s="34" t="str">
        <f t="shared" si="181"/>
        <v>UDR Ica</v>
      </c>
      <c r="C2392" s="35" t="s">
        <v>279</v>
      </c>
      <c r="D2392" s="36" t="str">
        <f t="shared" si="180"/>
        <v>Ejecución de Control Técnico a las Prestaciones.</v>
      </c>
      <c r="E2392" s="36" t="s">
        <v>288</v>
      </c>
      <c r="F2392" s="36" t="str">
        <f t="shared" si="183"/>
        <v>Ejecutar acciones correspondientes al Proceso de Control Presencial Posterior</v>
      </c>
      <c r="G2392" s="36" t="s">
        <v>1658</v>
      </c>
      <c r="H2392" s="83" t="s">
        <v>1659</v>
      </c>
      <c r="I2392" s="82">
        <v>1.4</v>
      </c>
      <c r="J2392" s="38">
        <v>50</v>
      </c>
      <c r="K2392" s="38"/>
      <c r="L2392" s="38">
        <v>373.33</v>
      </c>
      <c r="M2392" s="38">
        <f t="shared" si="184"/>
        <v>423.33</v>
      </c>
      <c r="N2392" s="39">
        <v>3</v>
      </c>
      <c r="O2392" s="41" t="str">
        <f>IFERROR(VLOOKUP(N2392,bbb!B642:Ordenmes,2,0),"")</f>
        <v>Marzo</v>
      </c>
      <c r="P2392" s="142">
        <v>5</v>
      </c>
      <c r="Q2392" s="111" t="s">
        <v>158</v>
      </c>
      <c r="R2392" s="95"/>
      <c r="S2392" s="93" t="s">
        <v>2970</v>
      </c>
      <c r="T2392" s="93"/>
    </row>
    <row r="2393" spans="1:20" x14ac:dyDescent="0.25">
      <c r="A2393" s="34" t="s">
        <v>2136</v>
      </c>
      <c r="B2393" s="34" t="str">
        <f t="shared" si="181"/>
        <v>UDR Ica</v>
      </c>
      <c r="C2393" s="35" t="s">
        <v>314</v>
      </c>
      <c r="D2393" s="36" t="str">
        <f t="shared" si="180"/>
        <v>Acciones de Afiliación.</v>
      </c>
      <c r="E2393" s="36" t="s">
        <v>315</v>
      </c>
      <c r="F2393" s="36" t="str">
        <f t="shared" si="183"/>
        <v>Supervisión y asistencia técnica en materia de afiliaciones</v>
      </c>
      <c r="G2393" s="36" t="s">
        <v>1660</v>
      </c>
      <c r="H2393" s="83" t="s">
        <v>1665</v>
      </c>
      <c r="I2393" s="82">
        <v>1.4</v>
      </c>
      <c r="J2393" s="38">
        <v>35</v>
      </c>
      <c r="K2393" s="38"/>
      <c r="L2393" s="38">
        <v>373.33</v>
      </c>
      <c r="M2393" s="38">
        <f t="shared" si="184"/>
        <v>408.33</v>
      </c>
      <c r="N2393" s="39">
        <v>3</v>
      </c>
      <c r="O2393" s="41" t="str">
        <f>IFERROR(VLOOKUP(N2393,bbb!B643:Ordenmes,2,0),"")</f>
        <v>Marzo</v>
      </c>
      <c r="P2393" s="142">
        <v>1</v>
      </c>
      <c r="Q2393" s="111" t="s">
        <v>257</v>
      </c>
      <c r="R2393" s="95"/>
      <c r="S2393" s="93" t="s">
        <v>2970</v>
      </c>
      <c r="T2393" s="93"/>
    </row>
    <row r="2394" spans="1:20" x14ac:dyDescent="0.25">
      <c r="A2394" s="34" t="s">
        <v>2136</v>
      </c>
      <c r="B2394" s="34" t="str">
        <f t="shared" si="181"/>
        <v>UDR Ica</v>
      </c>
      <c r="C2394" s="35" t="s">
        <v>314</v>
      </c>
      <c r="D2394" s="36" t="str">
        <f t="shared" ref="D2394:D2457" si="185">IFERROR(VLOOKUP(C2394,IdAOE,2,0),"")</f>
        <v>Acciones de Afiliación.</v>
      </c>
      <c r="E2394" s="36" t="s">
        <v>315</v>
      </c>
      <c r="F2394" s="36" t="str">
        <f t="shared" si="183"/>
        <v>Supervisión y asistencia técnica en materia de afiliaciones</v>
      </c>
      <c r="G2394" s="36" t="s">
        <v>1660</v>
      </c>
      <c r="H2394" s="83" t="s">
        <v>1666</v>
      </c>
      <c r="I2394" s="82">
        <v>1.4</v>
      </c>
      <c r="J2394" s="38">
        <v>35</v>
      </c>
      <c r="K2394" s="38"/>
      <c r="L2394" s="38">
        <v>373.33</v>
      </c>
      <c r="M2394" s="38">
        <f t="shared" si="184"/>
        <v>408.33</v>
      </c>
      <c r="N2394" s="39">
        <v>3</v>
      </c>
      <c r="O2394" s="41" t="str">
        <f>IFERROR(VLOOKUP(N2394,bbb!B644:Ordenmes,2,0),"")</f>
        <v>Marzo</v>
      </c>
      <c r="P2394" s="142">
        <v>2</v>
      </c>
      <c r="Q2394" s="111" t="s">
        <v>126</v>
      </c>
      <c r="R2394" s="95"/>
      <c r="S2394" s="93" t="s">
        <v>2970</v>
      </c>
      <c r="T2394" s="93"/>
    </row>
    <row r="2395" spans="1:20" x14ac:dyDescent="0.25">
      <c r="A2395" s="34" t="s">
        <v>2136</v>
      </c>
      <c r="B2395" s="34" t="str">
        <f t="shared" si="181"/>
        <v>UDR Ica</v>
      </c>
      <c r="C2395" s="35" t="s">
        <v>252</v>
      </c>
      <c r="D2395" s="36" t="str">
        <f t="shared" si="185"/>
        <v>Acciones de Soporte a la Gestión a nivel de UDR</v>
      </c>
      <c r="E2395" s="36" t="s">
        <v>260</v>
      </c>
      <c r="F2395" s="36" t="str">
        <f t="shared" si="183"/>
        <v>Otras Acciones de Soporte</v>
      </c>
      <c r="G2395" s="36" t="s">
        <v>1652</v>
      </c>
      <c r="H2395" s="83" t="s">
        <v>1651</v>
      </c>
      <c r="I2395" s="82">
        <v>1.4</v>
      </c>
      <c r="J2395" s="38">
        <v>35</v>
      </c>
      <c r="K2395" s="38"/>
      <c r="L2395" s="38">
        <v>373.33</v>
      </c>
      <c r="M2395" s="38">
        <f t="shared" si="184"/>
        <v>408.33</v>
      </c>
      <c r="N2395" s="107">
        <v>4</v>
      </c>
      <c r="O2395" s="41" t="str">
        <f>IFERROR(VLOOKUP(N2395,bbb!B697:Ordenmes,2,0),"")</f>
        <v>Abril</v>
      </c>
      <c r="P2395" s="142">
        <v>5</v>
      </c>
      <c r="Q2395" s="111" t="s">
        <v>158</v>
      </c>
      <c r="R2395" s="95"/>
      <c r="S2395" s="93"/>
      <c r="T2395" s="93"/>
    </row>
    <row r="2396" spans="1:20" x14ac:dyDescent="0.25">
      <c r="A2396" s="34" t="s">
        <v>2136</v>
      </c>
      <c r="B2396" s="34" t="str">
        <f t="shared" si="181"/>
        <v>UDR Ica</v>
      </c>
      <c r="C2396" s="35" t="s">
        <v>252</v>
      </c>
      <c r="D2396" s="36" t="str">
        <f t="shared" si="185"/>
        <v>Acciones de Soporte a la Gestión a nivel de UDR</v>
      </c>
      <c r="E2396" s="36" t="s">
        <v>253</v>
      </c>
      <c r="F2396" s="36" t="str">
        <f t="shared" si="183"/>
        <v>Supervisión y asistencia técnica en acciones de soporte a IPRESS</v>
      </c>
      <c r="G2396" s="36" t="s">
        <v>1653</v>
      </c>
      <c r="H2396" s="83" t="s">
        <v>1655</v>
      </c>
      <c r="I2396" s="82">
        <v>1.4</v>
      </c>
      <c r="J2396" s="38">
        <v>50</v>
      </c>
      <c r="K2396" s="38"/>
      <c r="L2396" s="38">
        <v>373.33</v>
      </c>
      <c r="M2396" s="38">
        <f t="shared" si="184"/>
        <v>423.33</v>
      </c>
      <c r="N2396" s="107">
        <v>4</v>
      </c>
      <c r="O2396" s="41" t="str">
        <f>IFERROR(VLOOKUP(N2396,bbb!B698:Ordenmes,2,0),"")</f>
        <v>Abril</v>
      </c>
      <c r="P2396" s="142">
        <v>2</v>
      </c>
      <c r="Q2396" s="111" t="s">
        <v>126</v>
      </c>
      <c r="R2396" s="95"/>
      <c r="S2396" s="93"/>
      <c r="T2396" s="93"/>
    </row>
    <row r="2397" spans="1:20" x14ac:dyDescent="0.25">
      <c r="A2397" s="34" t="s">
        <v>2136</v>
      </c>
      <c r="B2397" s="34" t="str">
        <f t="shared" si="181"/>
        <v>UDR Ica</v>
      </c>
      <c r="C2397" s="35" t="s">
        <v>252</v>
      </c>
      <c r="D2397" s="36" t="str">
        <f t="shared" si="185"/>
        <v>Acciones de Soporte a la Gestión a nivel de UDR</v>
      </c>
      <c r="E2397" s="36" t="s">
        <v>253</v>
      </c>
      <c r="F2397" s="36" t="str">
        <f t="shared" si="183"/>
        <v>Supervisión y asistencia técnica en acciones de soporte a IPRESS</v>
      </c>
      <c r="G2397" s="36" t="s">
        <v>1652</v>
      </c>
      <c r="H2397" s="83" t="s">
        <v>1655</v>
      </c>
      <c r="I2397" s="82">
        <v>1.4</v>
      </c>
      <c r="J2397" s="38">
        <v>35</v>
      </c>
      <c r="K2397" s="38"/>
      <c r="L2397" s="38">
        <v>373.33</v>
      </c>
      <c r="M2397" s="38">
        <f t="shared" si="184"/>
        <v>408.33</v>
      </c>
      <c r="N2397" s="107">
        <v>4</v>
      </c>
      <c r="O2397" s="41" t="str">
        <f>IFERROR(VLOOKUP(N2397,bbb!B699:Ordenmes,2,0),"")</f>
        <v>Abril</v>
      </c>
      <c r="P2397" s="142">
        <v>2</v>
      </c>
      <c r="Q2397" s="111" t="s">
        <v>126</v>
      </c>
      <c r="R2397" s="95"/>
      <c r="S2397" s="93"/>
      <c r="T2397" s="93"/>
    </row>
    <row r="2398" spans="1:20" x14ac:dyDescent="0.25">
      <c r="A2398" s="34" t="s">
        <v>2136</v>
      </c>
      <c r="B2398" s="34" t="str">
        <f t="shared" si="181"/>
        <v>UDR Ica</v>
      </c>
      <c r="C2398" s="35" t="s">
        <v>279</v>
      </c>
      <c r="D2398" s="36" t="str">
        <f t="shared" si="185"/>
        <v>Ejecución de Control Técnico a las Prestaciones.</v>
      </c>
      <c r="E2398" s="36" t="s">
        <v>288</v>
      </c>
      <c r="F2398" s="36" t="str">
        <f t="shared" si="183"/>
        <v>Ejecutar acciones correspondientes al Proceso de Control Presencial Posterior</v>
      </c>
      <c r="G2398" s="36" t="s">
        <v>1660</v>
      </c>
      <c r="H2398" s="83" t="s">
        <v>1657</v>
      </c>
      <c r="I2398" s="82">
        <v>1.4</v>
      </c>
      <c r="J2398" s="38">
        <v>35</v>
      </c>
      <c r="K2398" s="38"/>
      <c r="L2398" s="38">
        <v>373.33</v>
      </c>
      <c r="M2398" s="38">
        <f t="shared" si="184"/>
        <v>408.33</v>
      </c>
      <c r="N2398" s="107">
        <v>4</v>
      </c>
      <c r="O2398" s="41" t="str">
        <f>IFERROR(VLOOKUP(N2398,bbb!B700:Ordenmes,2,0),"")</f>
        <v>Abril</v>
      </c>
      <c r="P2398" s="142">
        <v>3</v>
      </c>
      <c r="Q2398" s="111" t="s">
        <v>131</v>
      </c>
      <c r="R2398" s="95"/>
      <c r="S2398" s="93"/>
      <c r="T2398" s="93"/>
    </row>
    <row r="2399" spans="1:20" x14ac:dyDescent="0.25">
      <c r="A2399" s="34" t="s">
        <v>2136</v>
      </c>
      <c r="B2399" s="34" t="str">
        <f t="shared" ref="B2399:B2462" si="186">IFERROR(VLOOKUP(A2399,IdCC,2,0),"")</f>
        <v>UDR Ica</v>
      </c>
      <c r="C2399" s="35" t="s">
        <v>279</v>
      </c>
      <c r="D2399" s="36" t="str">
        <f t="shared" si="185"/>
        <v>Ejecución de Control Técnico a las Prestaciones.</v>
      </c>
      <c r="E2399" s="36" t="s">
        <v>288</v>
      </c>
      <c r="F2399" s="36" t="str">
        <f t="shared" si="183"/>
        <v>Ejecutar acciones correspondientes al Proceso de Control Presencial Posterior</v>
      </c>
      <c r="G2399" s="36" t="s">
        <v>1656</v>
      </c>
      <c r="H2399" s="83" t="s">
        <v>1659</v>
      </c>
      <c r="I2399" s="82">
        <v>1.4</v>
      </c>
      <c r="J2399" s="38">
        <v>25</v>
      </c>
      <c r="K2399" s="38"/>
      <c r="L2399" s="38">
        <v>373.33</v>
      </c>
      <c r="M2399" s="38">
        <f t="shared" si="184"/>
        <v>398.33</v>
      </c>
      <c r="N2399" s="107">
        <v>4</v>
      </c>
      <c r="O2399" s="41" t="str">
        <f>IFERROR(VLOOKUP(N2399,bbb!B701:Ordenmes,2,0),"")</f>
        <v>Abril</v>
      </c>
      <c r="P2399" s="142">
        <v>4</v>
      </c>
      <c r="Q2399" s="111" t="s">
        <v>137</v>
      </c>
      <c r="R2399" s="95"/>
      <c r="S2399" s="93"/>
      <c r="T2399" s="93"/>
    </row>
    <row r="2400" spans="1:20" x14ac:dyDescent="0.25">
      <c r="A2400" s="34" t="s">
        <v>2136</v>
      </c>
      <c r="B2400" s="34" t="str">
        <f t="shared" si="186"/>
        <v>UDR Ica</v>
      </c>
      <c r="C2400" s="35" t="s">
        <v>279</v>
      </c>
      <c r="D2400" s="36" t="str">
        <f t="shared" si="185"/>
        <v>Ejecución de Control Técnico a las Prestaciones.</v>
      </c>
      <c r="E2400" s="36" t="s">
        <v>288</v>
      </c>
      <c r="F2400" s="36" t="str">
        <f t="shared" si="183"/>
        <v>Ejecutar acciones correspondientes al Proceso de Control Presencial Posterior</v>
      </c>
      <c r="G2400" s="36" t="s">
        <v>1661</v>
      </c>
      <c r="H2400" s="83" t="s">
        <v>1657</v>
      </c>
      <c r="I2400" s="82">
        <v>1.4</v>
      </c>
      <c r="J2400" s="38">
        <v>30</v>
      </c>
      <c r="K2400" s="38"/>
      <c r="L2400" s="38">
        <v>373.33</v>
      </c>
      <c r="M2400" s="38">
        <f t="shared" si="184"/>
        <v>403.33</v>
      </c>
      <c r="N2400" s="107">
        <v>4</v>
      </c>
      <c r="O2400" s="41" t="str">
        <f>IFERROR(VLOOKUP(N2400,bbb!B702:Ordenmes,2,0),"")</f>
        <v>Abril</v>
      </c>
      <c r="P2400" s="142">
        <v>5</v>
      </c>
      <c r="Q2400" s="111" t="s">
        <v>158</v>
      </c>
      <c r="R2400" s="95"/>
      <c r="S2400" s="93"/>
      <c r="T2400" s="93"/>
    </row>
    <row r="2401" spans="1:20" x14ac:dyDescent="0.25">
      <c r="A2401" s="34" t="s">
        <v>2136</v>
      </c>
      <c r="B2401" s="34" t="str">
        <f t="shared" si="186"/>
        <v>UDR Ica</v>
      </c>
      <c r="C2401" s="35" t="s">
        <v>307</v>
      </c>
      <c r="D2401" s="36" t="str">
        <f t="shared" si="185"/>
        <v>Supervisión Financiera a Unidades Ejecutoras-UE.</v>
      </c>
      <c r="E2401" s="36" t="s">
        <v>308</v>
      </c>
      <c r="F2401" s="36" t="str">
        <f t="shared" si="183"/>
        <v>Supervisión Financiera Presencial a las Unidades Ejecutoras-UE</v>
      </c>
      <c r="G2401" s="36" t="s">
        <v>1660</v>
      </c>
      <c r="H2401" s="83" t="s">
        <v>1663</v>
      </c>
      <c r="I2401" s="82">
        <v>4.5</v>
      </c>
      <c r="J2401" s="38">
        <v>40</v>
      </c>
      <c r="K2401" s="38"/>
      <c r="L2401" s="38">
        <v>1600</v>
      </c>
      <c r="M2401" s="38">
        <f t="shared" si="184"/>
        <v>1640</v>
      </c>
      <c r="N2401" s="107">
        <v>4</v>
      </c>
      <c r="O2401" s="41" t="str">
        <f>IFERROR(VLOOKUP(N2401,bbb!B703:Ordenmes,2,0),"")</f>
        <v>Abril</v>
      </c>
      <c r="P2401" s="142">
        <v>6</v>
      </c>
      <c r="Q2401" s="111" t="s">
        <v>142</v>
      </c>
      <c r="R2401" s="95"/>
      <c r="S2401" s="93"/>
      <c r="T2401" s="93"/>
    </row>
    <row r="2402" spans="1:20" x14ac:dyDescent="0.25">
      <c r="A2402" s="34" t="s">
        <v>2136</v>
      </c>
      <c r="B2402" s="34" t="str">
        <f t="shared" si="186"/>
        <v>UDR Ica</v>
      </c>
      <c r="C2402" s="35" t="s">
        <v>307</v>
      </c>
      <c r="D2402" s="36" t="str">
        <f t="shared" si="185"/>
        <v>Supervisión Financiera a Unidades Ejecutoras-UE.</v>
      </c>
      <c r="E2402" s="36" t="s">
        <v>308</v>
      </c>
      <c r="F2402" s="36" t="str">
        <f t="shared" si="183"/>
        <v>Supervisión Financiera Presencial a las Unidades Ejecutoras-UE</v>
      </c>
      <c r="G2402" s="36" t="s">
        <v>1662</v>
      </c>
      <c r="H2402" s="83" t="s">
        <v>1664</v>
      </c>
      <c r="I2402" s="82">
        <v>4.5</v>
      </c>
      <c r="J2402" s="38">
        <v>25</v>
      </c>
      <c r="K2402" s="38"/>
      <c r="L2402" s="38">
        <v>1600</v>
      </c>
      <c r="M2402" s="38">
        <f t="shared" si="184"/>
        <v>1625</v>
      </c>
      <c r="N2402" s="107">
        <v>4</v>
      </c>
      <c r="O2402" s="41" t="str">
        <f>IFERROR(VLOOKUP(N2402,bbb!B704:Ordenmes,2,0),"")</f>
        <v>Abril</v>
      </c>
      <c r="P2402" s="142">
        <v>7</v>
      </c>
      <c r="Q2402" s="111" t="s">
        <v>156</v>
      </c>
      <c r="R2402" s="95"/>
      <c r="S2402" s="93"/>
      <c r="T2402" s="93"/>
    </row>
    <row r="2403" spans="1:20" x14ac:dyDescent="0.25">
      <c r="A2403" s="34" t="s">
        <v>2136</v>
      </c>
      <c r="B2403" s="34" t="str">
        <f t="shared" si="186"/>
        <v>UDR Ica</v>
      </c>
      <c r="C2403" s="35" t="s">
        <v>314</v>
      </c>
      <c r="D2403" s="36" t="str">
        <f t="shared" si="185"/>
        <v>Acciones de Afiliación.</v>
      </c>
      <c r="E2403" s="36" t="s">
        <v>315</v>
      </c>
      <c r="F2403" s="36" t="str">
        <f t="shared" si="183"/>
        <v>Supervisión y asistencia técnica en materia de afiliaciones</v>
      </c>
      <c r="G2403" s="36" t="s">
        <v>1661</v>
      </c>
      <c r="H2403" s="83" t="s">
        <v>1665</v>
      </c>
      <c r="I2403" s="82">
        <v>1.4</v>
      </c>
      <c r="J2403" s="38">
        <v>30</v>
      </c>
      <c r="K2403" s="38"/>
      <c r="L2403" s="38">
        <v>373.33</v>
      </c>
      <c r="M2403" s="38">
        <f t="shared" si="184"/>
        <v>403.33</v>
      </c>
      <c r="N2403" s="107">
        <v>4</v>
      </c>
      <c r="O2403" s="41" t="str">
        <f>IFERROR(VLOOKUP(N2403,bbb!B705:Ordenmes,2,0),"")</f>
        <v>Abril</v>
      </c>
      <c r="P2403" s="142">
        <v>8</v>
      </c>
      <c r="Q2403" s="111" t="s">
        <v>145</v>
      </c>
      <c r="R2403" s="95"/>
      <c r="S2403" s="93"/>
      <c r="T2403" s="93"/>
    </row>
    <row r="2404" spans="1:20" x14ac:dyDescent="0.25">
      <c r="A2404" s="34" t="s">
        <v>2136</v>
      </c>
      <c r="B2404" s="34" t="str">
        <f t="shared" si="186"/>
        <v>UDR Ica</v>
      </c>
      <c r="C2404" s="35" t="s">
        <v>252</v>
      </c>
      <c r="D2404" s="36" t="str">
        <f t="shared" si="185"/>
        <v>Acciones de Soporte a la Gestión a nivel de UDR</v>
      </c>
      <c r="E2404" s="36" t="s">
        <v>260</v>
      </c>
      <c r="F2404" s="36" t="str">
        <f t="shared" si="183"/>
        <v>Otras Acciones de Soporte</v>
      </c>
      <c r="G2404" s="36" t="s">
        <v>1653</v>
      </c>
      <c r="H2404" s="83" t="s">
        <v>1651</v>
      </c>
      <c r="I2404" s="82">
        <v>1.4</v>
      </c>
      <c r="J2404" s="38">
        <v>50</v>
      </c>
      <c r="K2404" s="38"/>
      <c r="L2404" s="38">
        <v>373.33</v>
      </c>
      <c r="M2404" s="38">
        <f t="shared" si="184"/>
        <v>423.33</v>
      </c>
      <c r="N2404" s="39">
        <v>5</v>
      </c>
      <c r="O2404" s="41" t="str">
        <f>IFERROR(VLOOKUP(N2404,bbb!B680:Ordenmes,2,0),"")</f>
        <v>Mayo</v>
      </c>
      <c r="P2404" s="142">
        <v>9</v>
      </c>
      <c r="Q2404" s="111" t="s">
        <v>161</v>
      </c>
      <c r="R2404" s="95"/>
      <c r="S2404" s="93"/>
      <c r="T2404" s="93"/>
    </row>
    <row r="2405" spans="1:20" x14ac:dyDescent="0.25">
      <c r="A2405" s="34" t="s">
        <v>2136</v>
      </c>
      <c r="B2405" s="34" t="str">
        <f t="shared" si="186"/>
        <v>UDR Ica</v>
      </c>
      <c r="C2405" s="35" t="s">
        <v>252</v>
      </c>
      <c r="D2405" s="36" t="str">
        <f t="shared" si="185"/>
        <v>Acciones de Soporte a la Gestión a nivel de UDR</v>
      </c>
      <c r="E2405" s="36" t="s">
        <v>253</v>
      </c>
      <c r="F2405" s="36" t="str">
        <f t="shared" si="183"/>
        <v>Supervisión y asistencia técnica en acciones de soporte a IPRESS</v>
      </c>
      <c r="G2405" s="36" t="s">
        <v>1650</v>
      </c>
      <c r="H2405" s="83" t="s">
        <v>1655</v>
      </c>
      <c r="I2405" s="82">
        <v>1.4</v>
      </c>
      <c r="J2405" s="38">
        <v>25</v>
      </c>
      <c r="K2405" s="38"/>
      <c r="L2405" s="38">
        <v>373.33</v>
      </c>
      <c r="M2405" s="38">
        <f t="shared" si="184"/>
        <v>398.33</v>
      </c>
      <c r="N2405" s="39">
        <v>5</v>
      </c>
      <c r="O2405" s="41" t="str">
        <f>IFERROR(VLOOKUP(N2405,bbb!B681:Ordenmes,2,0),"")</f>
        <v>Mayo</v>
      </c>
      <c r="P2405" s="142">
        <v>10</v>
      </c>
      <c r="Q2405" s="111" t="s">
        <v>150</v>
      </c>
      <c r="R2405" s="95"/>
      <c r="S2405" s="93"/>
      <c r="T2405" s="93"/>
    </row>
    <row r="2406" spans="1:20" x14ac:dyDescent="0.25">
      <c r="A2406" s="34" t="s">
        <v>2136</v>
      </c>
      <c r="B2406" s="34" t="str">
        <f t="shared" si="186"/>
        <v>UDR Ica</v>
      </c>
      <c r="C2406" s="35" t="s">
        <v>279</v>
      </c>
      <c r="D2406" s="36" t="str">
        <f t="shared" si="185"/>
        <v>Ejecución de Control Técnico a las Prestaciones.</v>
      </c>
      <c r="E2406" s="36" t="s">
        <v>288</v>
      </c>
      <c r="F2406" s="36" t="str">
        <f t="shared" si="183"/>
        <v>Ejecutar acciones correspondientes al Proceso de Control Presencial Posterior</v>
      </c>
      <c r="G2406" s="36" t="s">
        <v>1658</v>
      </c>
      <c r="H2406" s="83" t="s">
        <v>1657</v>
      </c>
      <c r="I2406" s="82">
        <v>1.4</v>
      </c>
      <c r="J2406" s="38">
        <v>80</v>
      </c>
      <c r="K2406" s="38"/>
      <c r="L2406" s="38">
        <v>373.33</v>
      </c>
      <c r="M2406" s="38">
        <f t="shared" si="184"/>
        <v>453.33</v>
      </c>
      <c r="N2406" s="39">
        <v>5</v>
      </c>
      <c r="O2406" s="41" t="str">
        <f>IFERROR(VLOOKUP(N2406,bbb!B682:Ordenmes,2,0),"")</f>
        <v>Mayo</v>
      </c>
      <c r="P2406" s="142">
        <v>11</v>
      </c>
      <c r="Q2406" s="111" t="s">
        <v>169</v>
      </c>
      <c r="R2406" s="95"/>
      <c r="S2406" s="93"/>
      <c r="T2406" s="93"/>
    </row>
    <row r="2407" spans="1:20" x14ac:dyDescent="0.25">
      <c r="A2407" s="34" t="s">
        <v>2136</v>
      </c>
      <c r="B2407" s="34" t="str">
        <f t="shared" si="186"/>
        <v>UDR Ica</v>
      </c>
      <c r="C2407" s="35" t="s">
        <v>279</v>
      </c>
      <c r="D2407" s="36" t="str">
        <f t="shared" si="185"/>
        <v>Ejecución de Control Técnico a las Prestaciones.</v>
      </c>
      <c r="E2407" s="36" t="s">
        <v>288</v>
      </c>
      <c r="F2407" s="36" t="str">
        <f t="shared" si="183"/>
        <v>Ejecutar acciones correspondientes al Proceso de Control Presencial Posterior</v>
      </c>
      <c r="G2407" s="36" t="s">
        <v>1660</v>
      </c>
      <c r="H2407" s="83" t="s">
        <v>1659</v>
      </c>
      <c r="I2407" s="82">
        <v>1.4</v>
      </c>
      <c r="J2407" s="38">
        <v>35</v>
      </c>
      <c r="K2407" s="38"/>
      <c r="L2407" s="38">
        <v>373.33</v>
      </c>
      <c r="M2407" s="38">
        <f t="shared" si="184"/>
        <v>408.33</v>
      </c>
      <c r="N2407" s="39">
        <v>5</v>
      </c>
      <c r="O2407" s="41" t="str">
        <f>IFERROR(VLOOKUP(N2407,bbb!B683:Ordenmes,2,0),"")</f>
        <v>Mayo</v>
      </c>
      <c r="P2407" s="142">
        <v>12</v>
      </c>
      <c r="Q2407" s="111" t="s">
        <v>166</v>
      </c>
      <c r="R2407" s="95"/>
      <c r="S2407" s="93"/>
      <c r="T2407" s="93"/>
    </row>
    <row r="2408" spans="1:20" x14ac:dyDescent="0.25">
      <c r="A2408" s="34" t="s">
        <v>2136</v>
      </c>
      <c r="B2408" s="34" t="str">
        <f t="shared" si="186"/>
        <v>UDR Ica</v>
      </c>
      <c r="C2408" s="35" t="s">
        <v>307</v>
      </c>
      <c r="D2408" s="36" t="str">
        <f t="shared" si="185"/>
        <v>Supervisión Financiera a Unidades Ejecutoras-UE.</v>
      </c>
      <c r="E2408" s="36" t="s">
        <v>308</v>
      </c>
      <c r="F2408" s="36" t="str">
        <f t="shared" si="183"/>
        <v>Supervisión Financiera Presencial a las Unidades Ejecutoras-UE</v>
      </c>
      <c r="G2408" s="36" t="s">
        <v>1658</v>
      </c>
      <c r="H2408" s="83" t="s">
        <v>1664</v>
      </c>
      <c r="I2408" s="82">
        <v>4.5</v>
      </c>
      <c r="J2408" s="38">
        <v>50</v>
      </c>
      <c r="K2408" s="38"/>
      <c r="L2408" s="38">
        <v>1600</v>
      </c>
      <c r="M2408" s="38">
        <f t="shared" si="184"/>
        <v>1650</v>
      </c>
      <c r="N2408" s="39">
        <v>5</v>
      </c>
      <c r="O2408" s="41" t="str">
        <f>IFERROR(VLOOKUP(N2408,bbb!B684:Ordenmes,2,0),"")</f>
        <v>Mayo</v>
      </c>
      <c r="P2408" s="142">
        <v>2</v>
      </c>
      <c r="Q2408" s="111" t="s">
        <v>126</v>
      </c>
      <c r="R2408" s="95"/>
      <c r="S2408" s="93"/>
      <c r="T2408" s="93"/>
    </row>
    <row r="2409" spans="1:20" x14ac:dyDescent="0.25">
      <c r="A2409" s="34" t="s">
        <v>2136</v>
      </c>
      <c r="B2409" s="34" t="str">
        <f t="shared" si="186"/>
        <v>UDR Ica</v>
      </c>
      <c r="C2409" s="35" t="s">
        <v>307</v>
      </c>
      <c r="D2409" s="36" t="str">
        <f t="shared" si="185"/>
        <v>Supervisión Financiera a Unidades Ejecutoras-UE.</v>
      </c>
      <c r="E2409" s="36" t="s">
        <v>308</v>
      </c>
      <c r="F2409" s="36" t="str">
        <f t="shared" si="183"/>
        <v>Supervisión Financiera Presencial a las Unidades Ejecutoras-UE</v>
      </c>
      <c r="G2409" s="36" t="s">
        <v>1661</v>
      </c>
      <c r="H2409" s="83" t="s">
        <v>1663</v>
      </c>
      <c r="I2409" s="82">
        <v>4.5</v>
      </c>
      <c r="J2409" s="38">
        <v>30</v>
      </c>
      <c r="K2409" s="38"/>
      <c r="L2409" s="38">
        <v>1600</v>
      </c>
      <c r="M2409" s="38">
        <f t="shared" si="184"/>
        <v>1630</v>
      </c>
      <c r="N2409" s="39">
        <v>5</v>
      </c>
      <c r="O2409" s="41" t="str">
        <f>IFERROR(VLOOKUP(N2409,bbb!B685:Ordenmes,2,0),"")</f>
        <v>Mayo</v>
      </c>
      <c r="P2409" s="142">
        <v>3</v>
      </c>
      <c r="Q2409" s="111" t="s">
        <v>131</v>
      </c>
      <c r="R2409" s="95"/>
      <c r="S2409" s="93"/>
      <c r="T2409" s="93"/>
    </row>
    <row r="2410" spans="1:20" x14ac:dyDescent="0.25">
      <c r="A2410" s="34" t="s">
        <v>2136</v>
      </c>
      <c r="B2410" s="34" t="str">
        <f t="shared" si="186"/>
        <v>UDR Ica</v>
      </c>
      <c r="C2410" s="35" t="s">
        <v>314</v>
      </c>
      <c r="D2410" s="36" t="str">
        <f t="shared" si="185"/>
        <v>Acciones de Afiliación.</v>
      </c>
      <c r="E2410" s="36" t="s">
        <v>315</v>
      </c>
      <c r="F2410" s="36" t="str">
        <f t="shared" si="183"/>
        <v>Supervisión y asistencia técnica en materia de afiliaciones</v>
      </c>
      <c r="G2410" s="36" t="s">
        <v>1662</v>
      </c>
      <c r="H2410" s="83" t="s">
        <v>1666</v>
      </c>
      <c r="I2410" s="82">
        <v>1.4</v>
      </c>
      <c r="J2410" s="38">
        <v>25</v>
      </c>
      <c r="K2410" s="38"/>
      <c r="L2410" s="38">
        <v>373.33</v>
      </c>
      <c r="M2410" s="38">
        <f t="shared" si="184"/>
        <v>398.33</v>
      </c>
      <c r="N2410" s="39">
        <v>5</v>
      </c>
      <c r="O2410" s="41" t="str">
        <f>IFERROR(VLOOKUP(N2410,bbb!B686:Ordenmes,2,0),"")</f>
        <v>Mayo</v>
      </c>
      <c r="P2410" s="142">
        <v>4</v>
      </c>
      <c r="Q2410" s="111" t="s">
        <v>137</v>
      </c>
      <c r="R2410" s="95"/>
      <c r="S2410" s="93"/>
      <c r="T2410" s="93"/>
    </row>
    <row r="2411" spans="1:20" x14ac:dyDescent="0.25">
      <c r="A2411" s="34" t="s">
        <v>2136</v>
      </c>
      <c r="B2411" s="34" t="str">
        <f t="shared" si="186"/>
        <v>UDR Ica</v>
      </c>
      <c r="C2411" s="35" t="s">
        <v>252</v>
      </c>
      <c r="D2411" s="36" t="str">
        <f t="shared" si="185"/>
        <v>Acciones de Soporte a la Gestión a nivel de UDR</v>
      </c>
      <c r="E2411" s="36" t="s">
        <v>260</v>
      </c>
      <c r="F2411" s="36" t="str">
        <f t="shared" si="183"/>
        <v>Otras Acciones de Soporte</v>
      </c>
      <c r="G2411" s="36" t="s">
        <v>1654</v>
      </c>
      <c r="H2411" s="83" t="s">
        <v>1651</v>
      </c>
      <c r="I2411" s="82">
        <v>1.4</v>
      </c>
      <c r="J2411" s="38">
        <v>30</v>
      </c>
      <c r="K2411" s="38"/>
      <c r="L2411" s="38">
        <v>373.33</v>
      </c>
      <c r="M2411" s="38">
        <f t="shared" si="184"/>
        <v>403.33</v>
      </c>
      <c r="N2411" s="39">
        <v>6</v>
      </c>
      <c r="O2411" s="41" t="str">
        <f>IFERROR(VLOOKUP(N2411,bbb!B661:Ordenmes,2,0),"")</f>
        <v>Junio</v>
      </c>
      <c r="P2411" s="142">
        <v>5</v>
      </c>
      <c r="Q2411" s="111" t="s">
        <v>158</v>
      </c>
      <c r="R2411" s="95"/>
      <c r="S2411" s="93"/>
      <c r="T2411" s="93"/>
    </row>
    <row r="2412" spans="1:20" x14ac:dyDescent="0.25">
      <c r="A2412" s="34" t="s">
        <v>2136</v>
      </c>
      <c r="B2412" s="34" t="str">
        <f t="shared" si="186"/>
        <v>UDR Ica</v>
      </c>
      <c r="C2412" s="35" t="s">
        <v>252</v>
      </c>
      <c r="D2412" s="36" t="str">
        <f t="shared" si="185"/>
        <v>Acciones de Soporte a la Gestión a nivel de UDR</v>
      </c>
      <c r="E2412" s="36" t="s">
        <v>253</v>
      </c>
      <c r="F2412" s="36" t="str">
        <f t="shared" si="183"/>
        <v>Supervisión y asistencia técnica en acciones de soporte a IPRESS</v>
      </c>
      <c r="G2412" s="36" t="s">
        <v>1652</v>
      </c>
      <c r="H2412" s="83" t="s">
        <v>1655</v>
      </c>
      <c r="I2412" s="82">
        <v>1.4</v>
      </c>
      <c r="J2412" s="38">
        <v>35</v>
      </c>
      <c r="K2412" s="38"/>
      <c r="L2412" s="38">
        <v>373.33</v>
      </c>
      <c r="M2412" s="38">
        <f t="shared" si="184"/>
        <v>408.33</v>
      </c>
      <c r="N2412" s="39">
        <v>6</v>
      </c>
      <c r="O2412" s="41" t="str">
        <f>IFERROR(VLOOKUP(N2412,bbb!B662:Ordenmes,2,0),"")</f>
        <v>Junio</v>
      </c>
      <c r="P2412" s="142">
        <v>6</v>
      </c>
      <c r="Q2412" s="111" t="s">
        <v>142</v>
      </c>
      <c r="R2412" s="95"/>
      <c r="S2412" s="93"/>
      <c r="T2412" s="93"/>
    </row>
    <row r="2413" spans="1:20" x14ac:dyDescent="0.25">
      <c r="A2413" s="34" t="s">
        <v>2136</v>
      </c>
      <c r="B2413" s="34" t="str">
        <f t="shared" si="186"/>
        <v>UDR Ica</v>
      </c>
      <c r="C2413" s="35" t="s">
        <v>252</v>
      </c>
      <c r="D2413" s="36" t="str">
        <f t="shared" si="185"/>
        <v>Acciones de Soporte a la Gestión a nivel de UDR</v>
      </c>
      <c r="E2413" s="36" t="s">
        <v>253</v>
      </c>
      <c r="F2413" s="36" t="str">
        <f t="shared" si="183"/>
        <v>Supervisión y asistencia técnica en acciones de soporte a IPRESS</v>
      </c>
      <c r="G2413" s="36" t="s">
        <v>1650</v>
      </c>
      <c r="H2413" s="83" t="s">
        <v>1655</v>
      </c>
      <c r="I2413" s="82">
        <v>1.4</v>
      </c>
      <c r="J2413" s="38">
        <v>25</v>
      </c>
      <c r="K2413" s="38"/>
      <c r="L2413" s="38">
        <v>373.33</v>
      </c>
      <c r="M2413" s="38">
        <f t="shared" si="184"/>
        <v>398.33</v>
      </c>
      <c r="N2413" s="39">
        <v>6</v>
      </c>
      <c r="O2413" s="41" t="str">
        <f>IFERROR(VLOOKUP(N2413,bbb!B663:Ordenmes,2,0),"")</f>
        <v>Junio</v>
      </c>
      <c r="P2413" s="142">
        <v>7</v>
      </c>
      <c r="Q2413" s="111" t="s">
        <v>156</v>
      </c>
      <c r="R2413" s="95"/>
      <c r="S2413" s="93"/>
      <c r="T2413" s="93"/>
    </row>
    <row r="2414" spans="1:20" x14ac:dyDescent="0.25">
      <c r="A2414" s="34" t="s">
        <v>2136</v>
      </c>
      <c r="B2414" s="34" t="str">
        <f t="shared" si="186"/>
        <v>UDR Ica</v>
      </c>
      <c r="C2414" s="35" t="s">
        <v>279</v>
      </c>
      <c r="D2414" s="36" t="str">
        <f t="shared" si="185"/>
        <v>Ejecución de Control Técnico a las Prestaciones.</v>
      </c>
      <c r="E2414" s="36" t="s">
        <v>288</v>
      </c>
      <c r="F2414" s="36" t="str">
        <f t="shared" si="183"/>
        <v>Ejecutar acciones correspondientes al Proceso de Control Presencial Posterior</v>
      </c>
      <c r="G2414" s="36" t="s">
        <v>1662</v>
      </c>
      <c r="H2414" s="83" t="s">
        <v>1657</v>
      </c>
      <c r="I2414" s="82">
        <v>1.4</v>
      </c>
      <c r="J2414" s="38">
        <v>25</v>
      </c>
      <c r="K2414" s="38"/>
      <c r="L2414" s="38">
        <v>373.33</v>
      </c>
      <c r="M2414" s="38">
        <f t="shared" si="184"/>
        <v>398.33</v>
      </c>
      <c r="N2414" s="39">
        <v>6</v>
      </c>
      <c r="O2414" s="41" t="str">
        <f>IFERROR(VLOOKUP(N2414,bbb!B664:Ordenmes,2,0),"")</f>
        <v>Junio</v>
      </c>
      <c r="P2414" s="142">
        <v>8</v>
      </c>
      <c r="Q2414" s="111" t="s">
        <v>145</v>
      </c>
      <c r="R2414" s="95"/>
      <c r="S2414" s="93"/>
      <c r="T2414" s="93"/>
    </row>
    <row r="2415" spans="1:20" x14ac:dyDescent="0.25">
      <c r="A2415" s="34" t="s">
        <v>2136</v>
      </c>
      <c r="B2415" s="34" t="str">
        <f t="shared" si="186"/>
        <v>UDR Ica</v>
      </c>
      <c r="C2415" s="35" t="s">
        <v>279</v>
      </c>
      <c r="D2415" s="36" t="str">
        <f t="shared" si="185"/>
        <v>Ejecución de Control Técnico a las Prestaciones.</v>
      </c>
      <c r="E2415" s="36" t="s">
        <v>288</v>
      </c>
      <c r="F2415" s="36" t="str">
        <f t="shared" si="183"/>
        <v>Ejecutar acciones correspondientes al Proceso de Control Presencial Posterior</v>
      </c>
      <c r="G2415" s="36" t="s">
        <v>1658</v>
      </c>
      <c r="H2415" s="83" t="s">
        <v>1659</v>
      </c>
      <c r="I2415" s="82">
        <v>1.4</v>
      </c>
      <c r="J2415" s="38">
        <v>50</v>
      </c>
      <c r="K2415" s="38"/>
      <c r="L2415" s="38">
        <v>373.33</v>
      </c>
      <c r="M2415" s="38">
        <f t="shared" si="184"/>
        <v>423.33</v>
      </c>
      <c r="N2415" s="39">
        <v>6</v>
      </c>
      <c r="O2415" s="41" t="str">
        <f>IFERROR(VLOOKUP(N2415,bbb!B665:Ordenmes,2,0),"")</f>
        <v>Junio</v>
      </c>
      <c r="P2415" s="142">
        <v>9</v>
      </c>
      <c r="Q2415" s="111" t="s">
        <v>161</v>
      </c>
      <c r="R2415" s="95"/>
      <c r="S2415" s="93"/>
      <c r="T2415" s="93"/>
    </row>
    <row r="2416" spans="1:20" x14ac:dyDescent="0.25">
      <c r="A2416" s="34" t="s">
        <v>2136</v>
      </c>
      <c r="B2416" s="34" t="str">
        <f t="shared" si="186"/>
        <v>UDR Ica</v>
      </c>
      <c r="C2416" s="35" t="s">
        <v>279</v>
      </c>
      <c r="D2416" s="36" t="str">
        <f t="shared" si="185"/>
        <v>Ejecución de Control Técnico a las Prestaciones.</v>
      </c>
      <c r="E2416" s="36" t="s">
        <v>331</v>
      </c>
      <c r="F2416" s="36" t="str">
        <f t="shared" si="183"/>
        <v>Supervisar y monitorear respecto al acceso a servicios de salud</v>
      </c>
      <c r="G2416" s="36" t="s">
        <v>1662</v>
      </c>
      <c r="H2416" s="83" t="s">
        <v>1657</v>
      </c>
      <c r="I2416" s="82">
        <v>0.9</v>
      </c>
      <c r="J2416" s="38">
        <v>25</v>
      </c>
      <c r="K2416" s="38"/>
      <c r="L2416" s="38">
        <v>120</v>
      </c>
      <c r="M2416" s="38">
        <f t="shared" si="184"/>
        <v>145</v>
      </c>
      <c r="N2416" s="39">
        <v>10</v>
      </c>
      <c r="O2416" s="41" t="str">
        <f>IFERROR(VLOOKUP(N2416,bbb!B666:Ordenmes,2,0),"")</f>
        <v>Octubre</v>
      </c>
      <c r="P2416" s="142">
        <v>10</v>
      </c>
      <c r="Q2416" s="111" t="s">
        <v>150</v>
      </c>
      <c r="R2416" s="95"/>
      <c r="S2416" s="93"/>
      <c r="T2416" s="93"/>
    </row>
    <row r="2417" spans="1:20" x14ac:dyDescent="0.25">
      <c r="A2417" s="34" t="s">
        <v>2136</v>
      </c>
      <c r="B2417" s="34" t="str">
        <f t="shared" si="186"/>
        <v>UDR Ica</v>
      </c>
      <c r="C2417" s="35" t="s">
        <v>314</v>
      </c>
      <c r="D2417" s="36" t="str">
        <f t="shared" si="185"/>
        <v>Acciones de Afiliación.</v>
      </c>
      <c r="E2417" s="36" t="s">
        <v>315</v>
      </c>
      <c r="F2417" s="36" t="str">
        <f t="shared" si="183"/>
        <v>Supervisión y asistencia técnica en materia de afiliaciones</v>
      </c>
      <c r="G2417" s="36" t="s">
        <v>1667</v>
      </c>
      <c r="H2417" s="83" t="s">
        <v>1665</v>
      </c>
      <c r="I2417" s="82">
        <v>1.4</v>
      </c>
      <c r="J2417" s="38">
        <v>50</v>
      </c>
      <c r="K2417" s="38"/>
      <c r="L2417" s="38">
        <v>373.33</v>
      </c>
      <c r="M2417" s="38">
        <f t="shared" si="184"/>
        <v>423.33</v>
      </c>
      <c r="N2417" s="39">
        <v>6</v>
      </c>
      <c r="O2417" s="41" t="str">
        <f>IFERROR(VLOOKUP(N2417,bbb!B667:Ordenmes,2,0),"")</f>
        <v>Junio</v>
      </c>
      <c r="P2417" s="142">
        <v>11</v>
      </c>
      <c r="Q2417" s="111" t="s">
        <v>169</v>
      </c>
      <c r="R2417" s="95"/>
      <c r="S2417" s="93"/>
      <c r="T2417" s="93"/>
    </row>
    <row r="2418" spans="1:20" x14ac:dyDescent="0.25">
      <c r="A2418" s="34" t="s">
        <v>2136</v>
      </c>
      <c r="B2418" s="34" t="str">
        <f t="shared" si="186"/>
        <v>UDR Ica</v>
      </c>
      <c r="C2418" s="35" t="s">
        <v>314</v>
      </c>
      <c r="D2418" s="36" t="str">
        <f t="shared" si="185"/>
        <v>Acciones de Afiliación.</v>
      </c>
      <c r="E2418" s="36" t="s">
        <v>315</v>
      </c>
      <c r="F2418" s="36" t="str">
        <f t="shared" si="183"/>
        <v>Supervisión y asistencia técnica en materia de afiliaciones</v>
      </c>
      <c r="G2418" s="36" t="s">
        <v>1661</v>
      </c>
      <c r="H2418" s="83" t="s">
        <v>1666</v>
      </c>
      <c r="I2418" s="82">
        <v>1.4</v>
      </c>
      <c r="J2418" s="38">
        <v>30</v>
      </c>
      <c r="K2418" s="38"/>
      <c r="L2418" s="38">
        <v>373.33</v>
      </c>
      <c r="M2418" s="38">
        <f t="shared" si="184"/>
        <v>403.33</v>
      </c>
      <c r="N2418" s="39">
        <v>6</v>
      </c>
      <c r="O2418" s="41" t="str">
        <f>IFERROR(VLOOKUP(N2418,bbb!B668:Ordenmes,2,0),"")</f>
        <v>Junio</v>
      </c>
      <c r="P2418" s="142">
        <v>12</v>
      </c>
      <c r="Q2418" s="111" t="s">
        <v>166</v>
      </c>
      <c r="R2418" s="95"/>
      <c r="S2418" s="93"/>
      <c r="T2418" s="93"/>
    </row>
    <row r="2419" spans="1:20" x14ac:dyDescent="0.25">
      <c r="A2419" s="34" t="s">
        <v>2136</v>
      </c>
      <c r="B2419" s="34" t="str">
        <f t="shared" si="186"/>
        <v>UDR Ica</v>
      </c>
      <c r="C2419" s="35" t="s">
        <v>252</v>
      </c>
      <c r="D2419" s="36" t="str">
        <f t="shared" si="185"/>
        <v>Acciones de Soporte a la Gestión a nivel de UDR</v>
      </c>
      <c r="E2419" s="36" t="s">
        <v>260</v>
      </c>
      <c r="F2419" s="36" t="str">
        <f t="shared" si="183"/>
        <v>Otras Acciones de Soporte</v>
      </c>
      <c r="G2419" s="36" t="s">
        <v>1653</v>
      </c>
      <c r="H2419" s="83" t="s">
        <v>1651</v>
      </c>
      <c r="I2419" s="82">
        <v>1.4</v>
      </c>
      <c r="J2419" s="38">
        <v>50</v>
      </c>
      <c r="K2419" s="38"/>
      <c r="L2419" s="38">
        <v>373.33</v>
      </c>
      <c r="M2419" s="38">
        <f t="shared" si="184"/>
        <v>423.33</v>
      </c>
      <c r="N2419" s="39">
        <v>7</v>
      </c>
      <c r="O2419" s="41" t="str">
        <f>IFERROR(VLOOKUP(N2419,bbb!B667:Ordenmes,2,0),"")</f>
        <v>Julio</v>
      </c>
      <c r="P2419" s="142">
        <v>4</v>
      </c>
      <c r="Q2419" s="111" t="s">
        <v>137</v>
      </c>
      <c r="R2419" s="95"/>
      <c r="S2419" s="93"/>
      <c r="T2419" s="93"/>
    </row>
    <row r="2420" spans="1:20" x14ac:dyDescent="0.25">
      <c r="A2420" s="34" t="s">
        <v>2136</v>
      </c>
      <c r="B2420" s="34" t="str">
        <f t="shared" si="186"/>
        <v>UDR Ica</v>
      </c>
      <c r="C2420" s="35" t="s">
        <v>252</v>
      </c>
      <c r="D2420" s="36" t="str">
        <f t="shared" si="185"/>
        <v>Acciones de Soporte a la Gestión a nivel de UDR</v>
      </c>
      <c r="E2420" s="36" t="s">
        <v>253</v>
      </c>
      <c r="F2420" s="36" t="str">
        <f t="shared" si="183"/>
        <v>Supervisión y asistencia técnica en acciones de soporte a IPRESS</v>
      </c>
      <c r="G2420" s="36" t="s">
        <v>1653</v>
      </c>
      <c r="H2420" s="83" t="s">
        <v>1655</v>
      </c>
      <c r="I2420" s="82">
        <v>1.4</v>
      </c>
      <c r="J2420" s="38">
        <v>50</v>
      </c>
      <c r="K2420" s="38"/>
      <c r="L2420" s="38">
        <v>373.33</v>
      </c>
      <c r="M2420" s="38">
        <f t="shared" si="184"/>
        <v>423.33</v>
      </c>
      <c r="N2420" s="39">
        <v>7</v>
      </c>
      <c r="O2420" s="41" t="str">
        <f>IFERROR(VLOOKUP(N2420,bbb!B668:Ordenmes,2,0),"")</f>
        <v>Julio</v>
      </c>
      <c r="P2420" s="142">
        <v>5</v>
      </c>
      <c r="Q2420" s="111" t="s">
        <v>158</v>
      </c>
      <c r="R2420" s="95"/>
      <c r="S2420" s="93"/>
      <c r="T2420" s="93"/>
    </row>
    <row r="2421" spans="1:20" x14ac:dyDescent="0.25">
      <c r="A2421" s="34" t="s">
        <v>2136</v>
      </c>
      <c r="B2421" s="34" t="str">
        <f t="shared" si="186"/>
        <v>UDR Ica</v>
      </c>
      <c r="C2421" s="35" t="s">
        <v>279</v>
      </c>
      <c r="D2421" s="36" t="str">
        <f t="shared" si="185"/>
        <v>Ejecución de Control Técnico a las Prestaciones.</v>
      </c>
      <c r="E2421" s="36" t="s">
        <v>288</v>
      </c>
      <c r="F2421" s="36" t="str">
        <f t="shared" si="183"/>
        <v>Ejecutar acciones correspondientes al Proceso de Control Presencial Posterior</v>
      </c>
      <c r="G2421" s="36" t="s">
        <v>1660</v>
      </c>
      <c r="H2421" s="83" t="s">
        <v>1657</v>
      </c>
      <c r="I2421" s="82">
        <v>1.4</v>
      </c>
      <c r="J2421" s="38">
        <v>35</v>
      </c>
      <c r="K2421" s="38"/>
      <c r="L2421" s="38">
        <v>373.33</v>
      </c>
      <c r="M2421" s="38">
        <f t="shared" si="184"/>
        <v>408.33</v>
      </c>
      <c r="N2421" s="39">
        <v>7</v>
      </c>
      <c r="O2421" s="41" t="str">
        <f>IFERROR(VLOOKUP(N2421,bbb!B669:Ordenmes,2,0),"")</f>
        <v>Julio</v>
      </c>
      <c r="P2421" s="142">
        <v>6</v>
      </c>
      <c r="Q2421" s="111" t="s">
        <v>142</v>
      </c>
      <c r="R2421" s="95"/>
      <c r="S2421" s="93"/>
      <c r="T2421" s="93"/>
    </row>
    <row r="2422" spans="1:20" x14ac:dyDescent="0.25">
      <c r="A2422" s="34" t="s">
        <v>2136</v>
      </c>
      <c r="B2422" s="34" t="str">
        <f t="shared" si="186"/>
        <v>UDR Ica</v>
      </c>
      <c r="C2422" s="35" t="s">
        <v>279</v>
      </c>
      <c r="D2422" s="36" t="str">
        <f t="shared" si="185"/>
        <v>Ejecución de Control Técnico a las Prestaciones.</v>
      </c>
      <c r="E2422" s="36" t="s">
        <v>288</v>
      </c>
      <c r="F2422" s="36" t="str">
        <f t="shared" si="183"/>
        <v>Ejecutar acciones correspondientes al Proceso de Control Presencial Posterior</v>
      </c>
      <c r="G2422" s="36" t="s">
        <v>1662</v>
      </c>
      <c r="H2422" s="83" t="s">
        <v>1659</v>
      </c>
      <c r="I2422" s="82">
        <v>1.4</v>
      </c>
      <c r="J2422" s="38">
        <v>25</v>
      </c>
      <c r="K2422" s="38"/>
      <c r="L2422" s="38">
        <v>373.33</v>
      </c>
      <c r="M2422" s="38">
        <f t="shared" si="184"/>
        <v>398.33</v>
      </c>
      <c r="N2422" s="39">
        <v>7</v>
      </c>
      <c r="O2422" s="41" t="str">
        <f>IFERROR(VLOOKUP(N2422,bbb!B670:Ordenmes,2,0),"")</f>
        <v>Julio</v>
      </c>
      <c r="P2422" s="142">
        <v>7</v>
      </c>
      <c r="Q2422" s="111" t="s">
        <v>156</v>
      </c>
      <c r="R2422" s="95"/>
      <c r="S2422" s="93"/>
      <c r="T2422" s="93"/>
    </row>
    <row r="2423" spans="1:20" x14ac:dyDescent="0.25">
      <c r="A2423" s="34" t="s">
        <v>2136</v>
      </c>
      <c r="B2423" s="34" t="str">
        <f t="shared" si="186"/>
        <v>UDR Ica</v>
      </c>
      <c r="C2423" s="35" t="s">
        <v>279</v>
      </c>
      <c r="D2423" s="36" t="str">
        <f t="shared" si="185"/>
        <v>Ejecución de Control Técnico a las Prestaciones.</v>
      </c>
      <c r="E2423" s="36" t="s">
        <v>280</v>
      </c>
      <c r="F2423" s="36" t="str">
        <f t="shared" si="183"/>
        <v>Gestión con actores locales para fortalecer la contención preventiva</v>
      </c>
      <c r="G2423" s="36" t="s">
        <v>1661</v>
      </c>
      <c r="H2423" s="83" t="s">
        <v>1657</v>
      </c>
      <c r="I2423" s="82">
        <v>0.9</v>
      </c>
      <c r="J2423" s="38">
        <v>30</v>
      </c>
      <c r="K2423" s="38"/>
      <c r="L2423" s="38">
        <v>120</v>
      </c>
      <c r="M2423" s="38">
        <f t="shared" si="184"/>
        <v>150</v>
      </c>
      <c r="N2423" s="39">
        <v>7</v>
      </c>
      <c r="O2423" s="41" t="str">
        <f>IFERROR(VLOOKUP(N2423,bbb!B671:Ordenmes,2,0),"")</f>
        <v>Julio</v>
      </c>
      <c r="P2423" s="142">
        <v>8</v>
      </c>
      <c r="Q2423" s="111" t="s">
        <v>145</v>
      </c>
      <c r="R2423" s="95"/>
      <c r="S2423" s="93"/>
      <c r="T2423" s="93"/>
    </row>
    <row r="2424" spans="1:20" x14ac:dyDescent="0.25">
      <c r="A2424" s="34" t="s">
        <v>2136</v>
      </c>
      <c r="B2424" s="34" t="str">
        <f t="shared" si="186"/>
        <v>UDR Ica</v>
      </c>
      <c r="C2424" s="35" t="s">
        <v>307</v>
      </c>
      <c r="D2424" s="36" t="str">
        <f t="shared" si="185"/>
        <v>Supervisión Financiera a Unidades Ejecutoras-UE.</v>
      </c>
      <c r="E2424" s="36" t="s">
        <v>308</v>
      </c>
      <c r="F2424" s="36" t="str">
        <f t="shared" si="183"/>
        <v>Supervisión Financiera Presencial a las Unidades Ejecutoras-UE</v>
      </c>
      <c r="G2424" s="36" t="s">
        <v>1662</v>
      </c>
      <c r="H2424" s="83" t="s">
        <v>1664</v>
      </c>
      <c r="I2424" s="82">
        <v>4.5</v>
      </c>
      <c r="J2424" s="38">
        <v>25</v>
      </c>
      <c r="K2424" s="38"/>
      <c r="L2424" s="38">
        <v>1600</v>
      </c>
      <c r="M2424" s="38">
        <f t="shared" si="184"/>
        <v>1625</v>
      </c>
      <c r="N2424" s="39">
        <v>7</v>
      </c>
      <c r="O2424" s="41" t="str">
        <f>IFERROR(VLOOKUP(N2424,bbb!B672:Ordenmes,2,0),"")</f>
        <v>Julio</v>
      </c>
      <c r="P2424" s="142">
        <v>9</v>
      </c>
      <c r="Q2424" s="111" t="s">
        <v>161</v>
      </c>
      <c r="R2424" s="95"/>
      <c r="S2424" s="93"/>
      <c r="T2424" s="93"/>
    </row>
    <row r="2425" spans="1:20" x14ac:dyDescent="0.25">
      <c r="A2425" s="34" t="s">
        <v>2136</v>
      </c>
      <c r="B2425" s="34" t="str">
        <f t="shared" si="186"/>
        <v>UDR Ica</v>
      </c>
      <c r="C2425" s="35" t="s">
        <v>314</v>
      </c>
      <c r="D2425" s="36" t="str">
        <f t="shared" si="185"/>
        <v>Acciones de Afiliación.</v>
      </c>
      <c r="E2425" s="36" t="s">
        <v>315</v>
      </c>
      <c r="F2425" s="36" t="str">
        <f t="shared" si="183"/>
        <v>Supervisión y asistencia técnica en materia de afiliaciones</v>
      </c>
      <c r="G2425" s="36" t="s">
        <v>1662</v>
      </c>
      <c r="H2425" s="83" t="s">
        <v>1665</v>
      </c>
      <c r="I2425" s="82">
        <v>1.4</v>
      </c>
      <c r="J2425" s="38">
        <v>25</v>
      </c>
      <c r="K2425" s="38"/>
      <c r="L2425" s="38">
        <v>373.33</v>
      </c>
      <c r="M2425" s="38">
        <f t="shared" si="184"/>
        <v>398.33</v>
      </c>
      <c r="N2425" s="39">
        <v>7</v>
      </c>
      <c r="O2425" s="41" t="str">
        <f>IFERROR(VLOOKUP(N2425,bbb!B673:Ordenmes,2,0),"")</f>
        <v>Julio</v>
      </c>
      <c r="P2425" s="142">
        <v>9</v>
      </c>
      <c r="Q2425" s="111" t="s">
        <v>161</v>
      </c>
      <c r="R2425" s="95"/>
      <c r="S2425" s="93"/>
      <c r="T2425" s="93"/>
    </row>
    <row r="2426" spans="1:20" x14ac:dyDescent="0.25">
      <c r="A2426" s="34" t="s">
        <v>2136</v>
      </c>
      <c r="B2426" s="34" t="str">
        <f t="shared" si="186"/>
        <v>UDR Ica</v>
      </c>
      <c r="C2426" s="35" t="s">
        <v>314</v>
      </c>
      <c r="D2426" s="36" t="str">
        <f t="shared" si="185"/>
        <v>Acciones de Afiliación.</v>
      </c>
      <c r="E2426" s="36" t="s">
        <v>315</v>
      </c>
      <c r="F2426" s="36" t="str">
        <f t="shared" si="183"/>
        <v>Supervisión y asistencia técnica en materia de afiliaciones</v>
      </c>
      <c r="G2426" s="36" t="s">
        <v>1667</v>
      </c>
      <c r="H2426" s="83" t="s">
        <v>1666</v>
      </c>
      <c r="I2426" s="82">
        <v>1.4</v>
      </c>
      <c r="J2426" s="38">
        <v>50</v>
      </c>
      <c r="K2426" s="38"/>
      <c r="L2426" s="38">
        <v>373.33</v>
      </c>
      <c r="M2426" s="38">
        <f t="shared" si="184"/>
        <v>423.33</v>
      </c>
      <c r="N2426" s="39">
        <v>7</v>
      </c>
      <c r="O2426" s="41" t="str">
        <f>IFERROR(VLOOKUP(N2426,bbb!B674:Ordenmes,2,0),"")</f>
        <v>Julio</v>
      </c>
      <c r="P2426" s="142">
        <v>10</v>
      </c>
      <c r="Q2426" s="111" t="s">
        <v>150</v>
      </c>
      <c r="R2426" s="95"/>
      <c r="S2426" s="93"/>
      <c r="T2426" s="93"/>
    </row>
    <row r="2427" spans="1:20" x14ac:dyDescent="0.25">
      <c r="A2427" s="34" t="s">
        <v>2136</v>
      </c>
      <c r="B2427" s="34" t="str">
        <f t="shared" si="186"/>
        <v>UDR Ica</v>
      </c>
      <c r="C2427" s="35" t="s">
        <v>252</v>
      </c>
      <c r="D2427" s="36" t="str">
        <f t="shared" si="185"/>
        <v>Acciones de Soporte a la Gestión a nivel de UDR</v>
      </c>
      <c r="E2427" s="36" t="s">
        <v>260</v>
      </c>
      <c r="F2427" s="36" t="str">
        <f t="shared" si="183"/>
        <v>Otras Acciones de Soporte</v>
      </c>
      <c r="G2427" s="36" t="s">
        <v>1652</v>
      </c>
      <c r="H2427" s="83" t="s">
        <v>1651</v>
      </c>
      <c r="I2427" s="82">
        <v>1.4</v>
      </c>
      <c r="J2427" s="38">
        <v>35</v>
      </c>
      <c r="K2427" s="38"/>
      <c r="L2427" s="38">
        <v>373.33</v>
      </c>
      <c r="M2427" s="38">
        <f t="shared" si="184"/>
        <v>408.33</v>
      </c>
      <c r="N2427" s="39">
        <v>8</v>
      </c>
      <c r="O2427" s="41" t="str">
        <f>IFERROR(VLOOKUP(N2427,bbb!B664:Ordenmes,2,0),"")</f>
        <v>Agosto</v>
      </c>
      <c r="P2427" s="142">
        <v>11</v>
      </c>
      <c r="Q2427" s="111" t="s">
        <v>169</v>
      </c>
      <c r="R2427" s="95"/>
      <c r="S2427" s="93"/>
      <c r="T2427" s="93"/>
    </row>
    <row r="2428" spans="1:20" x14ac:dyDescent="0.25">
      <c r="A2428" s="34" t="s">
        <v>2136</v>
      </c>
      <c r="B2428" s="34" t="str">
        <f t="shared" si="186"/>
        <v>UDR Ica</v>
      </c>
      <c r="C2428" s="35" t="s">
        <v>252</v>
      </c>
      <c r="D2428" s="36" t="str">
        <f t="shared" si="185"/>
        <v>Acciones de Soporte a la Gestión a nivel de UDR</v>
      </c>
      <c r="E2428" s="36" t="s">
        <v>253</v>
      </c>
      <c r="F2428" s="36" t="str">
        <f t="shared" si="183"/>
        <v>Supervisión y asistencia técnica en acciones de soporte a IPRESS</v>
      </c>
      <c r="G2428" s="36" t="s">
        <v>1652</v>
      </c>
      <c r="H2428" s="83" t="s">
        <v>1655</v>
      </c>
      <c r="I2428" s="82">
        <v>1.4</v>
      </c>
      <c r="J2428" s="38">
        <v>35</v>
      </c>
      <c r="K2428" s="38"/>
      <c r="L2428" s="38">
        <v>373.33</v>
      </c>
      <c r="M2428" s="38">
        <f t="shared" si="184"/>
        <v>408.33</v>
      </c>
      <c r="N2428" s="39">
        <v>8</v>
      </c>
      <c r="O2428" s="41" t="str">
        <f>IFERROR(VLOOKUP(N2428,bbb!B665:Ordenmes,2,0),"")</f>
        <v>Agosto</v>
      </c>
      <c r="P2428" s="142">
        <v>12</v>
      </c>
      <c r="Q2428" s="111" t="s">
        <v>166</v>
      </c>
      <c r="R2428" s="95"/>
      <c r="S2428" s="93"/>
      <c r="T2428" s="93"/>
    </row>
    <row r="2429" spans="1:20" x14ac:dyDescent="0.25">
      <c r="A2429" s="34" t="s">
        <v>2136</v>
      </c>
      <c r="B2429" s="34" t="str">
        <f t="shared" si="186"/>
        <v>UDR Ica</v>
      </c>
      <c r="C2429" s="35" t="s">
        <v>252</v>
      </c>
      <c r="D2429" s="36" t="str">
        <f t="shared" si="185"/>
        <v>Acciones de Soporte a la Gestión a nivel de UDR</v>
      </c>
      <c r="E2429" s="36" t="s">
        <v>253</v>
      </c>
      <c r="F2429" s="36" t="str">
        <f t="shared" si="183"/>
        <v>Supervisión y asistencia técnica en acciones de soporte a IPRESS</v>
      </c>
      <c r="G2429" s="36" t="s">
        <v>1650</v>
      </c>
      <c r="H2429" s="83" t="s">
        <v>1655</v>
      </c>
      <c r="I2429" s="82">
        <v>1.4</v>
      </c>
      <c r="J2429" s="38">
        <v>25</v>
      </c>
      <c r="K2429" s="38"/>
      <c r="L2429" s="38">
        <v>373.33</v>
      </c>
      <c r="M2429" s="38">
        <f t="shared" si="184"/>
        <v>398.33</v>
      </c>
      <c r="N2429" s="39">
        <v>8</v>
      </c>
      <c r="O2429" s="41" t="str">
        <f>IFERROR(VLOOKUP(N2429,bbb!B666:Ordenmes,2,0),"")</f>
        <v>Agosto</v>
      </c>
      <c r="P2429" s="142">
        <v>3</v>
      </c>
      <c r="Q2429" s="111" t="s">
        <v>131</v>
      </c>
      <c r="R2429" s="95"/>
      <c r="S2429" s="93"/>
      <c r="T2429" s="93"/>
    </row>
    <row r="2430" spans="1:20" x14ac:dyDescent="0.25">
      <c r="A2430" s="34" t="s">
        <v>2136</v>
      </c>
      <c r="B2430" s="34" t="str">
        <f t="shared" si="186"/>
        <v>UDR Ica</v>
      </c>
      <c r="C2430" s="35" t="s">
        <v>279</v>
      </c>
      <c r="D2430" s="36" t="str">
        <f t="shared" si="185"/>
        <v>Ejecución de Control Técnico a las Prestaciones.</v>
      </c>
      <c r="E2430" s="36" t="s">
        <v>288</v>
      </c>
      <c r="F2430" s="36" t="str">
        <f t="shared" si="183"/>
        <v>Ejecutar acciones correspondientes al Proceso de Control Presencial Posterior</v>
      </c>
      <c r="G2430" s="36" t="s">
        <v>1658</v>
      </c>
      <c r="H2430" s="83" t="s">
        <v>1657</v>
      </c>
      <c r="I2430" s="82">
        <v>1.4</v>
      </c>
      <c r="J2430" s="38">
        <v>50</v>
      </c>
      <c r="K2430" s="38"/>
      <c r="L2430" s="38">
        <v>373.33</v>
      </c>
      <c r="M2430" s="38">
        <f t="shared" si="184"/>
        <v>423.33</v>
      </c>
      <c r="N2430" s="39">
        <v>8</v>
      </c>
      <c r="O2430" s="41" t="str">
        <f>IFERROR(VLOOKUP(N2430,bbb!B667:Ordenmes,2,0),"")</f>
        <v>Agosto</v>
      </c>
      <c r="P2430" s="142">
        <v>4</v>
      </c>
      <c r="Q2430" s="111" t="s">
        <v>137</v>
      </c>
      <c r="R2430" s="95"/>
      <c r="S2430" s="93"/>
      <c r="T2430" s="93"/>
    </row>
    <row r="2431" spans="1:20" x14ac:dyDescent="0.25">
      <c r="A2431" s="34" t="s">
        <v>2136</v>
      </c>
      <c r="B2431" s="34" t="str">
        <f t="shared" si="186"/>
        <v>UDR Ica</v>
      </c>
      <c r="C2431" s="35" t="s">
        <v>279</v>
      </c>
      <c r="D2431" s="36" t="str">
        <f t="shared" si="185"/>
        <v>Ejecución de Control Técnico a las Prestaciones.</v>
      </c>
      <c r="E2431" s="36" t="s">
        <v>288</v>
      </c>
      <c r="F2431" s="36" t="str">
        <f t="shared" si="183"/>
        <v>Ejecutar acciones correspondientes al Proceso de Control Presencial Posterior</v>
      </c>
      <c r="G2431" s="36" t="s">
        <v>1660</v>
      </c>
      <c r="H2431" s="83" t="s">
        <v>1659</v>
      </c>
      <c r="I2431" s="82">
        <v>1.4</v>
      </c>
      <c r="J2431" s="38">
        <v>35</v>
      </c>
      <c r="K2431" s="38"/>
      <c r="L2431" s="38">
        <v>373.33</v>
      </c>
      <c r="M2431" s="38">
        <f t="shared" si="184"/>
        <v>408.33</v>
      </c>
      <c r="N2431" s="39">
        <v>8</v>
      </c>
      <c r="O2431" s="41" t="str">
        <f>IFERROR(VLOOKUP(N2431,bbb!B668:Ordenmes,2,0),"")</f>
        <v>Agosto</v>
      </c>
      <c r="P2431" s="142">
        <v>5</v>
      </c>
      <c r="Q2431" s="111" t="s">
        <v>158</v>
      </c>
      <c r="R2431" s="95"/>
      <c r="S2431" s="93"/>
      <c r="T2431" s="93"/>
    </row>
    <row r="2432" spans="1:20" x14ac:dyDescent="0.25">
      <c r="A2432" s="34" t="s">
        <v>2136</v>
      </c>
      <c r="B2432" s="34" t="str">
        <f t="shared" si="186"/>
        <v>UDR Ica</v>
      </c>
      <c r="C2432" s="35" t="s">
        <v>279</v>
      </c>
      <c r="D2432" s="36" t="str">
        <f t="shared" si="185"/>
        <v>Ejecución de Control Técnico a las Prestaciones.</v>
      </c>
      <c r="E2432" s="36" t="s">
        <v>288</v>
      </c>
      <c r="F2432" s="36" t="str">
        <f t="shared" si="183"/>
        <v>Ejecutar acciones correspondientes al Proceso de Control Presencial Posterior</v>
      </c>
      <c r="G2432" s="36" t="s">
        <v>1661</v>
      </c>
      <c r="H2432" s="83" t="s">
        <v>1659</v>
      </c>
      <c r="I2432" s="82">
        <v>1.4</v>
      </c>
      <c r="J2432" s="38">
        <v>30</v>
      </c>
      <c r="K2432" s="38"/>
      <c r="L2432" s="38">
        <v>373.33</v>
      </c>
      <c r="M2432" s="38">
        <f t="shared" si="184"/>
        <v>403.33</v>
      </c>
      <c r="N2432" s="39">
        <v>8</v>
      </c>
      <c r="O2432" s="41" t="str">
        <f>IFERROR(VLOOKUP(N2432,bbb!B669:Ordenmes,2,0),"")</f>
        <v>Agosto</v>
      </c>
      <c r="P2432" s="142">
        <v>6</v>
      </c>
      <c r="Q2432" s="111" t="s">
        <v>142</v>
      </c>
      <c r="R2432" s="95"/>
      <c r="S2432" s="93"/>
      <c r="T2432" s="93"/>
    </row>
    <row r="2433" spans="1:20" x14ac:dyDescent="0.25">
      <c r="A2433" s="34" t="s">
        <v>2136</v>
      </c>
      <c r="B2433" s="34" t="str">
        <f t="shared" si="186"/>
        <v>UDR Ica</v>
      </c>
      <c r="C2433" s="35" t="s">
        <v>279</v>
      </c>
      <c r="D2433" s="36" t="str">
        <f t="shared" si="185"/>
        <v>Ejecución de Control Técnico a las Prestaciones.</v>
      </c>
      <c r="E2433" s="36" t="s">
        <v>331</v>
      </c>
      <c r="F2433" s="36" t="str">
        <f t="shared" si="183"/>
        <v>Supervisar y monitorear respecto al acceso a servicios de salud</v>
      </c>
      <c r="G2433" s="36" t="s">
        <v>1658</v>
      </c>
      <c r="H2433" s="83" t="s">
        <v>1657</v>
      </c>
      <c r="I2433" s="82">
        <v>0.9</v>
      </c>
      <c r="J2433" s="38">
        <v>50</v>
      </c>
      <c r="K2433" s="38"/>
      <c r="L2433" s="38">
        <v>120</v>
      </c>
      <c r="M2433" s="38">
        <f t="shared" si="184"/>
        <v>170</v>
      </c>
      <c r="N2433" s="39">
        <v>8</v>
      </c>
      <c r="O2433" s="41" t="str">
        <f>IFERROR(VLOOKUP(N2433,bbb!B670:Ordenmes,2,0),"")</f>
        <v>Agosto</v>
      </c>
      <c r="P2433" s="142">
        <v>7</v>
      </c>
      <c r="Q2433" s="111" t="s">
        <v>156</v>
      </c>
      <c r="R2433" s="95"/>
      <c r="S2433" s="93"/>
      <c r="T2433" s="93"/>
    </row>
    <row r="2434" spans="1:20" x14ac:dyDescent="0.25">
      <c r="A2434" s="34" t="s">
        <v>2136</v>
      </c>
      <c r="B2434" s="34" t="str">
        <f t="shared" si="186"/>
        <v>UDR Ica</v>
      </c>
      <c r="C2434" s="35" t="s">
        <v>307</v>
      </c>
      <c r="D2434" s="36" t="str">
        <f t="shared" si="185"/>
        <v>Supervisión Financiera a Unidades Ejecutoras-UE.</v>
      </c>
      <c r="E2434" s="36" t="s">
        <v>308</v>
      </c>
      <c r="F2434" s="36" t="str">
        <f t="shared" ref="F2434:F2497" si="187">IFERROR(VLOOKUP(E2434,IdTarea,2,0),"")</f>
        <v>Supervisión Financiera Presencial a las Unidades Ejecutoras-UE</v>
      </c>
      <c r="G2434" s="36" t="s">
        <v>1660</v>
      </c>
      <c r="H2434" s="83" t="s">
        <v>1663</v>
      </c>
      <c r="I2434" s="82">
        <v>5</v>
      </c>
      <c r="J2434" s="38">
        <v>35</v>
      </c>
      <c r="K2434" s="38"/>
      <c r="L2434" s="38">
        <v>1600</v>
      </c>
      <c r="M2434" s="38">
        <f t="shared" si="184"/>
        <v>1635</v>
      </c>
      <c r="N2434" s="39">
        <v>8</v>
      </c>
      <c r="O2434" s="41" t="str">
        <f>IFERROR(VLOOKUP(N2434,bbb!B671:Ordenmes,2,0),"")</f>
        <v>Agosto</v>
      </c>
      <c r="P2434" s="142">
        <v>8</v>
      </c>
      <c r="Q2434" s="111" t="s">
        <v>145</v>
      </c>
      <c r="R2434" s="95"/>
      <c r="S2434" s="93"/>
      <c r="T2434" s="93"/>
    </row>
    <row r="2435" spans="1:20" x14ac:dyDescent="0.25">
      <c r="A2435" s="34" t="s">
        <v>2136</v>
      </c>
      <c r="B2435" s="34" t="str">
        <f t="shared" si="186"/>
        <v>UDR Ica</v>
      </c>
      <c r="C2435" s="35" t="s">
        <v>252</v>
      </c>
      <c r="D2435" s="36" t="str">
        <f t="shared" si="185"/>
        <v>Acciones de Soporte a la Gestión a nivel de UDR</v>
      </c>
      <c r="E2435" s="36" t="s">
        <v>260</v>
      </c>
      <c r="F2435" s="36" t="str">
        <f t="shared" si="187"/>
        <v>Otras Acciones de Soporte</v>
      </c>
      <c r="G2435" s="36" t="s">
        <v>1653</v>
      </c>
      <c r="H2435" s="83" t="s">
        <v>1651</v>
      </c>
      <c r="I2435" s="82">
        <v>1.4</v>
      </c>
      <c r="J2435" s="38">
        <v>50</v>
      </c>
      <c r="K2435" s="38"/>
      <c r="L2435" s="38">
        <v>373.33</v>
      </c>
      <c r="M2435" s="38">
        <f t="shared" si="184"/>
        <v>423.33</v>
      </c>
      <c r="N2435" s="39">
        <v>9</v>
      </c>
      <c r="O2435" s="41" t="str">
        <f>IFERROR(VLOOKUP(N2435,bbb!B636:Ordenmes,2,0),"")</f>
        <v>Setiembre</v>
      </c>
      <c r="P2435" s="142">
        <v>9</v>
      </c>
      <c r="Q2435" s="111" t="s">
        <v>161</v>
      </c>
      <c r="R2435" s="95"/>
      <c r="S2435" s="93"/>
      <c r="T2435" s="93"/>
    </row>
    <row r="2436" spans="1:20" x14ac:dyDescent="0.25">
      <c r="A2436" s="34" t="s">
        <v>2136</v>
      </c>
      <c r="B2436" s="34" t="str">
        <f t="shared" si="186"/>
        <v>UDR Ica</v>
      </c>
      <c r="C2436" s="35" t="s">
        <v>252</v>
      </c>
      <c r="D2436" s="36" t="str">
        <f t="shared" si="185"/>
        <v>Acciones de Soporte a la Gestión a nivel de UDR</v>
      </c>
      <c r="E2436" s="36" t="s">
        <v>253</v>
      </c>
      <c r="F2436" s="36" t="str">
        <f t="shared" si="187"/>
        <v>Supervisión y asistencia técnica en acciones de soporte a IPRESS</v>
      </c>
      <c r="G2436" s="36" t="s">
        <v>1653</v>
      </c>
      <c r="H2436" s="83" t="s">
        <v>1655</v>
      </c>
      <c r="I2436" s="82">
        <v>1.4</v>
      </c>
      <c r="J2436" s="38">
        <v>50</v>
      </c>
      <c r="K2436" s="38"/>
      <c r="L2436" s="38">
        <v>373.33</v>
      </c>
      <c r="M2436" s="38">
        <f t="shared" si="184"/>
        <v>423.33</v>
      </c>
      <c r="N2436" s="39">
        <v>9</v>
      </c>
      <c r="O2436" s="41" t="str">
        <f>IFERROR(VLOOKUP(N2436,bbb!B637:Ordenmes,2,0),"")</f>
        <v>Setiembre</v>
      </c>
      <c r="P2436" s="142">
        <v>10</v>
      </c>
      <c r="Q2436" s="111" t="s">
        <v>150</v>
      </c>
      <c r="R2436" s="95"/>
      <c r="S2436" s="93"/>
      <c r="T2436" s="93"/>
    </row>
    <row r="2437" spans="1:20" x14ac:dyDescent="0.25">
      <c r="A2437" s="34" t="s">
        <v>2136</v>
      </c>
      <c r="B2437" s="34" t="str">
        <f t="shared" si="186"/>
        <v>UDR Ica</v>
      </c>
      <c r="C2437" s="35" t="s">
        <v>252</v>
      </c>
      <c r="D2437" s="36" t="str">
        <f t="shared" si="185"/>
        <v>Acciones de Soporte a la Gestión a nivel de UDR</v>
      </c>
      <c r="E2437" s="36" t="s">
        <v>253</v>
      </c>
      <c r="F2437" s="36" t="str">
        <f t="shared" si="187"/>
        <v>Supervisión y asistencia técnica en acciones de soporte a IPRESS</v>
      </c>
      <c r="G2437" s="36" t="s">
        <v>1652</v>
      </c>
      <c r="H2437" s="83" t="s">
        <v>1655</v>
      </c>
      <c r="I2437" s="82">
        <v>1.4</v>
      </c>
      <c r="J2437" s="38">
        <v>35</v>
      </c>
      <c r="K2437" s="38"/>
      <c r="L2437" s="38">
        <v>373.33</v>
      </c>
      <c r="M2437" s="38">
        <f t="shared" si="184"/>
        <v>408.33</v>
      </c>
      <c r="N2437" s="39">
        <v>9</v>
      </c>
      <c r="O2437" s="41" t="str">
        <f>IFERROR(VLOOKUP(N2437,bbb!B638:Ordenmes,2,0),"")</f>
        <v>Setiembre</v>
      </c>
      <c r="P2437" s="142">
        <v>11</v>
      </c>
      <c r="Q2437" s="111" t="s">
        <v>169</v>
      </c>
      <c r="R2437" s="95"/>
      <c r="S2437" s="93"/>
      <c r="T2437" s="93"/>
    </row>
    <row r="2438" spans="1:20" x14ac:dyDescent="0.25">
      <c r="A2438" s="34" t="s">
        <v>2136</v>
      </c>
      <c r="B2438" s="34" t="str">
        <f t="shared" si="186"/>
        <v>UDR Ica</v>
      </c>
      <c r="C2438" s="35" t="s">
        <v>279</v>
      </c>
      <c r="D2438" s="36" t="str">
        <f t="shared" si="185"/>
        <v>Ejecución de Control Técnico a las Prestaciones.</v>
      </c>
      <c r="E2438" s="36" t="s">
        <v>288</v>
      </c>
      <c r="F2438" s="36" t="str">
        <f t="shared" si="187"/>
        <v>Ejecutar acciones correspondientes al Proceso de Control Presencial Posterior</v>
      </c>
      <c r="G2438" s="36" t="s">
        <v>1662</v>
      </c>
      <c r="H2438" s="83" t="s">
        <v>1657</v>
      </c>
      <c r="I2438" s="82">
        <v>1.4</v>
      </c>
      <c r="J2438" s="38">
        <v>25</v>
      </c>
      <c r="K2438" s="38"/>
      <c r="L2438" s="38">
        <v>373.33</v>
      </c>
      <c r="M2438" s="38">
        <f t="shared" si="184"/>
        <v>398.33</v>
      </c>
      <c r="N2438" s="39">
        <v>9</v>
      </c>
      <c r="O2438" s="41" t="str">
        <f>IFERROR(VLOOKUP(N2438,bbb!B639:Ordenmes,2,0),"")</f>
        <v>Setiembre</v>
      </c>
      <c r="P2438" s="142">
        <v>12</v>
      </c>
      <c r="Q2438" s="111" t="s">
        <v>166</v>
      </c>
      <c r="R2438" s="95"/>
      <c r="S2438" s="93"/>
      <c r="T2438" s="93"/>
    </row>
    <row r="2439" spans="1:20" x14ac:dyDescent="0.25">
      <c r="A2439" s="34" t="s">
        <v>2136</v>
      </c>
      <c r="B2439" s="34" t="str">
        <f t="shared" si="186"/>
        <v>UDR Ica</v>
      </c>
      <c r="C2439" s="35" t="s">
        <v>279</v>
      </c>
      <c r="D2439" s="36" t="str">
        <f t="shared" si="185"/>
        <v>Ejecución de Control Técnico a las Prestaciones.</v>
      </c>
      <c r="E2439" s="36" t="s">
        <v>288</v>
      </c>
      <c r="F2439" s="36" t="str">
        <f t="shared" si="187"/>
        <v>Ejecutar acciones correspondientes al Proceso de Control Presencial Posterior</v>
      </c>
      <c r="G2439" s="36" t="s">
        <v>1658</v>
      </c>
      <c r="H2439" s="83" t="s">
        <v>1659</v>
      </c>
      <c r="I2439" s="82">
        <v>1.4</v>
      </c>
      <c r="J2439" s="38">
        <v>80</v>
      </c>
      <c r="K2439" s="38"/>
      <c r="L2439" s="38">
        <v>373.33</v>
      </c>
      <c r="M2439" s="38">
        <f t="shared" si="184"/>
        <v>453.33</v>
      </c>
      <c r="N2439" s="39">
        <v>9</v>
      </c>
      <c r="O2439" s="41" t="str">
        <f>IFERROR(VLOOKUP(N2439,bbb!B640:Ordenmes,2,0),"")</f>
        <v>Setiembre</v>
      </c>
      <c r="P2439" s="142">
        <v>3</v>
      </c>
      <c r="Q2439" s="111" t="s">
        <v>131</v>
      </c>
      <c r="R2439" s="95"/>
      <c r="S2439" s="93"/>
      <c r="T2439" s="93"/>
    </row>
    <row r="2440" spans="1:20" x14ac:dyDescent="0.25">
      <c r="A2440" s="34" t="s">
        <v>2136</v>
      </c>
      <c r="B2440" s="34" t="str">
        <f t="shared" si="186"/>
        <v>UDR Ica</v>
      </c>
      <c r="C2440" s="35" t="s">
        <v>279</v>
      </c>
      <c r="D2440" s="36" t="str">
        <f t="shared" si="185"/>
        <v>Ejecución de Control Técnico a las Prestaciones.</v>
      </c>
      <c r="E2440" s="36" t="s">
        <v>280</v>
      </c>
      <c r="F2440" s="36" t="str">
        <f t="shared" si="187"/>
        <v>Gestión con actores locales para fortalecer la contención preventiva</v>
      </c>
      <c r="G2440" s="36" t="s">
        <v>1660</v>
      </c>
      <c r="H2440" s="83" t="s">
        <v>1657</v>
      </c>
      <c r="I2440" s="82">
        <v>0.9</v>
      </c>
      <c r="J2440" s="38">
        <v>35</v>
      </c>
      <c r="K2440" s="38"/>
      <c r="L2440" s="38">
        <v>120</v>
      </c>
      <c r="M2440" s="38">
        <f t="shared" ref="M2440:M2503" si="188">SUM(J2440:L2440)</f>
        <v>155</v>
      </c>
      <c r="N2440" s="39">
        <v>9</v>
      </c>
      <c r="O2440" s="41" t="str">
        <f>IFERROR(VLOOKUP(N2440,bbb!B641:Ordenmes,2,0),"")</f>
        <v>Setiembre</v>
      </c>
      <c r="P2440" s="142">
        <v>6</v>
      </c>
      <c r="Q2440" s="111" t="s">
        <v>142</v>
      </c>
      <c r="R2440" s="95"/>
      <c r="S2440" s="93"/>
      <c r="T2440" s="93"/>
    </row>
    <row r="2441" spans="1:20" x14ac:dyDescent="0.25">
      <c r="A2441" s="34" t="s">
        <v>2136</v>
      </c>
      <c r="B2441" s="34" t="str">
        <f t="shared" si="186"/>
        <v>UDR Ica</v>
      </c>
      <c r="C2441" s="35" t="s">
        <v>307</v>
      </c>
      <c r="D2441" s="36" t="str">
        <f t="shared" si="185"/>
        <v>Supervisión Financiera a Unidades Ejecutoras-UE.</v>
      </c>
      <c r="E2441" s="36" t="s">
        <v>308</v>
      </c>
      <c r="F2441" s="36" t="str">
        <f t="shared" si="187"/>
        <v>Supervisión Financiera Presencial a las Unidades Ejecutoras-UE</v>
      </c>
      <c r="G2441" s="36" t="s">
        <v>1661</v>
      </c>
      <c r="H2441" s="83" t="s">
        <v>1663</v>
      </c>
      <c r="I2441" s="82">
        <v>5</v>
      </c>
      <c r="J2441" s="38">
        <v>30</v>
      </c>
      <c r="K2441" s="38"/>
      <c r="L2441" s="38">
        <v>1600</v>
      </c>
      <c r="M2441" s="38">
        <f t="shared" si="188"/>
        <v>1630</v>
      </c>
      <c r="N2441" s="39">
        <v>9</v>
      </c>
      <c r="O2441" s="41" t="str">
        <f>IFERROR(VLOOKUP(N2441,bbb!B642:Ordenmes,2,0),"")</f>
        <v>Setiembre</v>
      </c>
      <c r="P2441" s="142">
        <v>9</v>
      </c>
      <c r="Q2441" s="111" t="s">
        <v>161</v>
      </c>
      <c r="R2441" s="95"/>
      <c r="S2441" s="93"/>
      <c r="T2441" s="93"/>
    </row>
    <row r="2442" spans="1:20" x14ac:dyDescent="0.25">
      <c r="A2442" s="34" t="s">
        <v>2136</v>
      </c>
      <c r="B2442" s="34" t="str">
        <f t="shared" si="186"/>
        <v>UDR Ica</v>
      </c>
      <c r="C2442" s="35" t="s">
        <v>314</v>
      </c>
      <c r="D2442" s="36" t="str">
        <f t="shared" si="185"/>
        <v>Acciones de Afiliación.</v>
      </c>
      <c r="E2442" s="36" t="s">
        <v>315</v>
      </c>
      <c r="F2442" s="36" t="str">
        <f t="shared" si="187"/>
        <v>Supervisión y asistencia técnica en materia de afiliaciones</v>
      </c>
      <c r="G2442" s="36" t="s">
        <v>1667</v>
      </c>
      <c r="H2442" s="83" t="s">
        <v>1665</v>
      </c>
      <c r="I2442" s="82">
        <v>1.4</v>
      </c>
      <c r="J2442" s="38">
        <v>50</v>
      </c>
      <c r="K2442" s="38"/>
      <c r="L2442" s="38">
        <v>373.33</v>
      </c>
      <c r="M2442" s="38">
        <f t="shared" si="188"/>
        <v>423.33</v>
      </c>
      <c r="N2442" s="39">
        <v>9</v>
      </c>
      <c r="O2442" s="41" t="str">
        <f>IFERROR(VLOOKUP(N2442,bbb!B643:Ordenmes,2,0),"")</f>
        <v>Setiembre</v>
      </c>
      <c r="P2442" s="142">
        <v>12</v>
      </c>
      <c r="Q2442" s="111" t="s">
        <v>166</v>
      </c>
      <c r="R2442" s="95"/>
      <c r="S2442" s="93"/>
      <c r="T2442" s="93"/>
    </row>
    <row r="2443" spans="1:20" x14ac:dyDescent="0.25">
      <c r="A2443" s="34" t="s">
        <v>2136</v>
      </c>
      <c r="B2443" s="34" t="str">
        <f t="shared" si="186"/>
        <v>UDR Ica</v>
      </c>
      <c r="C2443" s="35" t="s">
        <v>279</v>
      </c>
      <c r="D2443" s="36" t="str">
        <f t="shared" si="185"/>
        <v>Ejecución de Control Técnico a las Prestaciones.</v>
      </c>
      <c r="E2443" s="36" t="s">
        <v>288</v>
      </c>
      <c r="F2443" s="36" t="str">
        <f t="shared" si="187"/>
        <v>Ejecutar acciones correspondientes al Proceso de Control Presencial Posterior</v>
      </c>
      <c r="G2443" s="36" t="s">
        <v>1661</v>
      </c>
      <c r="H2443" s="83" t="s">
        <v>1659</v>
      </c>
      <c r="I2443" s="82">
        <v>0.9</v>
      </c>
      <c r="J2443" s="38">
        <v>25</v>
      </c>
      <c r="K2443" s="38"/>
      <c r="L2443" s="38">
        <v>120</v>
      </c>
      <c r="M2443" s="38">
        <f t="shared" si="188"/>
        <v>145</v>
      </c>
      <c r="N2443" s="39">
        <v>12</v>
      </c>
      <c r="O2443" s="41" t="str">
        <f>IFERROR(VLOOKUP(N2443,bbb!B680:Ordenmes,2,0),"")</f>
        <v>Diciembre</v>
      </c>
      <c r="P2443" s="142">
        <v>2</v>
      </c>
      <c r="Q2443" s="111" t="s">
        <v>126</v>
      </c>
      <c r="R2443" s="95"/>
      <c r="S2443" s="93"/>
      <c r="T2443" s="93"/>
    </row>
    <row r="2444" spans="1:20" x14ac:dyDescent="0.25">
      <c r="A2444" s="34" t="s">
        <v>2136</v>
      </c>
      <c r="B2444" s="34" t="str">
        <f t="shared" si="186"/>
        <v>UDR Ica</v>
      </c>
      <c r="C2444" s="35" t="s">
        <v>279</v>
      </c>
      <c r="D2444" s="36" t="str">
        <f t="shared" si="185"/>
        <v>Ejecución de Control Técnico a las Prestaciones.</v>
      </c>
      <c r="E2444" s="36" t="s">
        <v>288</v>
      </c>
      <c r="F2444" s="36" t="str">
        <f t="shared" si="187"/>
        <v>Ejecutar acciones correspondientes al Proceso de Control Presencial Posterior</v>
      </c>
      <c r="G2444" s="36" t="s">
        <v>1661</v>
      </c>
      <c r="H2444" s="83" t="s">
        <v>1659</v>
      </c>
      <c r="I2444" s="82">
        <v>0.9</v>
      </c>
      <c r="J2444" s="38">
        <v>30</v>
      </c>
      <c r="K2444" s="38"/>
      <c r="L2444" s="38">
        <v>120</v>
      </c>
      <c r="M2444" s="38">
        <f t="shared" si="188"/>
        <v>150</v>
      </c>
      <c r="N2444" s="39">
        <v>12</v>
      </c>
      <c r="O2444" s="41" t="str">
        <f>IFERROR(VLOOKUP(N2444,bbb!B681:Ordenmes,2,0),"")</f>
        <v>Diciembre</v>
      </c>
      <c r="P2444" s="142">
        <v>4</v>
      </c>
      <c r="Q2444" s="111" t="s">
        <v>137</v>
      </c>
      <c r="R2444" s="95"/>
      <c r="S2444" s="93"/>
      <c r="T2444" s="93"/>
    </row>
    <row r="2445" spans="1:20" x14ac:dyDescent="0.25">
      <c r="A2445" s="34" t="s">
        <v>2136</v>
      </c>
      <c r="B2445" s="34" t="str">
        <f t="shared" si="186"/>
        <v>UDR Ica</v>
      </c>
      <c r="C2445" s="35" t="s">
        <v>279</v>
      </c>
      <c r="D2445" s="36" t="str">
        <f t="shared" si="185"/>
        <v>Ejecución de Control Técnico a las Prestaciones.</v>
      </c>
      <c r="E2445" s="36" t="s">
        <v>288</v>
      </c>
      <c r="F2445" s="36" t="str">
        <f t="shared" si="187"/>
        <v>Ejecutar acciones correspondientes al Proceso de Control Presencial Posterior</v>
      </c>
      <c r="G2445" s="36" t="s">
        <v>1661</v>
      </c>
      <c r="H2445" s="83" t="s">
        <v>1659</v>
      </c>
      <c r="I2445" s="82">
        <v>0.9</v>
      </c>
      <c r="J2445" s="38">
        <v>50</v>
      </c>
      <c r="K2445" s="38"/>
      <c r="L2445" s="38">
        <v>120</v>
      </c>
      <c r="M2445" s="38">
        <f t="shared" si="188"/>
        <v>170</v>
      </c>
      <c r="N2445" s="39">
        <v>12</v>
      </c>
      <c r="O2445" s="41" t="str">
        <f>IFERROR(VLOOKUP(N2445,bbb!B682:Ordenmes,2,0),"")</f>
        <v>Diciembre</v>
      </c>
      <c r="P2445" s="142">
        <v>6</v>
      </c>
      <c r="Q2445" s="111" t="s">
        <v>142</v>
      </c>
      <c r="R2445" s="95"/>
      <c r="S2445" s="93"/>
      <c r="T2445" s="93"/>
    </row>
    <row r="2446" spans="1:20" x14ac:dyDescent="0.25">
      <c r="A2446" s="34" t="s">
        <v>2136</v>
      </c>
      <c r="B2446" s="34" t="str">
        <f t="shared" si="186"/>
        <v>UDR Ica</v>
      </c>
      <c r="C2446" s="35" t="s">
        <v>279</v>
      </c>
      <c r="D2446" s="36" t="str">
        <f t="shared" si="185"/>
        <v>Ejecución de Control Técnico a las Prestaciones.</v>
      </c>
      <c r="E2446" s="36" t="s">
        <v>288</v>
      </c>
      <c r="F2446" s="36" t="str">
        <f t="shared" si="187"/>
        <v>Ejecutar acciones correspondientes al Proceso de Control Presencial Posterior</v>
      </c>
      <c r="G2446" s="36" t="s">
        <v>1661</v>
      </c>
      <c r="H2446" s="83" t="s">
        <v>1659</v>
      </c>
      <c r="I2446" s="82">
        <v>0.9</v>
      </c>
      <c r="J2446" s="38">
        <v>35</v>
      </c>
      <c r="K2446" s="38"/>
      <c r="L2446" s="38">
        <v>120</v>
      </c>
      <c r="M2446" s="38">
        <f t="shared" si="188"/>
        <v>155</v>
      </c>
      <c r="N2446" s="39">
        <v>12</v>
      </c>
      <c r="O2446" s="41" t="str">
        <f>IFERROR(VLOOKUP(N2446,bbb!B683:Ordenmes,2,0),"")</f>
        <v>Diciembre</v>
      </c>
      <c r="P2446" s="142">
        <v>8</v>
      </c>
      <c r="Q2446" s="111" t="s">
        <v>145</v>
      </c>
      <c r="R2446" s="95"/>
      <c r="S2446" s="93"/>
      <c r="T2446" s="93"/>
    </row>
    <row r="2447" spans="1:20" x14ac:dyDescent="0.25">
      <c r="A2447" s="34" t="s">
        <v>2136</v>
      </c>
      <c r="B2447" s="34" t="str">
        <f t="shared" si="186"/>
        <v>UDR Ica</v>
      </c>
      <c r="C2447" s="35" t="s">
        <v>252</v>
      </c>
      <c r="D2447" s="36" t="str">
        <f t="shared" si="185"/>
        <v>Acciones de Soporte a la Gestión a nivel de UDR</v>
      </c>
      <c r="E2447" s="36" t="s">
        <v>253</v>
      </c>
      <c r="F2447" s="36" t="str">
        <f t="shared" si="187"/>
        <v>Supervisión y asistencia técnica en acciones de soporte a IPRESS</v>
      </c>
      <c r="G2447" s="36" t="s">
        <v>512</v>
      </c>
      <c r="H2447" s="83" t="s">
        <v>512</v>
      </c>
      <c r="I2447" s="82">
        <v>10</v>
      </c>
      <c r="J2447" s="38">
        <v>0</v>
      </c>
      <c r="K2447" s="38"/>
      <c r="L2447" s="38">
        <v>5315.81</v>
      </c>
      <c r="M2447" s="38">
        <f t="shared" si="188"/>
        <v>5315.81</v>
      </c>
      <c r="N2447" s="39">
        <v>12</v>
      </c>
      <c r="O2447" s="41" t="str">
        <f>IFERROR(VLOOKUP(N2447,bbb!B684:Ordenmes,2,0),"")</f>
        <v>Diciembre</v>
      </c>
      <c r="P2447" s="142">
        <v>10</v>
      </c>
      <c r="Q2447" s="111" t="s">
        <v>150</v>
      </c>
      <c r="R2447" s="95"/>
      <c r="S2447" s="93"/>
      <c r="T2447" s="93"/>
    </row>
    <row r="2448" spans="1:20" x14ac:dyDescent="0.25">
      <c r="A2448" s="34" t="s">
        <v>2137</v>
      </c>
      <c r="B2448" s="34" t="str">
        <f t="shared" si="186"/>
        <v>Gerencia Macro Regional Centro Medio</v>
      </c>
      <c r="C2448" s="35" t="s">
        <v>212</v>
      </c>
      <c r="D2448" s="36" t="str">
        <f t="shared" si="185"/>
        <v>Seguimiento y evaluacion de los procesos de afiliación, promoción, proteccion y atencion a la ciudadanía</v>
      </c>
      <c r="E2448" s="36" t="s">
        <v>218</v>
      </c>
      <c r="F2448" s="36" t="str">
        <f t="shared" si="187"/>
        <v>Supervisión y asistencia técnica a operadores de los canales de atención</v>
      </c>
      <c r="G2448" s="36" t="s">
        <v>1674</v>
      </c>
      <c r="H2448" s="83" t="s">
        <v>1675</v>
      </c>
      <c r="I2448" s="82">
        <v>3</v>
      </c>
      <c r="J2448" s="38">
        <v>220</v>
      </c>
      <c r="K2448" s="38"/>
      <c r="L2448" s="38">
        <v>960</v>
      </c>
      <c r="M2448" s="38">
        <f t="shared" si="188"/>
        <v>1180</v>
      </c>
      <c r="N2448" s="39">
        <v>2</v>
      </c>
      <c r="O2448" s="41" t="str">
        <f>IFERROR(VLOOKUP(N2448,bbb!B629:Ordenmes,2,0),"")</f>
        <v>Febrero</v>
      </c>
      <c r="P2448" s="142">
        <v>12</v>
      </c>
      <c r="Q2448" s="111" t="s">
        <v>166</v>
      </c>
      <c r="R2448" s="95"/>
      <c r="S2448" s="93" t="s">
        <v>2970</v>
      </c>
      <c r="T2448" s="93"/>
    </row>
    <row r="2449" spans="1:20" x14ac:dyDescent="0.25">
      <c r="A2449" s="34" t="s">
        <v>2137</v>
      </c>
      <c r="B2449" s="34" t="str">
        <f t="shared" si="186"/>
        <v>Gerencia Macro Regional Centro Medio</v>
      </c>
      <c r="C2449" s="35" t="s">
        <v>235</v>
      </c>
      <c r="D2449" s="36" t="str">
        <f t="shared" si="185"/>
        <v>Asistencia Técnica, Monitoreo y Supervisión en Cobertura Financiera.</v>
      </c>
      <c r="E2449" s="36" t="s">
        <v>237</v>
      </c>
      <c r="F2449" s="36" t="str">
        <f t="shared" si="187"/>
        <v xml:space="preserve">Supervisión y asistencia técnica en cobertura financiera a UDR o Unidades Ejecutoras </v>
      </c>
      <c r="G2449" s="36" t="s">
        <v>1668</v>
      </c>
      <c r="H2449" s="83" t="s">
        <v>1669</v>
      </c>
      <c r="I2449" s="82">
        <v>3</v>
      </c>
      <c r="J2449" s="38">
        <v>220</v>
      </c>
      <c r="K2449" s="38"/>
      <c r="L2449" s="38">
        <v>960</v>
      </c>
      <c r="M2449" s="38">
        <f t="shared" si="188"/>
        <v>1180</v>
      </c>
      <c r="N2449" s="39">
        <v>3</v>
      </c>
      <c r="O2449" s="41" t="str">
        <f>IFERROR(VLOOKUP(N2449,bbb!B645:Ordenmes,2,0),"")</f>
        <v>Marzo</v>
      </c>
      <c r="P2449" s="142">
        <v>1</v>
      </c>
      <c r="Q2449" s="111" t="s">
        <v>257</v>
      </c>
      <c r="R2449" s="95"/>
      <c r="S2449" s="93" t="s">
        <v>2970</v>
      </c>
      <c r="T2449" s="93"/>
    </row>
    <row r="2450" spans="1:20" x14ac:dyDescent="0.25">
      <c r="A2450" s="34" t="s">
        <v>2137</v>
      </c>
      <c r="B2450" s="34" t="str">
        <f t="shared" si="186"/>
        <v>Gerencia Macro Regional Centro Medio</v>
      </c>
      <c r="C2450" s="35" t="s">
        <v>235</v>
      </c>
      <c r="D2450" s="36" t="str">
        <f t="shared" si="185"/>
        <v>Asistencia Técnica, Monitoreo y Supervisión en Cobertura Financiera.</v>
      </c>
      <c r="E2450" s="36" t="s">
        <v>237</v>
      </c>
      <c r="F2450" s="36" t="str">
        <f t="shared" si="187"/>
        <v xml:space="preserve">Supervisión y asistencia técnica en cobertura financiera a UDR o Unidades Ejecutoras </v>
      </c>
      <c r="G2450" s="36" t="s">
        <v>42</v>
      </c>
      <c r="H2450" s="83" t="s">
        <v>1669</v>
      </c>
      <c r="I2450" s="82">
        <v>3</v>
      </c>
      <c r="J2450" s="38">
        <v>220</v>
      </c>
      <c r="K2450" s="38"/>
      <c r="L2450" s="38">
        <v>960</v>
      </c>
      <c r="M2450" s="38">
        <f t="shared" si="188"/>
        <v>1180</v>
      </c>
      <c r="N2450" s="39">
        <v>3</v>
      </c>
      <c r="O2450" s="41" t="str">
        <f>IFERROR(VLOOKUP(N2450,bbb!B646:Ordenmes,2,0),"")</f>
        <v>Marzo</v>
      </c>
      <c r="P2450" s="142">
        <v>1</v>
      </c>
      <c r="Q2450" s="111" t="s">
        <v>257</v>
      </c>
      <c r="R2450" s="95"/>
      <c r="S2450" s="93" t="s">
        <v>2970</v>
      </c>
      <c r="T2450" s="93"/>
    </row>
    <row r="2451" spans="1:20" x14ac:dyDescent="0.25">
      <c r="A2451" s="34" t="s">
        <v>2137</v>
      </c>
      <c r="B2451" s="34" t="str">
        <f t="shared" si="186"/>
        <v>Gerencia Macro Regional Centro Medio</v>
      </c>
      <c r="C2451" s="35" t="s">
        <v>224</v>
      </c>
      <c r="D2451" s="36" t="str">
        <f t="shared" si="185"/>
        <v>Asistencia Técnica, Monitoreo y Supervisión en Cobertura Prestacional.</v>
      </c>
      <c r="E2451" s="36" t="s">
        <v>226</v>
      </c>
      <c r="F2451" s="36" t="str">
        <f t="shared" si="187"/>
        <v>Supervisión, monitoreo y asistencia en cobertura prestacional</v>
      </c>
      <c r="G2451" s="36" t="s">
        <v>1668</v>
      </c>
      <c r="H2451" s="83" t="s">
        <v>1670</v>
      </c>
      <c r="I2451" s="82">
        <v>3</v>
      </c>
      <c r="J2451" s="38">
        <v>220</v>
      </c>
      <c r="K2451" s="38"/>
      <c r="L2451" s="38">
        <v>960</v>
      </c>
      <c r="M2451" s="38">
        <f t="shared" si="188"/>
        <v>1180</v>
      </c>
      <c r="N2451" s="39">
        <v>3</v>
      </c>
      <c r="O2451" s="41" t="str">
        <f>IFERROR(VLOOKUP(N2451,bbb!B647:Ordenmes,2,0),"")</f>
        <v>Marzo</v>
      </c>
      <c r="P2451" s="142">
        <v>1</v>
      </c>
      <c r="Q2451" s="111" t="s">
        <v>257</v>
      </c>
      <c r="R2451" s="95"/>
      <c r="S2451" s="93" t="s">
        <v>2970</v>
      </c>
      <c r="T2451" s="93"/>
    </row>
    <row r="2452" spans="1:20" x14ac:dyDescent="0.25">
      <c r="A2452" s="34" t="s">
        <v>2137</v>
      </c>
      <c r="B2452" s="34" t="str">
        <f t="shared" si="186"/>
        <v>Gerencia Macro Regional Centro Medio</v>
      </c>
      <c r="C2452" s="35" t="s">
        <v>212</v>
      </c>
      <c r="D2452" s="36" t="str">
        <f t="shared" si="185"/>
        <v>Seguimiento y evaluacion de los procesos de afiliación, promoción, proteccion y atencion a la ciudadanía</v>
      </c>
      <c r="E2452" s="36" t="s">
        <v>218</v>
      </c>
      <c r="F2452" s="36" t="str">
        <f t="shared" si="187"/>
        <v>Supervisión y asistencia técnica a operadores de los canales de atención</v>
      </c>
      <c r="G2452" s="36" t="s">
        <v>42</v>
      </c>
      <c r="H2452" s="83" t="s">
        <v>1672</v>
      </c>
      <c r="I2452" s="82">
        <v>3</v>
      </c>
      <c r="J2452" s="38">
        <v>220</v>
      </c>
      <c r="K2452" s="38"/>
      <c r="L2452" s="38">
        <v>960</v>
      </c>
      <c r="M2452" s="38">
        <f t="shared" si="188"/>
        <v>1180</v>
      </c>
      <c r="N2452" s="39">
        <v>3</v>
      </c>
      <c r="O2452" s="41" t="str">
        <f>IFERROR(VLOOKUP(N2452,bbb!B648:Ordenmes,2,0),"")</f>
        <v>Marzo</v>
      </c>
      <c r="P2452" s="142">
        <v>1</v>
      </c>
      <c r="Q2452" s="111" t="s">
        <v>257</v>
      </c>
      <c r="R2452" s="95"/>
      <c r="S2452" s="93" t="s">
        <v>2970</v>
      </c>
      <c r="T2452" s="93"/>
    </row>
    <row r="2453" spans="1:20" x14ac:dyDescent="0.25">
      <c r="A2453" s="34" t="s">
        <v>2137</v>
      </c>
      <c r="B2453" s="34" t="str">
        <f t="shared" si="186"/>
        <v>Gerencia Macro Regional Centro Medio</v>
      </c>
      <c r="C2453" s="35" t="s">
        <v>212</v>
      </c>
      <c r="D2453" s="36" t="str">
        <f t="shared" si="185"/>
        <v>Seguimiento y evaluacion de los procesos de afiliación, promoción, proteccion y atencion a la ciudadanía</v>
      </c>
      <c r="E2453" s="36" t="s">
        <v>218</v>
      </c>
      <c r="F2453" s="36" t="str">
        <f t="shared" si="187"/>
        <v>Supervisión y asistencia técnica a operadores de los canales de atención</v>
      </c>
      <c r="G2453" s="36" t="s">
        <v>1668</v>
      </c>
      <c r="H2453" s="83" t="s">
        <v>1673</v>
      </c>
      <c r="I2453" s="82">
        <v>3</v>
      </c>
      <c r="J2453" s="38">
        <v>220</v>
      </c>
      <c r="K2453" s="38"/>
      <c r="L2453" s="38">
        <v>960</v>
      </c>
      <c r="M2453" s="38">
        <f t="shared" si="188"/>
        <v>1180</v>
      </c>
      <c r="N2453" s="39">
        <v>3</v>
      </c>
      <c r="O2453" s="41" t="str">
        <f>IFERROR(VLOOKUP(N2453,bbb!B649:Ordenmes,2,0),"")</f>
        <v>Marzo</v>
      </c>
      <c r="P2453" s="142">
        <v>1</v>
      </c>
      <c r="Q2453" s="111" t="s">
        <v>257</v>
      </c>
      <c r="R2453" s="95"/>
      <c r="S2453" s="93" t="s">
        <v>2970</v>
      </c>
      <c r="T2453" s="93"/>
    </row>
    <row r="2454" spans="1:20" x14ac:dyDescent="0.25">
      <c r="A2454" s="34" t="s">
        <v>2137</v>
      </c>
      <c r="B2454" s="34" t="str">
        <f t="shared" si="186"/>
        <v>Gerencia Macro Regional Centro Medio</v>
      </c>
      <c r="C2454" s="35" t="s">
        <v>241</v>
      </c>
      <c r="D2454" s="36" t="str">
        <f t="shared" si="185"/>
        <v>Acciones de Soporte a la Gestión a nivel de GMR</v>
      </c>
      <c r="E2454" s="36" t="s">
        <v>1676</v>
      </c>
      <c r="F2454" s="36" t="str">
        <f t="shared" si="187"/>
        <v>Acciones de soporte administrativo en GMR</v>
      </c>
      <c r="G2454" s="36" t="s">
        <v>1668</v>
      </c>
      <c r="H2454" s="83" t="s">
        <v>1678</v>
      </c>
      <c r="I2454" s="82">
        <v>3</v>
      </c>
      <c r="J2454" s="38">
        <v>220</v>
      </c>
      <c r="K2454" s="38"/>
      <c r="L2454" s="38">
        <v>960</v>
      </c>
      <c r="M2454" s="38">
        <f t="shared" si="188"/>
        <v>1180</v>
      </c>
      <c r="N2454" s="39">
        <v>3</v>
      </c>
      <c r="O2454" s="41" t="str">
        <f>IFERROR(VLOOKUP(N2454,bbb!B650:Ordenmes,2,0),"")</f>
        <v>Marzo</v>
      </c>
      <c r="P2454" s="142">
        <v>1</v>
      </c>
      <c r="Q2454" s="111" t="s">
        <v>257</v>
      </c>
      <c r="R2454" s="95"/>
      <c r="S2454" s="93" t="s">
        <v>2970</v>
      </c>
      <c r="T2454" s="93"/>
    </row>
    <row r="2455" spans="1:20" x14ac:dyDescent="0.25">
      <c r="A2455" s="34" t="s">
        <v>2137</v>
      </c>
      <c r="B2455" s="34" t="str">
        <f t="shared" si="186"/>
        <v>Gerencia Macro Regional Centro Medio</v>
      </c>
      <c r="C2455" s="35" t="s">
        <v>241</v>
      </c>
      <c r="D2455" s="36" t="str">
        <f t="shared" si="185"/>
        <v>Acciones de Soporte a la Gestión a nivel de GMR</v>
      </c>
      <c r="E2455" s="36" t="s">
        <v>1676</v>
      </c>
      <c r="F2455" s="36" t="str">
        <f t="shared" si="187"/>
        <v>Acciones de soporte administrativo en GMR</v>
      </c>
      <c r="G2455" s="36" t="s">
        <v>42</v>
      </c>
      <c r="H2455" s="83" t="s">
        <v>1678</v>
      </c>
      <c r="I2455" s="82">
        <v>3</v>
      </c>
      <c r="J2455" s="38">
        <v>220</v>
      </c>
      <c r="K2455" s="38"/>
      <c r="L2455" s="38">
        <v>960</v>
      </c>
      <c r="M2455" s="38">
        <f t="shared" si="188"/>
        <v>1180</v>
      </c>
      <c r="N2455" s="39">
        <v>3</v>
      </c>
      <c r="O2455" s="41" t="str">
        <f>IFERROR(VLOOKUP(N2455,bbb!B651:Ordenmes,2,0),"")</f>
        <v>Marzo</v>
      </c>
      <c r="P2455" s="142">
        <v>1</v>
      </c>
      <c r="Q2455" s="111" t="s">
        <v>257</v>
      </c>
      <c r="R2455" s="95"/>
      <c r="S2455" s="93" t="s">
        <v>2970</v>
      </c>
      <c r="T2455" s="93"/>
    </row>
    <row r="2456" spans="1:20" x14ac:dyDescent="0.25">
      <c r="A2456" s="34" t="s">
        <v>2137</v>
      </c>
      <c r="B2456" s="34" t="str">
        <f t="shared" si="186"/>
        <v>Gerencia Macro Regional Centro Medio</v>
      </c>
      <c r="C2456" s="35" t="s">
        <v>224</v>
      </c>
      <c r="D2456" s="36" t="str">
        <f t="shared" si="185"/>
        <v>Asistencia Técnica, Monitoreo y Supervisión en Cobertura Prestacional.</v>
      </c>
      <c r="E2456" s="36" t="s">
        <v>226</v>
      </c>
      <c r="F2456" s="36" t="str">
        <f t="shared" si="187"/>
        <v>Supervisión, monitoreo y asistencia en cobertura prestacional</v>
      </c>
      <c r="G2456" s="36" t="s">
        <v>42</v>
      </c>
      <c r="H2456" s="83" t="s">
        <v>1671</v>
      </c>
      <c r="I2456" s="82">
        <v>3</v>
      </c>
      <c r="J2456" s="38">
        <v>220</v>
      </c>
      <c r="K2456" s="38"/>
      <c r="L2456" s="38">
        <v>960</v>
      </c>
      <c r="M2456" s="38">
        <f t="shared" si="188"/>
        <v>1180</v>
      </c>
      <c r="N2456" s="107">
        <v>4</v>
      </c>
      <c r="O2456" s="41" t="str">
        <f>IFERROR(VLOOKUP(N2456,bbb!B706:Ordenmes,2,0),"")</f>
        <v>Abril</v>
      </c>
      <c r="P2456" s="142">
        <v>1</v>
      </c>
      <c r="Q2456" s="111" t="s">
        <v>257</v>
      </c>
      <c r="R2456" s="95"/>
      <c r="S2456" s="93"/>
      <c r="T2456" s="93"/>
    </row>
    <row r="2457" spans="1:20" x14ac:dyDescent="0.25">
      <c r="A2457" s="34" t="s">
        <v>2137</v>
      </c>
      <c r="B2457" s="34" t="str">
        <f t="shared" si="186"/>
        <v>Gerencia Macro Regional Centro Medio</v>
      </c>
      <c r="C2457" s="35" t="s">
        <v>235</v>
      </c>
      <c r="D2457" s="36" t="str">
        <f t="shared" si="185"/>
        <v>Asistencia Técnica, Monitoreo y Supervisión en Cobertura Financiera.</v>
      </c>
      <c r="E2457" s="36" t="s">
        <v>237</v>
      </c>
      <c r="F2457" s="36" t="str">
        <f t="shared" si="187"/>
        <v xml:space="preserve">Supervisión y asistencia técnica en cobertura financiera a UDR o Unidades Ejecutoras </v>
      </c>
      <c r="G2457" s="36" t="s">
        <v>42</v>
      </c>
      <c r="H2457" s="83" t="s">
        <v>1680</v>
      </c>
      <c r="I2457" s="82">
        <v>4</v>
      </c>
      <c r="J2457" s="38">
        <v>220</v>
      </c>
      <c r="K2457" s="38"/>
      <c r="L2457" s="38">
        <v>1280</v>
      </c>
      <c r="M2457" s="38">
        <f t="shared" si="188"/>
        <v>1500</v>
      </c>
      <c r="N2457" s="107">
        <v>5</v>
      </c>
      <c r="O2457" s="41" t="str">
        <f>IFERROR(VLOOKUP(N2457,bbb!B707:Ordenmes,2,0),"")</f>
        <v>Mayo</v>
      </c>
      <c r="P2457" s="142">
        <v>1</v>
      </c>
      <c r="Q2457" s="111" t="s">
        <v>257</v>
      </c>
      <c r="R2457" s="95"/>
      <c r="S2457" s="93"/>
      <c r="T2457" s="93"/>
    </row>
    <row r="2458" spans="1:20" x14ac:dyDescent="0.25">
      <c r="A2458" s="34" t="s">
        <v>2137</v>
      </c>
      <c r="B2458" s="34" t="str">
        <f t="shared" si="186"/>
        <v>Gerencia Macro Regional Centro Medio</v>
      </c>
      <c r="C2458" s="35" t="s">
        <v>235</v>
      </c>
      <c r="D2458" s="36" t="str">
        <f t="shared" ref="D2458:D2521" si="189">IFERROR(VLOOKUP(C2458,IdAOE,2,0),"")</f>
        <v>Asistencia Técnica, Monitoreo y Supervisión en Cobertura Financiera.</v>
      </c>
      <c r="E2458" s="36" t="s">
        <v>237</v>
      </c>
      <c r="F2458" s="36" t="str">
        <f t="shared" si="187"/>
        <v xml:space="preserve">Supervisión y asistencia técnica en cobertura financiera a UDR o Unidades Ejecutoras </v>
      </c>
      <c r="G2458" s="36" t="s">
        <v>1668</v>
      </c>
      <c r="H2458" s="83" t="s">
        <v>1669</v>
      </c>
      <c r="I2458" s="82">
        <v>3</v>
      </c>
      <c r="J2458" s="38">
        <v>220</v>
      </c>
      <c r="K2458" s="38"/>
      <c r="L2458" s="38">
        <v>960</v>
      </c>
      <c r="M2458" s="38">
        <f t="shared" si="188"/>
        <v>1180</v>
      </c>
      <c r="N2458" s="39">
        <v>6</v>
      </c>
      <c r="O2458" s="41" t="str">
        <f>IFERROR(VLOOKUP(N2458,bbb!B669:Ordenmes,2,0),"")</f>
        <v>Junio</v>
      </c>
      <c r="P2458" s="142">
        <v>2</v>
      </c>
      <c r="Q2458" s="111" t="s">
        <v>126</v>
      </c>
      <c r="R2458" s="95"/>
      <c r="S2458" s="93"/>
      <c r="T2458" s="93"/>
    </row>
    <row r="2459" spans="1:20" x14ac:dyDescent="0.25">
      <c r="A2459" s="34" t="s">
        <v>2137</v>
      </c>
      <c r="B2459" s="34" t="str">
        <f t="shared" si="186"/>
        <v>Gerencia Macro Regional Centro Medio</v>
      </c>
      <c r="C2459" s="35" t="s">
        <v>235</v>
      </c>
      <c r="D2459" s="36" t="str">
        <f t="shared" si="189"/>
        <v>Asistencia Técnica, Monitoreo y Supervisión en Cobertura Financiera.</v>
      </c>
      <c r="E2459" s="36" t="s">
        <v>237</v>
      </c>
      <c r="F2459" s="36" t="str">
        <f t="shared" si="187"/>
        <v xml:space="preserve">Supervisión y asistencia técnica en cobertura financiera a UDR o Unidades Ejecutoras </v>
      </c>
      <c r="G2459" s="36" t="s">
        <v>42</v>
      </c>
      <c r="H2459" s="83" t="s">
        <v>1669</v>
      </c>
      <c r="I2459" s="82">
        <v>3</v>
      </c>
      <c r="J2459" s="38">
        <v>220</v>
      </c>
      <c r="K2459" s="38"/>
      <c r="L2459" s="38">
        <v>960</v>
      </c>
      <c r="M2459" s="38">
        <f t="shared" si="188"/>
        <v>1180</v>
      </c>
      <c r="N2459" s="39">
        <v>6</v>
      </c>
      <c r="O2459" s="41" t="str">
        <f>IFERROR(VLOOKUP(N2459,bbb!B670:Ordenmes,2,0),"")</f>
        <v>Junio</v>
      </c>
      <c r="P2459" s="142">
        <v>2</v>
      </c>
      <c r="Q2459" s="111" t="s">
        <v>126</v>
      </c>
      <c r="R2459" s="95"/>
      <c r="S2459" s="93"/>
      <c r="T2459" s="93"/>
    </row>
    <row r="2460" spans="1:20" x14ac:dyDescent="0.25">
      <c r="A2460" s="34" t="s">
        <v>2137</v>
      </c>
      <c r="B2460" s="34" t="str">
        <f t="shared" si="186"/>
        <v>Gerencia Macro Regional Centro Medio</v>
      </c>
      <c r="C2460" s="35" t="s">
        <v>212</v>
      </c>
      <c r="D2460" s="36" t="str">
        <f t="shared" si="189"/>
        <v>Seguimiento y evaluacion de los procesos de afiliación, promoción, proteccion y atencion a la ciudadanía</v>
      </c>
      <c r="E2460" s="36" t="s">
        <v>218</v>
      </c>
      <c r="F2460" s="36" t="str">
        <f t="shared" si="187"/>
        <v>Supervisión y asistencia técnica a operadores de los canales de atención</v>
      </c>
      <c r="G2460" s="36" t="s">
        <v>42</v>
      </c>
      <c r="H2460" s="83" t="s">
        <v>1675</v>
      </c>
      <c r="I2460" s="82">
        <v>3</v>
      </c>
      <c r="J2460" s="38">
        <v>220</v>
      </c>
      <c r="K2460" s="38"/>
      <c r="L2460" s="38">
        <v>960</v>
      </c>
      <c r="M2460" s="38">
        <f t="shared" si="188"/>
        <v>1180</v>
      </c>
      <c r="N2460" s="39">
        <v>6</v>
      </c>
      <c r="O2460" s="41" t="str">
        <f>IFERROR(VLOOKUP(N2460,bbb!B671:Ordenmes,2,0),"")</f>
        <v>Junio</v>
      </c>
      <c r="P2460" s="142">
        <v>2</v>
      </c>
      <c r="Q2460" s="111" t="s">
        <v>126</v>
      </c>
      <c r="R2460" s="95"/>
      <c r="S2460" s="93"/>
      <c r="T2460" s="93"/>
    </row>
    <row r="2461" spans="1:20" x14ac:dyDescent="0.25">
      <c r="A2461" s="34" t="s">
        <v>2137</v>
      </c>
      <c r="B2461" s="34" t="str">
        <f t="shared" si="186"/>
        <v>Gerencia Macro Regional Centro Medio</v>
      </c>
      <c r="C2461" s="35" t="s">
        <v>212</v>
      </c>
      <c r="D2461" s="36" t="str">
        <f t="shared" si="189"/>
        <v>Seguimiento y evaluacion de los procesos de afiliación, promoción, proteccion y atencion a la ciudadanía</v>
      </c>
      <c r="E2461" s="36" t="s">
        <v>218</v>
      </c>
      <c r="F2461" s="36" t="str">
        <f t="shared" si="187"/>
        <v>Supervisión y asistencia técnica a operadores de los canales de atención</v>
      </c>
      <c r="G2461" s="36" t="s">
        <v>1668</v>
      </c>
      <c r="H2461" s="83" t="s">
        <v>1672</v>
      </c>
      <c r="I2461" s="82">
        <v>3</v>
      </c>
      <c r="J2461" s="38">
        <v>220</v>
      </c>
      <c r="K2461" s="38"/>
      <c r="L2461" s="38">
        <v>960</v>
      </c>
      <c r="M2461" s="38">
        <f t="shared" si="188"/>
        <v>1180</v>
      </c>
      <c r="N2461" s="39">
        <v>6</v>
      </c>
      <c r="O2461" s="41" t="str">
        <f>IFERROR(VLOOKUP(N2461,bbb!B672:Ordenmes,2,0),"")</f>
        <v>Junio</v>
      </c>
      <c r="P2461" s="142">
        <v>2</v>
      </c>
      <c r="Q2461" s="111" t="s">
        <v>126</v>
      </c>
      <c r="R2461" s="95"/>
      <c r="S2461" s="93"/>
      <c r="T2461" s="93"/>
    </row>
    <row r="2462" spans="1:20" x14ac:dyDescent="0.25">
      <c r="A2462" s="34" t="s">
        <v>2137</v>
      </c>
      <c r="B2462" s="34" t="str">
        <f t="shared" si="186"/>
        <v>Gerencia Macro Regional Centro Medio</v>
      </c>
      <c r="C2462" s="35" t="s">
        <v>241</v>
      </c>
      <c r="D2462" s="36" t="str">
        <f t="shared" si="189"/>
        <v>Acciones de Soporte a la Gestión a nivel de GMR</v>
      </c>
      <c r="E2462" s="36" t="s">
        <v>1676</v>
      </c>
      <c r="F2462" s="36" t="str">
        <f t="shared" si="187"/>
        <v>Acciones de soporte administrativo en GMR</v>
      </c>
      <c r="G2462" s="36" t="s">
        <v>1668</v>
      </c>
      <c r="H2462" s="83" t="s">
        <v>1679</v>
      </c>
      <c r="I2462" s="82">
        <v>3</v>
      </c>
      <c r="J2462" s="38">
        <v>220</v>
      </c>
      <c r="K2462" s="38"/>
      <c r="L2462" s="38">
        <v>960</v>
      </c>
      <c r="M2462" s="38">
        <f t="shared" si="188"/>
        <v>1180</v>
      </c>
      <c r="N2462" s="39">
        <v>6</v>
      </c>
      <c r="O2462" s="41" t="str">
        <f>IFERROR(VLOOKUP(N2462,bbb!B673:Ordenmes,2,0),"")</f>
        <v>Junio</v>
      </c>
      <c r="P2462" s="142">
        <v>3</v>
      </c>
      <c r="Q2462" s="111" t="s">
        <v>131</v>
      </c>
      <c r="R2462" s="95"/>
      <c r="S2462" s="93"/>
      <c r="T2462" s="93"/>
    </row>
    <row r="2463" spans="1:20" x14ac:dyDescent="0.25">
      <c r="A2463" s="34" t="s">
        <v>2137</v>
      </c>
      <c r="B2463" s="34" t="str">
        <f t="shared" ref="B2463:B2526" si="190">IFERROR(VLOOKUP(A2463,IdCC,2,0),"")</f>
        <v>Gerencia Macro Regional Centro Medio</v>
      </c>
      <c r="C2463" s="35" t="s">
        <v>241</v>
      </c>
      <c r="D2463" s="36" t="str">
        <f t="shared" si="189"/>
        <v>Acciones de Soporte a la Gestión a nivel de GMR</v>
      </c>
      <c r="E2463" s="36" t="s">
        <v>1676</v>
      </c>
      <c r="F2463" s="36" t="str">
        <f t="shared" si="187"/>
        <v>Acciones de soporte administrativo en GMR</v>
      </c>
      <c r="G2463" s="36" t="s">
        <v>42</v>
      </c>
      <c r="H2463" s="83" t="s">
        <v>1679</v>
      </c>
      <c r="I2463" s="82">
        <v>3</v>
      </c>
      <c r="J2463" s="38">
        <v>220</v>
      </c>
      <c r="K2463" s="38"/>
      <c r="L2463" s="38">
        <v>960</v>
      </c>
      <c r="M2463" s="38">
        <f t="shared" si="188"/>
        <v>1180</v>
      </c>
      <c r="N2463" s="39">
        <v>6</v>
      </c>
      <c r="O2463" s="41" t="str">
        <f>IFERROR(VLOOKUP(N2463,bbb!B674:Ordenmes,2,0),"")</f>
        <v>Junio</v>
      </c>
      <c r="P2463" s="142">
        <v>3</v>
      </c>
      <c r="Q2463" s="111" t="s">
        <v>131</v>
      </c>
      <c r="R2463" s="95"/>
      <c r="S2463" s="93"/>
      <c r="T2463" s="93"/>
    </row>
    <row r="2464" spans="1:20" x14ac:dyDescent="0.25">
      <c r="A2464" s="34" t="s">
        <v>2137</v>
      </c>
      <c r="B2464" s="34" t="str">
        <f t="shared" si="190"/>
        <v>Gerencia Macro Regional Centro Medio</v>
      </c>
      <c r="C2464" s="35" t="s">
        <v>235</v>
      </c>
      <c r="D2464" s="36" t="str">
        <f t="shared" si="189"/>
        <v>Asistencia Técnica, Monitoreo y Supervisión en Cobertura Financiera.</v>
      </c>
      <c r="E2464" s="36" t="s">
        <v>237</v>
      </c>
      <c r="F2464" s="36" t="str">
        <f t="shared" si="187"/>
        <v xml:space="preserve">Supervisión y asistencia técnica en cobertura financiera a UDR o Unidades Ejecutoras </v>
      </c>
      <c r="G2464" s="36" t="s">
        <v>1681</v>
      </c>
      <c r="H2464" s="83" t="s">
        <v>1680</v>
      </c>
      <c r="I2464" s="82">
        <v>3</v>
      </c>
      <c r="J2464" s="38">
        <v>220</v>
      </c>
      <c r="K2464" s="38"/>
      <c r="L2464" s="38">
        <v>960</v>
      </c>
      <c r="M2464" s="38">
        <f t="shared" si="188"/>
        <v>1180</v>
      </c>
      <c r="N2464" s="39">
        <v>6</v>
      </c>
      <c r="O2464" s="41" t="str">
        <f>IFERROR(VLOOKUP(N2464,bbb!B675:Ordenmes,2,0),"")</f>
        <v>Junio</v>
      </c>
      <c r="P2464" s="142">
        <v>4</v>
      </c>
      <c r="Q2464" s="111" t="s">
        <v>137</v>
      </c>
      <c r="R2464" s="95"/>
      <c r="S2464" s="93"/>
      <c r="T2464" s="93"/>
    </row>
    <row r="2465" spans="1:20" x14ac:dyDescent="0.25">
      <c r="A2465" s="34" t="s">
        <v>2137</v>
      </c>
      <c r="B2465" s="34" t="str">
        <f t="shared" si="190"/>
        <v>Gerencia Macro Regional Centro Medio</v>
      </c>
      <c r="C2465" s="35" t="s">
        <v>224</v>
      </c>
      <c r="D2465" s="36" t="str">
        <f t="shared" si="189"/>
        <v>Asistencia Técnica, Monitoreo y Supervisión en Cobertura Prestacional.</v>
      </c>
      <c r="E2465" s="36" t="s">
        <v>226</v>
      </c>
      <c r="F2465" s="36" t="str">
        <f t="shared" si="187"/>
        <v>Supervisión, monitoreo y asistencia en cobertura prestacional</v>
      </c>
      <c r="G2465" s="36" t="s">
        <v>1668</v>
      </c>
      <c r="H2465" s="83" t="s">
        <v>1670</v>
      </c>
      <c r="I2465" s="82">
        <v>3</v>
      </c>
      <c r="J2465" s="38">
        <v>220</v>
      </c>
      <c r="K2465" s="38"/>
      <c r="L2465" s="38">
        <v>960</v>
      </c>
      <c r="M2465" s="38">
        <f t="shared" si="188"/>
        <v>1180</v>
      </c>
      <c r="N2465" s="39">
        <v>6</v>
      </c>
      <c r="O2465" s="41" t="str">
        <f>IFERROR(VLOOKUP(N2465,bbb!B675:Ordenmes,2,0),"")</f>
        <v>Junio</v>
      </c>
      <c r="P2465" s="142">
        <v>4</v>
      </c>
      <c r="Q2465" s="111" t="s">
        <v>137</v>
      </c>
      <c r="R2465" s="95"/>
      <c r="S2465" s="93"/>
      <c r="T2465" s="93"/>
    </row>
    <row r="2466" spans="1:20" x14ac:dyDescent="0.25">
      <c r="A2466" s="34" t="s">
        <v>2137</v>
      </c>
      <c r="B2466" s="34" t="str">
        <f t="shared" si="190"/>
        <v>Gerencia Macro Regional Centro Medio</v>
      </c>
      <c r="C2466" s="35" t="s">
        <v>212</v>
      </c>
      <c r="D2466" s="36" t="str">
        <f t="shared" si="189"/>
        <v>Seguimiento y evaluacion de los procesos de afiliación, promoción, proteccion y atencion a la ciudadanía</v>
      </c>
      <c r="E2466" s="36" t="s">
        <v>218</v>
      </c>
      <c r="F2466" s="36" t="str">
        <f t="shared" si="187"/>
        <v>Supervisión y asistencia técnica a operadores de los canales de atención</v>
      </c>
      <c r="G2466" s="36" t="s">
        <v>1674</v>
      </c>
      <c r="H2466" s="83" t="s">
        <v>1673</v>
      </c>
      <c r="I2466" s="82">
        <v>3</v>
      </c>
      <c r="J2466" s="38">
        <v>220</v>
      </c>
      <c r="K2466" s="38"/>
      <c r="L2466" s="38">
        <v>960</v>
      </c>
      <c r="M2466" s="38">
        <f t="shared" si="188"/>
        <v>1180</v>
      </c>
      <c r="N2466" s="39">
        <v>7</v>
      </c>
      <c r="O2466" s="41" t="str">
        <f>IFERROR(VLOOKUP(N2466,bbb!B676:Ordenmes,2,0),"")</f>
        <v>Julio</v>
      </c>
      <c r="P2466" s="142">
        <v>4</v>
      </c>
      <c r="Q2466" s="111" t="s">
        <v>137</v>
      </c>
      <c r="R2466" s="95"/>
      <c r="S2466" s="93"/>
      <c r="T2466" s="93"/>
    </row>
    <row r="2467" spans="1:20" x14ac:dyDescent="0.25">
      <c r="A2467" s="34" t="s">
        <v>2137</v>
      </c>
      <c r="B2467" s="34" t="str">
        <f t="shared" si="190"/>
        <v>Gerencia Macro Regional Centro Medio</v>
      </c>
      <c r="C2467" s="35" t="s">
        <v>224</v>
      </c>
      <c r="D2467" s="36" t="str">
        <f t="shared" si="189"/>
        <v>Asistencia Técnica, Monitoreo y Supervisión en Cobertura Prestacional.</v>
      </c>
      <c r="E2467" s="36" t="s">
        <v>226</v>
      </c>
      <c r="F2467" s="36" t="str">
        <f t="shared" si="187"/>
        <v>Supervisión, monitoreo y asistencia en cobertura prestacional</v>
      </c>
      <c r="G2467" s="36" t="s">
        <v>42</v>
      </c>
      <c r="H2467" s="83" t="s">
        <v>1671</v>
      </c>
      <c r="I2467" s="82">
        <v>3</v>
      </c>
      <c r="J2467" s="38">
        <v>220</v>
      </c>
      <c r="K2467" s="38"/>
      <c r="L2467" s="38">
        <v>960</v>
      </c>
      <c r="M2467" s="38">
        <f t="shared" si="188"/>
        <v>1180</v>
      </c>
      <c r="N2467" s="39">
        <v>8</v>
      </c>
      <c r="O2467" s="41" t="str">
        <f>IFERROR(VLOOKUP(N2467,bbb!B672:Ordenmes,2,0),"")</f>
        <v>Agosto</v>
      </c>
      <c r="P2467" s="142">
        <v>4</v>
      </c>
      <c r="Q2467" s="111" t="s">
        <v>137</v>
      </c>
      <c r="R2467" s="95"/>
      <c r="S2467" s="93"/>
      <c r="T2467" s="93"/>
    </row>
    <row r="2468" spans="1:20" x14ac:dyDescent="0.25">
      <c r="A2468" s="34" t="s">
        <v>2137</v>
      </c>
      <c r="B2468" s="34" t="str">
        <f t="shared" si="190"/>
        <v>Gerencia Macro Regional Centro Medio</v>
      </c>
      <c r="C2468" s="35" t="s">
        <v>235</v>
      </c>
      <c r="D2468" s="36" t="str">
        <f t="shared" si="189"/>
        <v>Asistencia Técnica, Monitoreo y Supervisión en Cobertura Financiera.</v>
      </c>
      <c r="E2468" s="36" t="s">
        <v>237</v>
      </c>
      <c r="F2468" s="36" t="str">
        <f t="shared" si="187"/>
        <v xml:space="preserve">Supervisión y asistencia técnica en cobertura financiera a UDR o Unidades Ejecutoras </v>
      </c>
      <c r="G2468" s="36" t="s">
        <v>1682</v>
      </c>
      <c r="H2468" s="83" t="s">
        <v>1680</v>
      </c>
      <c r="I2468" s="82">
        <v>3</v>
      </c>
      <c r="J2468" s="38">
        <v>189</v>
      </c>
      <c r="K2468" s="38"/>
      <c r="L2468" s="38">
        <v>960</v>
      </c>
      <c r="M2468" s="38">
        <f t="shared" si="188"/>
        <v>1149</v>
      </c>
      <c r="N2468" s="39">
        <v>8</v>
      </c>
      <c r="O2468" s="41" t="str">
        <f>IFERROR(VLOOKUP(N2468,bbb!B673:Ordenmes,2,0),"")</f>
        <v>Agosto</v>
      </c>
      <c r="P2468" s="142">
        <v>4</v>
      </c>
      <c r="Q2468" s="111" t="s">
        <v>137</v>
      </c>
      <c r="R2468" s="95"/>
      <c r="S2468" s="93"/>
      <c r="T2468" s="93"/>
    </row>
    <row r="2469" spans="1:20" x14ac:dyDescent="0.25">
      <c r="A2469" s="34" t="s">
        <v>2137</v>
      </c>
      <c r="B2469" s="34" t="str">
        <f t="shared" si="190"/>
        <v>Gerencia Macro Regional Centro Medio</v>
      </c>
      <c r="C2469" s="35" t="s">
        <v>235</v>
      </c>
      <c r="D2469" s="36" t="str">
        <f t="shared" si="189"/>
        <v>Asistencia Técnica, Monitoreo y Supervisión en Cobertura Financiera.</v>
      </c>
      <c r="E2469" s="36" t="s">
        <v>237</v>
      </c>
      <c r="F2469" s="36" t="str">
        <f t="shared" si="187"/>
        <v xml:space="preserve">Supervisión y asistencia técnica en cobertura financiera a UDR o Unidades Ejecutoras </v>
      </c>
      <c r="G2469" s="36" t="s">
        <v>1668</v>
      </c>
      <c r="H2469" s="83" t="s">
        <v>1669</v>
      </c>
      <c r="I2469" s="82">
        <v>3</v>
      </c>
      <c r="J2469" s="38">
        <v>220</v>
      </c>
      <c r="K2469" s="38"/>
      <c r="L2469" s="38">
        <v>960</v>
      </c>
      <c r="M2469" s="38">
        <f t="shared" si="188"/>
        <v>1180</v>
      </c>
      <c r="N2469" s="39">
        <v>10</v>
      </c>
      <c r="O2469" s="41" t="str">
        <f>IFERROR(VLOOKUP(N2469,bbb!B616:Ordenmes,2,0),"")</f>
        <v>Octubre</v>
      </c>
      <c r="P2469" s="142">
        <v>4</v>
      </c>
      <c r="Q2469" s="111" t="s">
        <v>137</v>
      </c>
      <c r="R2469" s="95"/>
      <c r="S2469" s="93"/>
      <c r="T2469" s="93"/>
    </row>
    <row r="2470" spans="1:20" x14ac:dyDescent="0.25">
      <c r="A2470" s="34" t="s">
        <v>2137</v>
      </c>
      <c r="B2470" s="34" t="str">
        <f t="shared" si="190"/>
        <v>Gerencia Macro Regional Centro Medio</v>
      </c>
      <c r="C2470" s="35" t="s">
        <v>235</v>
      </c>
      <c r="D2470" s="36" t="str">
        <f t="shared" si="189"/>
        <v>Asistencia Técnica, Monitoreo y Supervisión en Cobertura Financiera.</v>
      </c>
      <c r="E2470" s="36" t="s">
        <v>237</v>
      </c>
      <c r="F2470" s="36" t="str">
        <f t="shared" si="187"/>
        <v xml:space="preserve">Supervisión y asistencia técnica en cobertura financiera a UDR o Unidades Ejecutoras </v>
      </c>
      <c r="G2470" s="36" t="s">
        <v>42</v>
      </c>
      <c r="H2470" s="83" t="s">
        <v>1669</v>
      </c>
      <c r="I2470" s="82">
        <v>3</v>
      </c>
      <c r="J2470" s="38">
        <v>220</v>
      </c>
      <c r="K2470" s="38"/>
      <c r="L2470" s="38">
        <v>960</v>
      </c>
      <c r="M2470" s="38">
        <f t="shared" si="188"/>
        <v>1180</v>
      </c>
      <c r="N2470" s="39">
        <v>10</v>
      </c>
      <c r="O2470" s="41" t="str">
        <f>IFERROR(VLOOKUP(N2470,bbb!B617:Ordenmes,2,0),"")</f>
        <v>Octubre</v>
      </c>
      <c r="P2470" s="142">
        <v>4</v>
      </c>
      <c r="Q2470" s="111" t="s">
        <v>137</v>
      </c>
      <c r="R2470" s="95"/>
      <c r="S2470" s="93"/>
      <c r="T2470" s="93"/>
    </row>
    <row r="2471" spans="1:20" x14ac:dyDescent="0.25">
      <c r="A2471" s="34" t="s">
        <v>2137</v>
      </c>
      <c r="B2471" s="34" t="str">
        <f t="shared" si="190"/>
        <v>Gerencia Macro Regional Centro Medio</v>
      </c>
      <c r="C2471" s="35" t="s">
        <v>212</v>
      </c>
      <c r="D2471" s="36" t="str">
        <f t="shared" si="189"/>
        <v>Seguimiento y evaluacion de los procesos de afiliación, promoción, proteccion y atencion a la ciudadanía</v>
      </c>
      <c r="E2471" s="36" t="s">
        <v>218</v>
      </c>
      <c r="F2471" s="36" t="str">
        <f t="shared" si="187"/>
        <v>Supervisión y asistencia técnica a operadores de los canales de atención</v>
      </c>
      <c r="G2471" s="36" t="s">
        <v>42</v>
      </c>
      <c r="H2471" s="83" t="s">
        <v>1673</v>
      </c>
      <c r="I2471" s="82">
        <v>3</v>
      </c>
      <c r="J2471" s="38">
        <v>220</v>
      </c>
      <c r="K2471" s="38"/>
      <c r="L2471" s="38">
        <v>960</v>
      </c>
      <c r="M2471" s="38">
        <f t="shared" si="188"/>
        <v>1180</v>
      </c>
      <c r="N2471" s="39">
        <v>10</v>
      </c>
      <c r="O2471" s="41" t="str">
        <f>IFERROR(VLOOKUP(N2471,bbb!B618:Ordenmes,2,0),"")</f>
        <v>Octubre</v>
      </c>
      <c r="P2471" s="142">
        <v>4</v>
      </c>
      <c r="Q2471" s="111" t="s">
        <v>137</v>
      </c>
      <c r="R2471" s="95"/>
      <c r="S2471" s="93"/>
      <c r="T2471" s="93"/>
    </row>
    <row r="2472" spans="1:20" x14ac:dyDescent="0.25">
      <c r="A2472" s="34" t="s">
        <v>2137</v>
      </c>
      <c r="B2472" s="34" t="str">
        <f t="shared" si="190"/>
        <v>Gerencia Macro Regional Centro Medio</v>
      </c>
      <c r="C2472" s="35" t="s">
        <v>212</v>
      </c>
      <c r="D2472" s="36" t="str">
        <f t="shared" si="189"/>
        <v>Seguimiento y evaluacion de los procesos de afiliación, promoción, proteccion y atencion a la ciudadanía</v>
      </c>
      <c r="E2472" s="36" t="s">
        <v>218</v>
      </c>
      <c r="F2472" s="36" t="str">
        <f t="shared" si="187"/>
        <v>Supervisión y asistencia técnica a operadores de los canales de atención</v>
      </c>
      <c r="G2472" s="36" t="s">
        <v>1668</v>
      </c>
      <c r="H2472" s="83" t="s">
        <v>1675</v>
      </c>
      <c r="I2472" s="82">
        <v>3</v>
      </c>
      <c r="J2472" s="38">
        <v>220</v>
      </c>
      <c r="K2472" s="38"/>
      <c r="L2472" s="38">
        <v>960</v>
      </c>
      <c r="M2472" s="38">
        <f t="shared" si="188"/>
        <v>1180</v>
      </c>
      <c r="N2472" s="39">
        <v>10</v>
      </c>
      <c r="O2472" s="41" t="str">
        <f>IFERROR(VLOOKUP(N2472,bbb!B619:Ordenmes,2,0),"")</f>
        <v>Octubre</v>
      </c>
      <c r="P2472" s="142">
        <v>4</v>
      </c>
      <c r="Q2472" s="111" t="s">
        <v>137</v>
      </c>
      <c r="R2472" s="95"/>
      <c r="S2472" s="93"/>
      <c r="T2472" s="93"/>
    </row>
    <row r="2473" spans="1:20" x14ac:dyDescent="0.25">
      <c r="A2473" s="34" t="s">
        <v>2137</v>
      </c>
      <c r="B2473" s="34" t="str">
        <f t="shared" si="190"/>
        <v>Gerencia Macro Regional Centro Medio</v>
      </c>
      <c r="C2473" s="35" t="s">
        <v>241</v>
      </c>
      <c r="D2473" s="36" t="str">
        <f t="shared" si="189"/>
        <v>Acciones de Soporte a la Gestión a nivel de GMR</v>
      </c>
      <c r="E2473" s="36" t="s">
        <v>1676</v>
      </c>
      <c r="F2473" s="36" t="str">
        <f t="shared" si="187"/>
        <v>Acciones de soporte administrativo en GMR</v>
      </c>
      <c r="G2473" s="36" t="s">
        <v>1668</v>
      </c>
      <c r="H2473" s="83" t="s">
        <v>1678</v>
      </c>
      <c r="I2473" s="82">
        <v>3</v>
      </c>
      <c r="J2473" s="38">
        <v>220</v>
      </c>
      <c r="K2473" s="38"/>
      <c r="L2473" s="38">
        <v>960</v>
      </c>
      <c r="M2473" s="38">
        <f t="shared" si="188"/>
        <v>1180</v>
      </c>
      <c r="N2473" s="39">
        <v>10</v>
      </c>
      <c r="O2473" s="41" t="str">
        <f>IFERROR(VLOOKUP(N2473,bbb!B620:Ordenmes,2,0),"")</f>
        <v>Octubre</v>
      </c>
      <c r="P2473" s="142">
        <v>5</v>
      </c>
      <c r="Q2473" s="111" t="s">
        <v>158</v>
      </c>
      <c r="R2473" s="95"/>
      <c r="S2473" s="93"/>
      <c r="T2473" s="93"/>
    </row>
    <row r="2474" spans="1:20" x14ac:dyDescent="0.25">
      <c r="A2474" s="34" t="s">
        <v>2137</v>
      </c>
      <c r="B2474" s="34" t="str">
        <f t="shared" si="190"/>
        <v>Gerencia Macro Regional Centro Medio</v>
      </c>
      <c r="C2474" s="35" t="s">
        <v>241</v>
      </c>
      <c r="D2474" s="36" t="str">
        <f t="shared" si="189"/>
        <v>Acciones de Soporte a la Gestión a nivel de GMR</v>
      </c>
      <c r="E2474" s="36" t="s">
        <v>1676</v>
      </c>
      <c r="F2474" s="36" t="str">
        <f t="shared" si="187"/>
        <v>Acciones de soporte administrativo en GMR</v>
      </c>
      <c r="G2474" s="36" t="s">
        <v>42</v>
      </c>
      <c r="H2474" s="83" t="s">
        <v>1678</v>
      </c>
      <c r="I2474" s="82">
        <v>3</v>
      </c>
      <c r="J2474" s="38">
        <v>220</v>
      </c>
      <c r="K2474" s="38"/>
      <c r="L2474" s="38">
        <v>960</v>
      </c>
      <c r="M2474" s="38">
        <f t="shared" si="188"/>
        <v>1180</v>
      </c>
      <c r="N2474" s="39">
        <v>10</v>
      </c>
      <c r="O2474" s="41" t="str">
        <f>IFERROR(VLOOKUP(N2474,bbb!B621:Ordenmes,2,0),"")</f>
        <v>Octubre</v>
      </c>
      <c r="P2474" s="142">
        <v>5</v>
      </c>
      <c r="Q2474" s="111" t="s">
        <v>158</v>
      </c>
      <c r="R2474" s="95"/>
      <c r="S2474" s="93"/>
      <c r="T2474" s="93"/>
    </row>
    <row r="2475" spans="1:20" x14ac:dyDescent="0.25">
      <c r="A2475" s="34" t="s">
        <v>2137</v>
      </c>
      <c r="B2475" s="34" t="str">
        <f t="shared" si="190"/>
        <v>Gerencia Macro Regional Centro Medio</v>
      </c>
      <c r="C2475" s="35" t="s">
        <v>224</v>
      </c>
      <c r="D2475" s="36" t="str">
        <f t="shared" si="189"/>
        <v>Asistencia Técnica, Monitoreo y Supervisión en Cobertura Prestacional.</v>
      </c>
      <c r="E2475" s="36" t="s">
        <v>226</v>
      </c>
      <c r="F2475" s="36" t="str">
        <f t="shared" si="187"/>
        <v>Supervisión, monitoreo y asistencia en cobertura prestacional</v>
      </c>
      <c r="G2475" s="36" t="s">
        <v>1668</v>
      </c>
      <c r="H2475" s="83" t="s">
        <v>1670</v>
      </c>
      <c r="I2475" s="82">
        <v>3</v>
      </c>
      <c r="J2475" s="38">
        <v>220</v>
      </c>
      <c r="K2475" s="38"/>
      <c r="L2475" s="38">
        <v>960</v>
      </c>
      <c r="M2475" s="38">
        <f t="shared" si="188"/>
        <v>1180</v>
      </c>
      <c r="N2475" s="39">
        <v>11</v>
      </c>
      <c r="O2475" s="41" t="str">
        <f>IFERROR(VLOOKUP(N2475,bbb!B600:Ordenmes,2,0),"")</f>
        <v>Noviembre</v>
      </c>
      <c r="P2475" s="142">
        <v>5</v>
      </c>
      <c r="Q2475" s="111" t="s">
        <v>158</v>
      </c>
      <c r="R2475" s="95"/>
      <c r="S2475" s="93"/>
      <c r="T2475" s="93"/>
    </row>
    <row r="2476" spans="1:20" x14ac:dyDescent="0.25">
      <c r="A2476" s="34" t="s">
        <v>2137</v>
      </c>
      <c r="B2476" s="34" t="str">
        <f t="shared" si="190"/>
        <v>Gerencia Macro Regional Centro Medio</v>
      </c>
      <c r="C2476" s="35" t="s">
        <v>224</v>
      </c>
      <c r="D2476" s="36" t="str">
        <f t="shared" si="189"/>
        <v>Asistencia Técnica, Monitoreo y Supervisión en Cobertura Prestacional.</v>
      </c>
      <c r="E2476" s="36" t="s">
        <v>226</v>
      </c>
      <c r="F2476" s="36" t="str">
        <f t="shared" si="187"/>
        <v>Supervisión, monitoreo y asistencia en cobertura prestacional</v>
      </c>
      <c r="G2476" s="36" t="s">
        <v>42</v>
      </c>
      <c r="H2476" s="83" t="s">
        <v>1671</v>
      </c>
      <c r="I2476" s="82">
        <v>3</v>
      </c>
      <c r="J2476" s="38">
        <v>220</v>
      </c>
      <c r="K2476" s="38"/>
      <c r="L2476" s="38">
        <v>960</v>
      </c>
      <c r="M2476" s="38">
        <f t="shared" si="188"/>
        <v>1180</v>
      </c>
      <c r="N2476" s="39">
        <v>11</v>
      </c>
      <c r="O2476" s="41" t="str">
        <f>IFERROR(VLOOKUP(N2476,bbb!B601:Ordenmes,2,0),"")</f>
        <v>Noviembre</v>
      </c>
      <c r="P2476" s="142">
        <v>5</v>
      </c>
      <c r="Q2476" s="111" t="s">
        <v>158</v>
      </c>
      <c r="R2476" s="95"/>
      <c r="S2476" s="93"/>
      <c r="T2476" s="93"/>
    </row>
    <row r="2477" spans="1:20" x14ac:dyDescent="0.25">
      <c r="A2477" s="34" t="s">
        <v>2137</v>
      </c>
      <c r="B2477" s="34" t="str">
        <f t="shared" si="190"/>
        <v>Gerencia Macro Regional Centro Medio</v>
      </c>
      <c r="C2477" s="35" t="s">
        <v>212</v>
      </c>
      <c r="D2477" s="36" t="str">
        <f t="shared" si="189"/>
        <v>Seguimiento y evaluacion de los procesos de afiliación, promoción, proteccion y atencion a la ciudadanía</v>
      </c>
      <c r="E2477" s="36" t="s">
        <v>218</v>
      </c>
      <c r="F2477" s="36" t="str">
        <f t="shared" si="187"/>
        <v>Supervisión y asistencia técnica a operadores de los canales de atención</v>
      </c>
      <c r="G2477" s="36" t="s">
        <v>1674</v>
      </c>
      <c r="H2477" s="83" t="s">
        <v>1672</v>
      </c>
      <c r="I2477" s="82">
        <v>3</v>
      </c>
      <c r="J2477" s="38">
        <v>220</v>
      </c>
      <c r="K2477" s="38"/>
      <c r="L2477" s="38">
        <v>960</v>
      </c>
      <c r="M2477" s="38">
        <f t="shared" si="188"/>
        <v>1180</v>
      </c>
      <c r="N2477" s="39">
        <v>11</v>
      </c>
      <c r="O2477" s="41" t="str">
        <f>IFERROR(VLOOKUP(N2477,bbb!B602:Ordenmes,2,0),"")</f>
        <v>Noviembre</v>
      </c>
      <c r="P2477" s="142">
        <v>5</v>
      </c>
      <c r="Q2477" s="111" t="s">
        <v>158</v>
      </c>
      <c r="R2477" s="95"/>
      <c r="S2477" s="93"/>
      <c r="T2477" s="93"/>
    </row>
    <row r="2478" spans="1:20" x14ac:dyDescent="0.25">
      <c r="A2478" s="34" t="s">
        <v>2139</v>
      </c>
      <c r="B2478" s="34" t="str">
        <f t="shared" si="190"/>
        <v>UDR Ancash</v>
      </c>
      <c r="C2478" s="35" t="s">
        <v>307</v>
      </c>
      <c r="D2478" s="36" t="str">
        <f t="shared" si="189"/>
        <v>Supervisión Financiera a Unidades Ejecutoras-UE.</v>
      </c>
      <c r="E2478" s="36" t="s">
        <v>308</v>
      </c>
      <c r="F2478" s="36" t="str">
        <f t="shared" si="187"/>
        <v>Supervisión Financiera Presencial a las Unidades Ejecutoras-UE</v>
      </c>
      <c r="G2478" s="36" t="s">
        <v>1752</v>
      </c>
      <c r="H2478" s="83" t="s">
        <v>1751</v>
      </c>
      <c r="I2478" s="82">
        <v>4</v>
      </c>
      <c r="J2478" s="38">
        <v>80</v>
      </c>
      <c r="K2478" s="38"/>
      <c r="L2478" s="38">
        <v>1280</v>
      </c>
      <c r="M2478" s="38">
        <f t="shared" si="188"/>
        <v>1360</v>
      </c>
      <c r="N2478" s="39">
        <v>3</v>
      </c>
      <c r="O2478" s="41" t="str">
        <f>IFERROR(VLOOKUP(N2478,bbb!B652:Ordenmes,2,0),"")</f>
        <v>Marzo</v>
      </c>
      <c r="P2478" s="142">
        <v>5</v>
      </c>
      <c r="Q2478" s="111" t="s">
        <v>158</v>
      </c>
      <c r="R2478" s="95"/>
      <c r="S2478" s="93" t="s">
        <v>2970</v>
      </c>
      <c r="T2478" s="93">
        <f>1280-960</f>
        <v>320</v>
      </c>
    </row>
    <row r="2479" spans="1:20" x14ac:dyDescent="0.25">
      <c r="A2479" s="34" t="s">
        <v>2139</v>
      </c>
      <c r="B2479" s="34" t="str">
        <f t="shared" si="190"/>
        <v>UDR Ancash</v>
      </c>
      <c r="C2479" s="35" t="s">
        <v>314</v>
      </c>
      <c r="D2479" s="36" t="str">
        <f t="shared" si="189"/>
        <v>Acciones de Afiliación.</v>
      </c>
      <c r="E2479" s="36" t="s">
        <v>315</v>
      </c>
      <c r="F2479" s="36" t="str">
        <f t="shared" si="187"/>
        <v>Supervisión y asistencia técnica en materia de afiliaciones</v>
      </c>
      <c r="G2479" s="36" t="s">
        <v>1734</v>
      </c>
      <c r="H2479" s="83" t="s">
        <v>1735</v>
      </c>
      <c r="I2479" s="82">
        <v>2</v>
      </c>
      <c r="J2479" s="38">
        <v>80</v>
      </c>
      <c r="K2479" s="38"/>
      <c r="L2479" s="38">
        <v>640</v>
      </c>
      <c r="M2479" s="38">
        <f t="shared" si="188"/>
        <v>720</v>
      </c>
      <c r="N2479" s="107">
        <v>4</v>
      </c>
      <c r="O2479" s="41" t="str">
        <f>IFERROR(VLOOKUP(N2479,bbb!B708:Ordenmes,2,0),"")</f>
        <v>Abril</v>
      </c>
      <c r="P2479" s="142">
        <v>7</v>
      </c>
      <c r="Q2479" s="111" t="s">
        <v>156</v>
      </c>
      <c r="R2479" s="95"/>
      <c r="S2479" s="93"/>
      <c r="T2479" s="93"/>
    </row>
    <row r="2480" spans="1:20" x14ac:dyDescent="0.25">
      <c r="A2480" s="34" t="s">
        <v>2139</v>
      </c>
      <c r="B2480" s="34" t="str">
        <f t="shared" si="190"/>
        <v>UDR Ancash</v>
      </c>
      <c r="C2480" s="35" t="s">
        <v>314</v>
      </c>
      <c r="D2480" s="36" t="str">
        <f t="shared" si="189"/>
        <v>Acciones de Afiliación.</v>
      </c>
      <c r="E2480" s="36" t="s">
        <v>315</v>
      </c>
      <c r="F2480" s="36" t="str">
        <f t="shared" si="187"/>
        <v>Supervisión y asistencia técnica en materia de afiliaciones</v>
      </c>
      <c r="G2480" s="36" t="s">
        <v>1736</v>
      </c>
      <c r="H2480" s="83" t="s">
        <v>1737</v>
      </c>
      <c r="I2480" s="82">
        <v>2</v>
      </c>
      <c r="J2480" s="38">
        <v>80</v>
      </c>
      <c r="K2480" s="38"/>
      <c r="L2480" s="38">
        <v>640</v>
      </c>
      <c r="M2480" s="38">
        <f t="shared" si="188"/>
        <v>720</v>
      </c>
      <c r="N2480" s="107">
        <v>4</v>
      </c>
      <c r="O2480" s="41" t="str">
        <f>IFERROR(VLOOKUP(N2480,bbb!B709:Ordenmes,2,0),"")</f>
        <v>Abril</v>
      </c>
      <c r="P2480" s="142">
        <v>7</v>
      </c>
      <c r="Q2480" s="111" t="s">
        <v>156</v>
      </c>
      <c r="R2480" s="95"/>
      <c r="S2480" s="93"/>
      <c r="T2480" s="93"/>
    </row>
    <row r="2481" spans="1:20" x14ac:dyDescent="0.25">
      <c r="A2481" s="34" t="s">
        <v>2139</v>
      </c>
      <c r="B2481" s="34" t="str">
        <f t="shared" si="190"/>
        <v>UDR Ancash</v>
      </c>
      <c r="C2481" s="35" t="s">
        <v>314</v>
      </c>
      <c r="D2481" s="36" t="str">
        <f t="shared" si="189"/>
        <v>Acciones de Afiliación.</v>
      </c>
      <c r="E2481" s="36" t="s">
        <v>315</v>
      </c>
      <c r="F2481" s="36" t="str">
        <f t="shared" si="187"/>
        <v>Supervisión y asistencia técnica en materia de afiliaciones</v>
      </c>
      <c r="G2481" s="36" t="s">
        <v>1738</v>
      </c>
      <c r="H2481" s="83" t="s">
        <v>1739</v>
      </c>
      <c r="I2481" s="82">
        <v>2</v>
      </c>
      <c r="J2481" s="38">
        <v>80</v>
      </c>
      <c r="K2481" s="38"/>
      <c r="L2481" s="38">
        <v>640</v>
      </c>
      <c r="M2481" s="38">
        <f t="shared" si="188"/>
        <v>720</v>
      </c>
      <c r="N2481" s="39">
        <v>5</v>
      </c>
      <c r="O2481" s="41" t="str">
        <f>IFERROR(VLOOKUP(N2481,bbb!B687:Ordenmes,2,0),"")</f>
        <v>Mayo</v>
      </c>
      <c r="P2481" s="142">
        <v>7</v>
      </c>
      <c r="Q2481" s="111" t="s">
        <v>156</v>
      </c>
      <c r="R2481" s="95"/>
      <c r="S2481" s="93"/>
      <c r="T2481" s="93"/>
    </row>
    <row r="2482" spans="1:20" x14ac:dyDescent="0.25">
      <c r="A2482" s="34" t="s">
        <v>2139</v>
      </c>
      <c r="B2482" s="34" t="str">
        <f t="shared" si="190"/>
        <v>UDR Ancash</v>
      </c>
      <c r="C2482" s="35" t="s">
        <v>307</v>
      </c>
      <c r="D2482" s="36" t="str">
        <f t="shared" si="189"/>
        <v>Supervisión Financiera a Unidades Ejecutoras-UE.</v>
      </c>
      <c r="E2482" s="36" t="s">
        <v>308</v>
      </c>
      <c r="F2482" s="36" t="str">
        <f t="shared" si="187"/>
        <v>Supervisión Financiera Presencial a las Unidades Ejecutoras-UE</v>
      </c>
      <c r="G2482" s="36" t="s">
        <v>1750</v>
      </c>
      <c r="H2482" s="83" t="s">
        <v>1751</v>
      </c>
      <c r="I2482" s="82">
        <v>4</v>
      </c>
      <c r="J2482" s="38">
        <v>80</v>
      </c>
      <c r="K2482" s="38"/>
      <c r="L2482" s="38">
        <v>1280</v>
      </c>
      <c r="M2482" s="38">
        <f t="shared" si="188"/>
        <v>1360</v>
      </c>
      <c r="N2482" s="39">
        <v>5</v>
      </c>
      <c r="O2482" s="41" t="str">
        <f>IFERROR(VLOOKUP(N2482,bbb!B688:Ordenmes,2,0),"")</f>
        <v>Mayo</v>
      </c>
      <c r="P2482" s="142">
        <v>7</v>
      </c>
      <c r="Q2482" s="111" t="s">
        <v>156</v>
      </c>
      <c r="R2482" s="95"/>
      <c r="S2482" s="93"/>
      <c r="T2482" s="93"/>
    </row>
    <row r="2483" spans="1:20" x14ac:dyDescent="0.25">
      <c r="A2483" s="34" t="s">
        <v>2139</v>
      </c>
      <c r="B2483" s="34" t="str">
        <f t="shared" si="190"/>
        <v>UDR Ancash</v>
      </c>
      <c r="C2483" s="35" t="s">
        <v>279</v>
      </c>
      <c r="D2483" s="36" t="str">
        <f t="shared" si="189"/>
        <v>Ejecución de Control Técnico a las Prestaciones.</v>
      </c>
      <c r="E2483" s="36" t="s">
        <v>288</v>
      </c>
      <c r="F2483" s="36" t="str">
        <f t="shared" si="187"/>
        <v>Ejecutar acciones correspondientes al Proceso de Control Presencial Posterior</v>
      </c>
      <c r="G2483" s="36" t="s">
        <v>1755</v>
      </c>
      <c r="H2483" s="83" t="s">
        <v>1756</v>
      </c>
      <c r="I2483" s="82">
        <v>3</v>
      </c>
      <c r="J2483" s="38">
        <v>80</v>
      </c>
      <c r="K2483" s="38"/>
      <c r="L2483" s="38">
        <v>960</v>
      </c>
      <c r="M2483" s="38">
        <f t="shared" si="188"/>
        <v>1040</v>
      </c>
      <c r="N2483" s="39">
        <v>5</v>
      </c>
      <c r="O2483" s="41" t="str">
        <f>IFERROR(VLOOKUP(N2483,bbb!B689:Ordenmes,2,0),"")</f>
        <v>Mayo</v>
      </c>
      <c r="P2483" s="142">
        <v>7</v>
      </c>
      <c r="Q2483" s="111" t="s">
        <v>156</v>
      </c>
      <c r="R2483" s="95"/>
      <c r="S2483" s="93"/>
      <c r="T2483" s="93"/>
    </row>
    <row r="2484" spans="1:20" x14ac:dyDescent="0.25">
      <c r="A2484" s="34" t="s">
        <v>2139</v>
      </c>
      <c r="B2484" s="34" t="str">
        <f t="shared" si="190"/>
        <v>UDR Ancash</v>
      </c>
      <c r="C2484" s="35" t="s">
        <v>314</v>
      </c>
      <c r="D2484" s="36" t="str">
        <f t="shared" si="189"/>
        <v>Acciones de Afiliación.</v>
      </c>
      <c r="E2484" s="36" t="s">
        <v>315</v>
      </c>
      <c r="F2484" s="36" t="str">
        <f t="shared" si="187"/>
        <v>Supervisión y asistencia técnica en materia de afiliaciones</v>
      </c>
      <c r="G2484" s="36" t="s">
        <v>1740</v>
      </c>
      <c r="H2484" s="83" t="s">
        <v>1737</v>
      </c>
      <c r="I2484" s="82">
        <v>2</v>
      </c>
      <c r="J2484" s="38">
        <v>80</v>
      </c>
      <c r="K2484" s="38"/>
      <c r="L2484" s="38">
        <v>640</v>
      </c>
      <c r="M2484" s="38">
        <f t="shared" si="188"/>
        <v>720</v>
      </c>
      <c r="N2484" s="39">
        <v>6</v>
      </c>
      <c r="O2484" s="41" t="str">
        <f>IFERROR(VLOOKUP(N2484,bbb!B676:Ordenmes,2,0),"")</f>
        <v>Junio</v>
      </c>
      <c r="P2484" s="142">
        <v>7</v>
      </c>
      <c r="Q2484" s="111" t="s">
        <v>156</v>
      </c>
      <c r="R2484" s="95"/>
      <c r="S2484" s="93"/>
      <c r="T2484" s="93"/>
    </row>
    <row r="2485" spans="1:20" x14ac:dyDescent="0.25">
      <c r="A2485" s="34" t="s">
        <v>2139</v>
      </c>
      <c r="B2485" s="34" t="str">
        <f t="shared" si="190"/>
        <v>UDR Ancash</v>
      </c>
      <c r="C2485" s="35" t="s">
        <v>307</v>
      </c>
      <c r="D2485" s="36" t="str">
        <f t="shared" si="189"/>
        <v>Supervisión Financiera a Unidades Ejecutoras-UE.</v>
      </c>
      <c r="E2485" s="36" t="s">
        <v>308</v>
      </c>
      <c r="F2485" s="36" t="str">
        <f t="shared" si="187"/>
        <v>Supervisión Financiera Presencial a las Unidades Ejecutoras-UE</v>
      </c>
      <c r="G2485" s="36" t="s">
        <v>1752</v>
      </c>
      <c r="H2485" s="83" t="s">
        <v>1753</v>
      </c>
      <c r="I2485" s="82">
        <v>4</v>
      </c>
      <c r="J2485" s="38">
        <v>80</v>
      </c>
      <c r="K2485" s="38"/>
      <c r="L2485" s="38">
        <v>1280</v>
      </c>
      <c r="M2485" s="38">
        <f t="shared" si="188"/>
        <v>1360</v>
      </c>
      <c r="N2485" s="39">
        <v>6</v>
      </c>
      <c r="O2485" s="41" t="str">
        <f>IFERROR(VLOOKUP(N2485,bbb!B677:Ordenmes,2,0),"")</f>
        <v>Junio</v>
      </c>
      <c r="P2485" s="142">
        <v>7</v>
      </c>
      <c r="Q2485" s="111" t="s">
        <v>156</v>
      </c>
      <c r="R2485" s="95"/>
      <c r="S2485" s="93"/>
      <c r="T2485" s="93"/>
    </row>
    <row r="2486" spans="1:20" x14ac:dyDescent="0.25">
      <c r="A2486" s="34" t="s">
        <v>2139</v>
      </c>
      <c r="B2486" s="34" t="str">
        <f t="shared" si="190"/>
        <v>UDR Ancash</v>
      </c>
      <c r="C2486" s="35" t="s">
        <v>279</v>
      </c>
      <c r="D2486" s="36" t="str">
        <f t="shared" si="189"/>
        <v>Ejecución de Control Técnico a las Prestaciones.</v>
      </c>
      <c r="E2486" s="36" t="s">
        <v>288</v>
      </c>
      <c r="F2486" s="36" t="str">
        <f t="shared" si="187"/>
        <v>Ejecutar acciones correspondientes al Proceso de Control Presencial Posterior</v>
      </c>
      <c r="G2486" s="36" t="s">
        <v>1757</v>
      </c>
      <c r="H2486" s="83" t="s">
        <v>1756</v>
      </c>
      <c r="I2486" s="82">
        <v>3</v>
      </c>
      <c r="J2486" s="38">
        <v>80</v>
      </c>
      <c r="K2486" s="38"/>
      <c r="L2486" s="38">
        <v>960</v>
      </c>
      <c r="M2486" s="38">
        <f t="shared" si="188"/>
        <v>1040</v>
      </c>
      <c r="N2486" s="39">
        <v>6</v>
      </c>
      <c r="O2486" s="41" t="str">
        <f>IFERROR(VLOOKUP(N2486,bbb!B678:Ordenmes,2,0),"")</f>
        <v>Junio</v>
      </c>
      <c r="P2486" s="142">
        <v>7</v>
      </c>
      <c r="Q2486" s="111" t="s">
        <v>156</v>
      </c>
      <c r="R2486" s="95"/>
      <c r="S2486" s="93"/>
      <c r="T2486" s="93"/>
    </row>
    <row r="2487" spans="1:20" x14ac:dyDescent="0.25">
      <c r="A2487" s="34" t="s">
        <v>2139</v>
      </c>
      <c r="B2487" s="34" t="str">
        <f t="shared" si="190"/>
        <v>UDR Ancash</v>
      </c>
      <c r="C2487" s="35" t="s">
        <v>252</v>
      </c>
      <c r="D2487" s="36" t="str">
        <f t="shared" si="189"/>
        <v>Acciones de Soporte a la Gestión a nivel de UDR</v>
      </c>
      <c r="E2487" s="36" t="s">
        <v>253</v>
      </c>
      <c r="F2487" s="36" t="str">
        <f t="shared" si="187"/>
        <v>Supervisión y asistencia técnica en acciones de soporte a IPRESS</v>
      </c>
      <c r="G2487" s="36" t="s">
        <v>3113</v>
      </c>
      <c r="H2487" s="83" t="s">
        <v>3114</v>
      </c>
      <c r="I2487" s="82">
        <v>3</v>
      </c>
      <c r="J2487" s="38">
        <v>80</v>
      </c>
      <c r="K2487" s="38"/>
      <c r="L2487" s="38">
        <v>960</v>
      </c>
      <c r="M2487" s="38">
        <f t="shared" si="188"/>
        <v>1040</v>
      </c>
      <c r="N2487" s="39">
        <v>6</v>
      </c>
      <c r="O2487" s="41" t="str">
        <f>IFERROR(VLOOKUP(N2487,bbb!B679:Ordenmes,2,0),"")</f>
        <v>Junio</v>
      </c>
      <c r="P2487" s="142">
        <v>7</v>
      </c>
      <c r="Q2487" s="111" t="s">
        <v>156</v>
      </c>
      <c r="R2487" s="95"/>
      <c r="S2487" s="93"/>
      <c r="T2487" s="93"/>
    </row>
    <row r="2488" spans="1:20" x14ac:dyDescent="0.25">
      <c r="A2488" s="34" t="s">
        <v>2139</v>
      </c>
      <c r="B2488" s="34" t="str">
        <f t="shared" si="190"/>
        <v>UDR Ancash</v>
      </c>
      <c r="C2488" s="35" t="s">
        <v>314</v>
      </c>
      <c r="D2488" s="36" t="str">
        <f t="shared" si="189"/>
        <v>Acciones de Afiliación.</v>
      </c>
      <c r="E2488" s="36" t="s">
        <v>315</v>
      </c>
      <c r="F2488" s="36" t="str">
        <f t="shared" si="187"/>
        <v>Supervisión y asistencia técnica en materia de afiliaciones</v>
      </c>
      <c r="G2488" s="36" t="s">
        <v>1741</v>
      </c>
      <c r="H2488" s="83" t="s">
        <v>1735</v>
      </c>
      <c r="I2488" s="82">
        <v>2</v>
      </c>
      <c r="J2488" s="38">
        <v>80</v>
      </c>
      <c r="K2488" s="38"/>
      <c r="L2488" s="38">
        <v>640</v>
      </c>
      <c r="M2488" s="38">
        <f t="shared" si="188"/>
        <v>720</v>
      </c>
      <c r="N2488" s="39">
        <v>7</v>
      </c>
      <c r="O2488" s="41" t="str">
        <f>IFERROR(VLOOKUP(N2488,bbb!B677:Ordenmes,2,0),"")</f>
        <v>Julio</v>
      </c>
      <c r="P2488" s="142">
        <v>7</v>
      </c>
      <c r="Q2488" s="111" t="s">
        <v>156</v>
      </c>
      <c r="R2488" s="95"/>
      <c r="S2488" s="93"/>
      <c r="T2488" s="93"/>
    </row>
    <row r="2489" spans="1:20" x14ac:dyDescent="0.25">
      <c r="A2489" s="34" t="s">
        <v>2139</v>
      </c>
      <c r="B2489" s="34" t="str">
        <f t="shared" si="190"/>
        <v>UDR Ancash</v>
      </c>
      <c r="C2489" s="35" t="s">
        <v>307</v>
      </c>
      <c r="D2489" s="36" t="str">
        <f t="shared" si="189"/>
        <v>Supervisión Financiera a Unidades Ejecutoras-UE.</v>
      </c>
      <c r="E2489" s="36" t="s">
        <v>308</v>
      </c>
      <c r="F2489" s="36" t="str">
        <f t="shared" si="187"/>
        <v>Supervisión Financiera Presencial a las Unidades Ejecutoras-UE</v>
      </c>
      <c r="G2489" s="36" t="s">
        <v>1754</v>
      </c>
      <c r="H2489" s="83" t="s">
        <v>1751</v>
      </c>
      <c r="I2489" s="82">
        <v>3</v>
      </c>
      <c r="J2489" s="38">
        <v>80</v>
      </c>
      <c r="K2489" s="38"/>
      <c r="L2489" s="38">
        <v>960</v>
      </c>
      <c r="M2489" s="38">
        <f t="shared" si="188"/>
        <v>1040</v>
      </c>
      <c r="N2489" s="39">
        <v>7</v>
      </c>
      <c r="O2489" s="41" t="str">
        <f>IFERROR(VLOOKUP(N2489,bbb!B678:Ordenmes,2,0),"")</f>
        <v>Julio</v>
      </c>
      <c r="P2489" s="142">
        <v>8</v>
      </c>
      <c r="Q2489" s="111" t="s">
        <v>145</v>
      </c>
      <c r="R2489" s="95"/>
      <c r="S2489" s="93"/>
      <c r="T2489" s="93"/>
    </row>
    <row r="2490" spans="1:20" x14ac:dyDescent="0.25">
      <c r="A2490" s="34" t="s">
        <v>2139</v>
      </c>
      <c r="B2490" s="34" t="str">
        <f t="shared" si="190"/>
        <v>UDR Ancash</v>
      </c>
      <c r="C2490" s="35" t="s">
        <v>279</v>
      </c>
      <c r="D2490" s="36" t="str">
        <f t="shared" si="189"/>
        <v>Ejecución de Control Técnico a las Prestaciones.</v>
      </c>
      <c r="E2490" s="36" t="s">
        <v>288</v>
      </c>
      <c r="F2490" s="36" t="str">
        <f t="shared" si="187"/>
        <v>Ejecutar acciones correspondientes al Proceso de Control Presencial Posterior</v>
      </c>
      <c r="G2490" s="36" t="s">
        <v>1758</v>
      </c>
      <c r="H2490" s="83" t="s">
        <v>1756</v>
      </c>
      <c r="I2490" s="82">
        <v>4</v>
      </c>
      <c r="J2490" s="38">
        <v>80</v>
      </c>
      <c r="K2490" s="38"/>
      <c r="L2490" s="38">
        <v>1280</v>
      </c>
      <c r="M2490" s="38">
        <f t="shared" si="188"/>
        <v>1360</v>
      </c>
      <c r="N2490" s="39">
        <v>7</v>
      </c>
      <c r="O2490" s="41" t="str">
        <f>IFERROR(VLOOKUP(N2490,bbb!B679:Ordenmes,2,0),"")</f>
        <v>Julio</v>
      </c>
      <c r="P2490" s="142">
        <v>8</v>
      </c>
      <c r="Q2490" s="111" t="s">
        <v>145</v>
      </c>
      <c r="R2490" s="95"/>
      <c r="S2490" s="93"/>
      <c r="T2490" s="93"/>
    </row>
    <row r="2491" spans="1:20" x14ac:dyDescent="0.25">
      <c r="A2491" s="34" t="s">
        <v>2139</v>
      </c>
      <c r="B2491" s="34" t="str">
        <f t="shared" si="190"/>
        <v>UDR Ancash</v>
      </c>
      <c r="C2491" s="35" t="s">
        <v>252</v>
      </c>
      <c r="D2491" s="36" t="str">
        <f t="shared" si="189"/>
        <v>Acciones de Soporte a la Gestión a nivel de UDR</v>
      </c>
      <c r="E2491" s="36" t="s">
        <v>253</v>
      </c>
      <c r="F2491" s="36" t="str">
        <f t="shared" si="187"/>
        <v>Supervisión y asistencia técnica en acciones de soporte a IPRESS</v>
      </c>
      <c r="G2491" s="36" t="s">
        <v>1758</v>
      </c>
      <c r="H2491" s="83" t="s">
        <v>405</v>
      </c>
      <c r="I2491" s="82">
        <v>4</v>
      </c>
      <c r="J2491" s="38">
        <v>80</v>
      </c>
      <c r="K2491" s="38"/>
      <c r="L2491" s="38">
        <v>1280</v>
      </c>
      <c r="M2491" s="38">
        <f t="shared" si="188"/>
        <v>1360</v>
      </c>
      <c r="N2491" s="39">
        <v>7</v>
      </c>
      <c r="O2491" s="41" t="str">
        <f>IFERROR(VLOOKUP(N2491,bbb!B680:Ordenmes,2,0),"")</f>
        <v>Julio</v>
      </c>
      <c r="P2491" s="142">
        <v>8</v>
      </c>
      <c r="Q2491" s="111" t="s">
        <v>145</v>
      </c>
      <c r="R2491" s="95"/>
      <c r="S2491" s="93"/>
      <c r="T2491" s="93"/>
    </row>
    <row r="2492" spans="1:20" x14ac:dyDescent="0.25">
      <c r="A2492" s="34" t="s">
        <v>2139</v>
      </c>
      <c r="B2492" s="34" t="str">
        <f t="shared" si="190"/>
        <v>UDR Ancash</v>
      </c>
      <c r="C2492" s="35" t="s">
        <v>314</v>
      </c>
      <c r="D2492" s="36" t="str">
        <f t="shared" si="189"/>
        <v>Acciones de Afiliación.</v>
      </c>
      <c r="E2492" s="36" t="s">
        <v>315</v>
      </c>
      <c r="F2492" s="36" t="str">
        <f t="shared" si="187"/>
        <v>Supervisión y asistencia técnica en materia de afiliaciones</v>
      </c>
      <c r="G2492" s="36" t="s">
        <v>1742</v>
      </c>
      <c r="H2492" s="83" t="s">
        <v>1737</v>
      </c>
      <c r="I2492" s="82">
        <v>2</v>
      </c>
      <c r="J2492" s="38">
        <v>80</v>
      </c>
      <c r="K2492" s="38"/>
      <c r="L2492" s="38">
        <v>640</v>
      </c>
      <c r="M2492" s="38">
        <f t="shared" si="188"/>
        <v>720</v>
      </c>
      <c r="N2492" s="39">
        <v>8</v>
      </c>
      <c r="O2492" s="41" t="str">
        <f>IFERROR(VLOOKUP(N2492,bbb!B674:Ordenmes,2,0),"")</f>
        <v>Agosto</v>
      </c>
      <c r="P2492" s="142">
        <v>8</v>
      </c>
      <c r="Q2492" s="111" t="s">
        <v>145</v>
      </c>
      <c r="R2492" s="95"/>
      <c r="S2492" s="93"/>
      <c r="T2492" s="93"/>
    </row>
    <row r="2493" spans="1:20" x14ac:dyDescent="0.25">
      <c r="A2493" s="34" t="s">
        <v>2139</v>
      </c>
      <c r="B2493" s="34" t="str">
        <f t="shared" si="190"/>
        <v>UDR Ancash</v>
      </c>
      <c r="C2493" s="35" t="s">
        <v>314</v>
      </c>
      <c r="D2493" s="36" t="str">
        <f t="shared" si="189"/>
        <v>Acciones de Afiliación.</v>
      </c>
      <c r="E2493" s="36" t="s">
        <v>315</v>
      </c>
      <c r="F2493" s="36" t="str">
        <f t="shared" si="187"/>
        <v>Supervisión y asistencia técnica en materia de afiliaciones</v>
      </c>
      <c r="G2493" s="36" t="s">
        <v>1743</v>
      </c>
      <c r="H2493" s="83" t="s">
        <v>1739</v>
      </c>
      <c r="I2493" s="82">
        <v>3</v>
      </c>
      <c r="J2493" s="38">
        <v>80</v>
      </c>
      <c r="K2493" s="38"/>
      <c r="L2493" s="38">
        <v>960</v>
      </c>
      <c r="M2493" s="38">
        <f t="shared" si="188"/>
        <v>1040</v>
      </c>
      <c r="N2493" s="39">
        <v>8</v>
      </c>
      <c r="O2493" s="41" t="str">
        <f>IFERROR(VLOOKUP(N2493,bbb!B675:Ordenmes,2,0),"")</f>
        <v>Agosto</v>
      </c>
      <c r="P2493" s="142">
        <v>8</v>
      </c>
      <c r="Q2493" s="111" t="s">
        <v>145</v>
      </c>
      <c r="R2493" s="95"/>
      <c r="S2493" s="93"/>
      <c r="T2493" s="93"/>
    </row>
    <row r="2494" spans="1:20" x14ac:dyDescent="0.25">
      <c r="A2494" s="34" t="s">
        <v>2139</v>
      </c>
      <c r="B2494" s="34" t="str">
        <f t="shared" si="190"/>
        <v>UDR Ancash</v>
      </c>
      <c r="C2494" s="35" t="s">
        <v>307</v>
      </c>
      <c r="D2494" s="36" t="str">
        <f t="shared" si="189"/>
        <v>Supervisión Financiera a Unidades Ejecutoras-UE.</v>
      </c>
      <c r="E2494" s="36" t="s">
        <v>308</v>
      </c>
      <c r="F2494" s="36" t="str">
        <f t="shared" si="187"/>
        <v>Supervisión Financiera Presencial a las Unidades Ejecutoras-UE</v>
      </c>
      <c r="G2494" s="36" t="s">
        <v>1750</v>
      </c>
      <c r="H2494" s="83" t="s">
        <v>1753</v>
      </c>
      <c r="I2494" s="82">
        <v>4</v>
      </c>
      <c r="J2494" s="38">
        <v>80</v>
      </c>
      <c r="K2494" s="38"/>
      <c r="L2494" s="38">
        <v>1280</v>
      </c>
      <c r="M2494" s="38">
        <f t="shared" si="188"/>
        <v>1360</v>
      </c>
      <c r="N2494" s="39">
        <v>8</v>
      </c>
      <c r="O2494" s="41" t="str">
        <f>IFERROR(VLOOKUP(N2494,bbb!B676:Ordenmes,2,0),"")</f>
        <v>Agosto</v>
      </c>
      <c r="P2494" s="142">
        <v>10</v>
      </c>
      <c r="Q2494" s="111" t="s">
        <v>150</v>
      </c>
      <c r="R2494" s="95"/>
      <c r="S2494" s="93"/>
      <c r="T2494" s="93"/>
    </row>
    <row r="2495" spans="1:20" x14ac:dyDescent="0.25">
      <c r="A2495" s="34" t="s">
        <v>2139</v>
      </c>
      <c r="B2495" s="34" t="str">
        <f t="shared" si="190"/>
        <v>UDR Ancash</v>
      </c>
      <c r="C2495" s="35" t="s">
        <v>279</v>
      </c>
      <c r="D2495" s="36" t="str">
        <f t="shared" si="189"/>
        <v>Ejecución de Control Técnico a las Prestaciones.</v>
      </c>
      <c r="E2495" s="36" t="s">
        <v>288</v>
      </c>
      <c r="F2495" s="36" t="str">
        <f t="shared" si="187"/>
        <v>Ejecutar acciones correspondientes al Proceso de Control Presencial Posterior</v>
      </c>
      <c r="G2495" s="36" t="s">
        <v>1759</v>
      </c>
      <c r="H2495" s="83" t="s">
        <v>1756</v>
      </c>
      <c r="I2495" s="82">
        <v>3</v>
      </c>
      <c r="J2495" s="38">
        <v>80</v>
      </c>
      <c r="K2495" s="38"/>
      <c r="L2495" s="38">
        <v>960</v>
      </c>
      <c r="M2495" s="38">
        <f t="shared" si="188"/>
        <v>1040</v>
      </c>
      <c r="N2495" s="39">
        <v>8</v>
      </c>
      <c r="O2495" s="41" t="str">
        <f>IFERROR(VLOOKUP(N2495,bbb!B677:Ordenmes,2,0),"")</f>
        <v>Agosto</v>
      </c>
      <c r="P2495" s="142">
        <v>10</v>
      </c>
      <c r="Q2495" s="111" t="s">
        <v>150</v>
      </c>
      <c r="R2495" s="95"/>
      <c r="S2495" s="93"/>
      <c r="T2495" s="93"/>
    </row>
    <row r="2496" spans="1:20" x14ac:dyDescent="0.25">
      <c r="A2496" s="34" t="s">
        <v>2139</v>
      </c>
      <c r="B2496" s="34" t="str">
        <f t="shared" si="190"/>
        <v>UDR Ancash</v>
      </c>
      <c r="C2496" s="35" t="s">
        <v>279</v>
      </c>
      <c r="D2496" s="36" t="str">
        <f t="shared" si="189"/>
        <v>Ejecución de Control Técnico a las Prestaciones.</v>
      </c>
      <c r="E2496" s="36" t="s">
        <v>288</v>
      </c>
      <c r="F2496" s="36" t="str">
        <f t="shared" si="187"/>
        <v>Ejecutar acciones correspondientes al Proceso de Control Presencial Posterior</v>
      </c>
      <c r="G2496" s="36" t="s">
        <v>1760</v>
      </c>
      <c r="H2496" s="83" t="s">
        <v>1756</v>
      </c>
      <c r="I2496" s="82">
        <v>3</v>
      </c>
      <c r="J2496" s="38">
        <v>80</v>
      </c>
      <c r="K2496" s="38"/>
      <c r="L2496" s="38">
        <v>960</v>
      </c>
      <c r="M2496" s="38">
        <f t="shared" si="188"/>
        <v>1040</v>
      </c>
      <c r="N2496" s="39">
        <v>8</v>
      </c>
      <c r="O2496" s="41" t="str">
        <f>IFERROR(VLOOKUP(N2496,bbb!B678:Ordenmes,2,0),"")</f>
        <v>Agosto</v>
      </c>
      <c r="P2496" s="142">
        <v>10</v>
      </c>
      <c r="Q2496" s="111" t="s">
        <v>150</v>
      </c>
      <c r="R2496" s="95"/>
      <c r="S2496" s="93"/>
      <c r="T2496" s="93"/>
    </row>
    <row r="2497" spans="1:20" x14ac:dyDescent="0.25">
      <c r="A2497" s="34" t="s">
        <v>2139</v>
      </c>
      <c r="B2497" s="34" t="str">
        <f t="shared" si="190"/>
        <v>UDR Ancash</v>
      </c>
      <c r="C2497" s="35" t="s">
        <v>252</v>
      </c>
      <c r="D2497" s="36" t="str">
        <f t="shared" si="189"/>
        <v>Acciones de Soporte a la Gestión a nivel de UDR</v>
      </c>
      <c r="E2497" s="36" t="s">
        <v>253</v>
      </c>
      <c r="F2497" s="36" t="str">
        <f t="shared" si="187"/>
        <v>Supervisión y asistencia técnica en acciones de soporte a IPRESS</v>
      </c>
      <c r="G2497" s="36" t="s">
        <v>1761</v>
      </c>
      <c r="H2497" s="83" t="s">
        <v>405</v>
      </c>
      <c r="I2497" s="82">
        <v>4</v>
      </c>
      <c r="J2497" s="38">
        <v>80</v>
      </c>
      <c r="K2497" s="38"/>
      <c r="L2497" s="38">
        <v>1280</v>
      </c>
      <c r="M2497" s="38">
        <f t="shared" si="188"/>
        <v>1360</v>
      </c>
      <c r="N2497" s="39">
        <v>8</v>
      </c>
      <c r="O2497" s="41" t="str">
        <f>IFERROR(VLOOKUP(N2497,bbb!B679:Ordenmes,2,0),"")</f>
        <v>Agosto</v>
      </c>
      <c r="P2497" s="142">
        <v>10</v>
      </c>
      <c r="Q2497" s="111" t="s">
        <v>150</v>
      </c>
      <c r="R2497" s="95"/>
      <c r="S2497" s="93"/>
      <c r="T2497" s="93"/>
    </row>
    <row r="2498" spans="1:20" x14ac:dyDescent="0.25">
      <c r="A2498" s="34" t="s">
        <v>2139</v>
      </c>
      <c r="B2498" s="34" t="str">
        <f t="shared" si="190"/>
        <v>UDR Ancash</v>
      </c>
      <c r="C2498" s="35" t="s">
        <v>314</v>
      </c>
      <c r="D2498" s="36" t="str">
        <f t="shared" si="189"/>
        <v>Acciones de Afiliación.</v>
      </c>
      <c r="E2498" s="36" t="s">
        <v>315</v>
      </c>
      <c r="F2498" s="36" t="str">
        <f t="shared" ref="F2498:F2561" si="191">IFERROR(VLOOKUP(E2498,IdTarea,2,0),"")</f>
        <v>Supervisión y asistencia técnica en materia de afiliaciones</v>
      </c>
      <c r="G2498" s="36" t="s">
        <v>1744</v>
      </c>
      <c r="H2498" s="83" t="s">
        <v>1737</v>
      </c>
      <c r="I2498" s="82">
        <v>3</v>
      </c>
      <c r="J2498" s="38">
        <v>80</v>
      </c>
      <c r="K2498" s="38"/>
      <c r="L2498" s="38">
        <v>960</v>
      </c>
      <c r="M2498" s="38">
        <f t="shared" si="188"/>
        <v>1040</v>
      </c>
      <c r="N2498" s="39">
        <v>9</v>
      </c>
      <c r="O2498" s="41" t="str">
        <f>IFERROR(VLOOKUP(N2498,bbb!B644:Ordenmes,2,0),"")</f>
        <v>Setiembre</v>
      </c>
      <c r="P2498" s="142">
        <v>10</v>
      </c>
      <c r="Q2498" s="111" t="s">
        <v>150</v>
      </c>
      <c r="R2498" s="95"/>
      <c r="S2498" s="93"/>
      <c r="T2498" s="93"/>
    </row>
    <row r="2499" spans="1:20" x14ac:dyDescent="0.25">
      <c r="A2499" s="34" t="s">
        <v>2139</v>
      </c>
      <c r="B2499" s="34" t="str">
        <f t="shared" si="190"/>
        <v>UDR Ancash</v>
      </c>
      <c r="C2499" s="35" t="s">
        <v>314</v>
      </c>
      <c r="D2499" s="36" t="str">
        <f t="shared" si="189"/>
        <v>Acciones de Afiliación.</v>
      </c>
      <c r="E2499" s="36" t="s">
        <v>315</v>
      </c>
      <c r="F2499" s="36" t="str">
        <f t="shared" si="191"/>
        <v>Supervisión y asistencia técnica en materia de afiliaciones</v>
      </c>
      <c r="G2499" s="36" t="s">
        <v>1745</v>
      </c>
      <c r="H2499" s="83" t="s">
        <v>1735</v>
      </c>
      <c r="I2499" s="82">
        <v>2</v>
      </c>
      <c r="J2499" s="38">
        <v>80</v>
      </c>
      <c r="K2499" s="38"/>
      <c r="L2499" s="38">
        <v>640</v>
      </c>
      <c r="M2499" s="38">
        <f t="shared" si="188"/>
        <v>720</v>
      </c>
      <c r="N2499" s="39">
        <v>9</v>
      </c>
      <c r="O2499" s="41" t="str">
        <f>IFERROR(VLOOKUP(N2499,bbb!B645:Ordenmes,2,0),"")</f>
        <v>Setiembre</v>
      </c>
      <c r="P2499" s="142">
        <v>10</v>
      </c>
      <c r="Q2499" s="111" t="s">
        <v>150</v>
      </c>
      <c r="R2499" s="95"/>
      <c r="S2499" s="93"/>
      <c r="T2499" s="93"/>
    </row>
    <row r="2500" spans="1:20" x14ac:dyDescent="0.25">
      <c r="A2500" s="34" t="s">
        <v>2139</v>
      </c>
      <c r="B2500" s="34" t="str">
        <f t="shared" si="190"/>
        <v>UDR Ancash</v>
      </c>
      <c r="C2500" s="35" t="s">
        <v>307</v>
      </c>
      <c r="D2500" s="36" t="str">
        <f t="shared" si="189"/>
        <v>Supervisión Financiera a Unidades Ejecutoras-UE.</v>
      </c>
      <c r="E2500" s="36" t="s">
        <v>308</v>
      </c>
      <c r="F2500" s="36" t="str">
        <f t="shared" si="191"/>
        <v>Supervisión Financiera Presencial a las Unidades Ejecutoras-UE</v>
      </c>
      <c r="G2500" s="36" t="s">
        <v>1754</v>
      </c>
      <c r="H2500" s="83" t="s">
        <v>1753</v>
      </c>
      <c r="I2500" s="82">
        <v>3</v>
      </c>
      <c r="J2500" s="38">
        <v>80</v>
      </c>
      <c r="K2500" s="38"/>
      <c r="L2500" s="38">
        <v>960</v>
      </c>
      <c r="M2500" s="38">
        <f t="shared" si="188"/>
        <v>1040</v>
      </c>
      <c r="N2500" s="39">
        <v>9</v>
      </c>
      <c r="O2500" s="41" t="str">
        <f>IFERROR(VLOOKUP(N2500,bbb!B646:Ordenmes,2,0),"")</f>
        <v>Setiembre</v>
      </c>
      <c r="P2500" s="142">
        <v>10</v>
      </c>
      <c r="Q2500" s="111" t="s">
        <v>150</v>
      </c>
      <c r="R2500" s="95"/>
      <c r="S2500" s="93"/>
      <c r="T2500" s="93"/>
    </row>
    <row r="2501" spans="1:20" x14ac:dyDescent="0.25">
      <c r="A2501" s="34" t="s">
        <v>2139</v>
      </c>
      <c r="B2501" s="34" t="str">
        <f t="shared" si="190"/>
        <v>UDR Ancash</v>
      </c>
      <c r="C2501" s="35" t="s">
        <v>307</v>
      </c>
      <c r="D2501" s="36" t="str">
        <f t="shared" si="189"/>
        <v>Supervisión Financiera a Unidades Ejecutoras-UE.</v>
      </c>
      <c r="E2501" s="36" t="s">
        <v>308</v>
      </c>
      <c r="F2501" s="36" t="str">
        <f t="shared" si="191"/>
        <v>Supervisión Financiera Presencial a las Unidades Ejecutoras-UE</v>
      </c>
      <c r="G2501" s="36" t="s">
        <v>1752</v>
      </c>
      <c r="H2501" s="83" t="s">
        <v>1751</v>
      </c>
      <c r="I2501" s="82">
        <v>4</v>
      </c>
      <c r="J2501" s="38">
        <v>80</v>
      </c>
      <c r="K2501" s="38"/>
      <c r="L2501" s="38">
        <v>1280</v>
      </c>
      <c r="M2501" s="38">
        <f t="shared" si="188"/>
        <v>1360</v>
      </c>
      <c r="N2501" s="39">
        <v>9</v>
      </c>
      <c r="O2501" s="41" t="str">
        <f>IFERROR(VLOOKUP(N2501,bbb!B647:Ordenmes,2,0),"")</f>
        <v>Setiembre</v>
      </c>
      <c r="P2501" s="142">
        <v>11</v>
      </c>
      <c r="Q2501" s="111" t="s">
        <v>169</v>
      </c>
      <c r="R2501" s="95"/>
      <c r="S2501" s="93"/>
      <c r="T2501" s="93"/>
    </row>
    <row r="2502" spans="1:20" x14ac:dyDescent="0.25">
      <c r="A2502" s="34" t="s">
        <v>2139</v>
      </c>
      <c r="B2502" s="34" t="str">
        <f t="shared" si="190"/>
        <v>UDR Ancash</v>
      </c>
      <c r="C2502" s="35" t="s">
        <v>279</v>
      </c>
      <c r="D2502" s="36" t="str">
        <f t="shared" si="189"/>
        <v>Ejecución de Control Técnico a las Prestaciones.</v>
      </c>
      <c r="E2502" s="36" t="s">
        <v>288</v>
      </c>
      <c r="F2502" s="36" t="str">
        <f t="shared" si="191"/>
        <v>Ejecutar acciones correspondientes al Proceso de Control Presencial Posterior</v>
      </c>
      <c r="G2502" s="36" t="s">
        <v>1761</v>
      </c>
      <c r="H2502" s="83" t="s">
        <v>1756</v>
      </c>
      <c r="I2502" s="82">
        <v>4</v>
      </c>
      <c r="J2502" s="38">
        <v>80</v>
      </c>
      <c r="K2502" s="38"/>
      <c r="L2502" s="38">
        <v>1280</v>
      </c>
      <c r="M2502" s="38">
        <f t="shared" si="188"/>
        <v>1360</v>
      </c>
      <c r="N2502" s="39">
        <v>9</v>
      </c>
      <c r="O2502" s="41" t="str">
        <f>IFERROR(VLOOKUP(N2502,bbb!B648:Ordenmes,2,0),"")</f>
        <v>Setiembre</v>
      </c>
      <c r="P2502" s="142">
        <v>11</v>
      </c>
      <c r="Q2502" s="111" t="s">
        <v>169</v>
      </c>
      <c r="R2502" s="95"/>
      <c r="S2502" s="93"/>
      <c r="T2502" s="93"/>
    </row>
    <row r="2503" spans="1:20" ht="29.25" customHeight="1" x14ac:dyDescent="0.25">
      <c r="A2503" s="34" t="s">
        <v>2139</v>
      </c>
      <c r="B2503" s="34" t="str">
        <f t="shared" si="190"/>
        <v>UDR Ancash</v>
      </c>
      <c r="C2503" s="35" t="s">
        <v>314</v>
      </c>
      <c r="D2503" s="36" t="str">
        <f t="shared" si="189"/>
        <v>Acciones de Afiliación.</v>
      </c>
      <c r="E2503" s="36" t="s">
        <v>315</v>
      </c>
      <c r="F2503" s="36" t="str">
        <f t="shared" si="191"/>
        <v>Supervisión y asistencia técnica en materia de afiliaciones</v>
      </c>
      <c r="G2503" s="36" t="s">
        <v>1746</v>
      </c>
      <c r="H2503" s="83" t="s">
        <v>1737</v>
      </c>
      <c r="I2503" s="82">
        <v>2</v>
      </c>
      <c r="J2503" s="38">
        <v>80</v>
      </c>
      <c r="K2503" s="38"/>
      <c r="L2503" s="38">
        <v>640</v>
      </c>
      <c r="M2503" s="38">
        <f t="shared" si="188"/>
        <v>720</v>
      </c>
      <c r="N2503" s="39">
        <v>10</v>
      </c>
      <c r="O2503" s="41" t="str">
        <f>IFERROR(VLOOKUP(N2503,bbb!B622:Ordenmes,2,0),"")</f>
        <v>Octubre</v>
      </c>
      <c r="P2503" s="142">
        <v>11</v>
      </c>
      <c r="Q2503" s="111" t="s">
        <v>169</v>
      </c>
      <c r="R2503" s="95"/>
      <c r="S2503" s="93"/>
      <c r="T2503" s="93"/>
    </row>
    <row r="2504" spans="1:20" x14ac:dyDescent="0.25">
      <c r="A2504" s="34" t="s">
        <v>2139</v>
      </c>
      <c r="B2504" s="34" t="str">
        <f t="shared" si="190"/>
        <v>UDR Ancash</v>
      </c>
      <c r="C2504" s="35" t="s">
        <v>314</v>
      </c>
      <c r="D2504" s="36" t="str">
        <f t="shared" si="189"/>
        <v>Acciones de Afiliación.</v>
      </c>
      <c r="E2504" s="36" t="s">
        <v>315</v>
      </c>
      <c r="F2504" s="36" t="str">
        <f t="shared" si="191"/>
        <v>Supervisión y asistencia técnica en materia de afiliaciones</v>
      </c>
      <c r="G2504" s="36" t="s">
        <v>1747</v>
      </c>
      <c r="H2504" s="83" t="s">
        <v>1735</v>
      </c>
      <c r="I2504" s="82">
        <v>2</v>
      </c>
      <c r="J2504" s="38">
        <v>80</v>
      </c>
      <c r="K2504" s="38"/>
      <c r="L2504" s="38">
        <v>640</v>
      </c>
      <c r="M2504" s="38">
        <f t="shared" ref="M2504:M2567" si="192">SUM(J2504:L2504)</f>
        <v>720</v>
      </c>
      <c r="N2504" s="39">
        <v>10</v>
      </c>
      <c r="O2504" s="41" t="str">
        <f>IFERROR(VLOOKUP(N2504,bbb!B623:Ordenmes,2,0),"")</f>
        <v>Octubre</v>
      </c>
      <c r="P2504" s="142">
        <v>11</v>
      </c>
      <c r="Q2504" s="111" t="s">
        <v>169</v>
      </c>
      <c r="R2504" s="95"/>
      <c r="S2504" s="93"/>
      <c r="T2504" s="93"/>
    </row>
    <row r="2505" spans="1:20" x14ac:dyDescent="0.25">
      <c r="A2505" s="34" t="s">
        <v>2139</v>
      </c>
      <c r="B2505" s="34" t="str">
        <f t="shared" si="190"/>
        <v>UDR Ancash</v>
      </c>
      <c r="C2505" s="35" t="s">
        <v>307</v>
      </c>
      <c r="D2505" s="36" t="str">
        <f t="shared" si="189"/>
        <v>Supervisión Financiera a Unidades Ejecutoras-UE.</v>
      </c>
      <c r="E2505" s="36" t="s">
        <v>308</v>
      </c>
      <c r="F2505" s="36" t="str">
        <f t="shared" si="191"/>
        <v>Supervisión Financiera Presencial a las Unidades Ejecutoras-UE</v>
      </c>
      <c r="G2505" s="36" t="s">
        <v>1750</v>
      </c>
      <c r="H2505" s="83" t="s">
        <v>1753</v>
      </c>
      <c r="I2505" s="82">
        <v>4</v>
      </c>
      <c r="J2505" s="38">
        <v>80</v>
      </c>
      <c r="K2505" s="38"/>
      <c r="L2505" s="38">
        <v>1280</v>
      </c>
      <c r="M2505" s="38">
        <f t="shared" si="192"/>
        <v>1360</v>
      </c>
      <c r="N2505" s="39">
        <v>10</v>
      </c>
      <c r="O2505" s="41" t="str">
        <f>IFERROR(VLOOKUP(N2505,bbb!B624:Ordenmes,2,0),"")</f>
        <v>Octubre</v>
      </c>
      <c r="P2505" s="142">
        <v>11</v>
      </c>
      <c r="Q2505" s="111" t="s">
        <v>169</v>
      </c>
      <c r="R2505" s="95"/>
      <c r="S2505" s="93"/>
      <c r="T2505" s="93"/>
    </row>
    <row r="2506" spans="1:20" x14ac:dyDescent="0.25">
      <c r="A2506" s="34" t="s">
        <v>2139</v>
      </c>
      <c r="B2506" s="34" t="str">
        <f t="shared" si="190"/>
        <v>UDR Ancash</v>
      </c>
      <c r="C2506" s="35" t="s">
        <v>314</v>
      </c>
      <c r="D2506" s="36" t="str">
        <f t="shared" si="189"/>
        <v>Acciones de Afiliación.</v>
      </c>
      <c r="E2506" s="36" t="s">
        <v>315</v>
      </c>
      <c r="F2506" s="36" t="str">
        <f t="shared" si="191"/>
        <v>Supervisión y asistencia técnica en materia de afiliaciones</v>
      </c>
      <c r="G2506" s="36" t="s">
        <v>1748</v>
      </c>
      <c r="H2506" s="83" t="s">
        <v>1739</v>
      </c>
      <c r="I2506" s="82">
        <v>2</v>
      </c>
      <c r="J2506" s="38">
        <v>80</v>
      </c>
      <c r="K2506" s="38"/>
      <c r="L2506" s="38">
        <v>640</v>
      </c>
      <c r="M2506" s="38">
        <f t="shared" si="192"/>
        <v>720</v>
      </c>
      <c r="N2506" s="39">
        <v>11</v>
      </c>
      <c r="O2506" s="41" t="str">
        <f>IFERROR(VLOOKUP(N2506,bbb!B603:Ordenmes,2,0),"")</f>
        <v>Noviembre</v>
      </c>
      <c r="P2506" s="142">
        <v>11</v>
      </c>
      <c r="Q2506" s="111" t="s">
        <v>169</v>
      </c>
      <c r="R2506" s="95"/>
      <c r="S2506" s="93"/>
      <c r="T2506" s="93"/>
    </row>
    <row r="2507" spans="1:20" x14ac:dyDescent="0.25">
      <c r="A2507" s="34" t="s">
        <v>2139</v>
      </c>
      <c r="B2507" s="34" t="str">
        <f t="shared" si="190"/>
        <v>UDR Ancash</v>
      </c>
      <c r="C2507" s="35" t="s">
        <v>314</v>
      </c>
      <c r="D2507" s="36" t="str">
        <f t="shared" si="189"/>
        <v>Acciones de Afiliación.</v>
      </c>
      <c r="E2507" s="36" t="s">
        <v>315</v>
      </c>
      <c r="F2507" s="36" t="str">
        <f t="shared" si="191"/>
        <v>Supervisión y asistencia técnica en materia de afiliaciones</v>
      </c>
      <c r="G2507" s="36" t="s">
        <v>1749</v>
      </c>
      <c r="H2507" s="83" t="s">
        <v>1735</v>
      </c>
      <c r="I2507" s="82">
        <v>2</v>
      </c>
      <c r="J2507" s="38">
        <f>80+232</f>
        <v>312</v>
      </c>
      <c r="K2507" s="38"/>
      <c r="L2507" s="38">
        <v>640</v>
      </c>
      <c r="M2507" s="38">
        <f t="shared" si="192"/>
        <v>952</v>
      </c>
      <c r="N2507" s="39">
        <v>11</v>
      </c>
      <c r="O2507" s="41" t="str">
        <f>IFERROR(VLOOKUP(N2507,bbb!B604:Ordenmes,2,0),"")</f>
        <v>Noviembre</v>
      </c>
      <c r="P2507" s="142">
        <v>11</v>
      </c>
      <c r="Q2507" s="111" t="s">
        <v>169</v>
      </c>
      <c r="R2507" s="95"/>
      <c r="S2507" s="93"/>
      <c r="T2507" s="93"/>
    </row>
    <row r="2508" spans="1:20" x14ac:dyDescent="0.25">
      <c r="A2508" s="34" t="s">
        <v>2141</v>
      </c>
      <c r="B2508" s="34" t="str">
        <f t="shared" si="190"/>
        <v>UDR Santa</v>
      </c>
      <c r="C2508" s="35" t="s">
        <v>224</v>
      </c>
      <c r="D2508" s="36" t="str">
        <f t="shared" si="189"/>
        <v>Asistencia Técnica, Monitoreo y Supervisión en Cobertura Prestacional.</v>
      </c>
      <c r="E2508" s="36" t="s">
        <v>288</v>
      </c>
      <c r="F2508" s="36" t="str">
        <f t="shared" si="191"/>
        <v>Ejecutar acciones correspondientes al Proceso de Control Presencial Posterior</v>
      </c>
      <c r="G2508" s="36" t="s">
        <v>1700</v>
      </c>
      <c r="H2508" s="83" t="s">
        <v>1701</v>
      </c>
      <c r="I2508" s="82">
        <v>1</v>
      </c>
      <c r="J2508" s="38">
        <v>40</v>
      </c>
      <c r="K2508" s="38"/>
      <c r="L2508" s="38">
        <v>160</v>
      </c>
      <c r="M2508" s="38">
        <f t="shared" si="192"/>
        <v>200</v>
      </c>
      <c r="N2508" s="39">
        <v>1</v>
      </c>
      <c r="O2508" s="41" t="str">
        <f>IFERROR(VLOOKUP(N2508,bbb!B3771:Ordenmes,2,0),"")</f>
        <v>Enero</v>
      </c>
      <c r="P2508" s="142">
        <v>11</v>
      </c>
      <c r="Q2508" s="111" t="s">
        <v>169</v>
      </c>
      <c r="R2508" s="95"/>
      <c r="S2508" s="93" t="s">
        <v>2821</v>
      </c>
      <c r="T2508" s="93">
        <v>0</v>
      </c>
    </row>
    <row r="2509" spans="1:20" x14ac:dyDescent="0.25">
      <c r="A2509" s="34" t="s">
        <v>2141</v>
      </c>
      <c r="B2509" s="34" t="str">
        <f t="shared" si="190"/>
        <v>UDR Santa</v>
      </c>
      <c r="C2509" s="35" t="s">
        <v>224</v>
      </c>
      <c r="D2509" s="36" t="str">
        <f t="shared" si="189"/>
        <v>Asistencia Técnica, Monitoreo y Supervisión en Cobertura Prestacional.</v>
      </c>
      <c r="E2509" s="36" t="s">
        <v>288</v>
      </c>
      <c r="F2509" s="36" t="str">
        <f t="shared" si="191"/>
        <v>Ejecutar acciones correspondientes al Proceso de Control Presencial Posterior</v>
      </c>
      <c r="G2509" s="36" t="s">
        <v>1702</v>
      </c>
      <c r="H2509" s="83" t="s">
        <v>1701</v>
      </c>
      <c r="I2509" s="82">
        <v>1</v>
      </c>
      <c r="J2509" s="38">
        <v>16</v>
      </c>
      <c r="K2509" s="38"/>
      <c r="L2509" s="38">
        <v>160</v>
      </c>
      <c r="M2509" s="38">
        <f t="shared" si="192"/>
        <v>176</v>
      </c>
      <c r="N2509" s="39">
        <v>1</v>
      </c>
      <c r="O2509" s="41" t="str">
        <f>IFERROR(VLOOKUP(N2509,bbb!B3772:Ordenmes,2,0),"")</f>
        <v>Enero</v>
      </c>
      <c r="P2509" s="142">
        <v>11</v>
      </c>
      <c r="Q2509" s="111" t="s">
        <v>169</v>
      </c>
      <c r="R2509" s="95"/>
      <c r="S2509" s="93" t="s">
        <v>2821</v>
      </c>
      <c r="T2509" s="93">
        <v>0</v>
      </c>
    </row>
    <row r="2510" spans="1:20" x14ac:dyDescent="0.25">
      <c r="A2510" s="34" t="s">
        <v>2141</v>
      </c>
      <c r="B2510" s="34" t="str">
        <f t="shared" si="190"/>
        <v>UDR Santa</v>
      </c>
      <c r="C2510" s="35" t="s">
        <v>314</v>
      </c>
      <c r="D2510" s="36" t="str">
        <f t="shared" si="189"/>
        <v>Acciones de Afiliación.</v>
      </c>
      <c r="E2510" s="36" t="s">
        <v>315</v>
      </c>
      <c r="F2510" s="36" t="str">
        <f t="shared" si="191"/>
        <v>Supervisión y asistencia técnica en materia de afiliaciones</v>
      </c>
      <c r="G2510" s="36" t="s">
        <v>1703</v>
      </c>
      <c r="H2510" s="83" t="s">
        <v>1704</v>
      </c>
      <c r="I2510" s="82">
        <v>1</v>
      </c>
      <c r="J2510" s="38">
        <v>0</v>
      </c>
      <c r="K2510" s="38"/>
      <c r="L2510" s="38">
        <v>0</v>
      </c>
      <c r="M2510" s="38">
        <f t="shared" si="192"/>
        <v>0</v>
      </c>
      <c r="N2510" s="39">
        <v>1</v>
      </c>
      <c r="O2510" s="41" t="str">
        <f>IFERROR(VLOOKUP(N2510,bbb!B3773:Ordenmes,2,0),"")</f>
        <v>Enero</v>
      </c>
      <c r="P2510" s="142">
        <v>2</v>
      </c>
      <c r="Q2510" s="111" t="s">
        <v>126</v>
      </c>
      <c r="R2510" s="95"/>
      <c r="S2510" s="93"/>
      <c r="T2510" s="93"/>
    </row>
    <row r="2511" spans="1:20" x14ac:dyDescent="0.25">
      <c r="A2511" s="34" t="s">
        <v>2141</v>
      </c>
      <c r="B2511" s="34" t="str">
        <f t="shared" si="190"/>
        <v>UDR Santa</v>
      </c>
      <c r="C2511" s="35" t="s">
        <v>252</v>
      </c>
      <c r="D2511" s="36" t="str">
        <f t="shared" si="189"/>
        <v>Acciones de Soporte a la Gestión a nivel de UDR</v>
      </c>
      <c r="E2511" s="36" t="s">
        <v>253</v>
      </c>
      <c r="F2511" s="36" t="str">
        <f t="shared" si="191"/>
        <v>Supervisión y asistencia técnica en acciones de soporte a IPRESS</v>
      </c>
      <c r="G2511" s="36" t="s">
        <v>1711</v>
      </c>
      <c r="H2511" s="83" t="s">
        <v>1710</v>
      </c>
      <c r="I2511" s="82">
        <v>1</v>
      </c>
      <c r="J2511" s="38">
        <v>40</v>
      </c>
      <c r="K2511" s="38"/>
      <c r="L2511" s="38">
        <v>160</v>
      </c>
      <c r="M2511" s="38">
        <f t="shared" si="192"/>
        <v>200</v>
      </c>
      <c r="N2511" s="39">
        <v>1</v>
      </c>
      <c r="O2511" s="41" t="str">
        <f>IFERROR(VLOOKUP(N2511,bbb!B3774:Ordenmes,2,0),"")</f>
        <v>Enero</v>
      </c>
      <c r="P2511" s="142">
        <v>2</v>
      </c>
      <c r="Q2511" s="111" t="s">
        <v>126</v>
      </c>
      <c r="R2511" s="95"/>
      <c r="S2511" s="93" t="s">
        <v>2821</v>
      </c>
      <c r="T2511" s="93">
        <v>0</v>
      </c>
    </row>
    <row r="2512" spans="1:20" x14ac:dyDescent="0.25">
      <c r="A2512" s="34" t="s">
        <v>2141</v>
      </c>
      <c r="B2512" s="34" t="str">
        <f t="shared" si="190"/>
        <v>UDR Santa</v>
      </c>
      <c r="C2512" s="35" t="s">
        <v>252</v>
      </c>
      <c r="D2512" s="36" t="str">
        <f t="shared" si="189"/>
        <v>Acciones de Soporte a la Gestión a nivel de UDR</v>
      </c>
      <c r="E2512" s="36" t="s">
        <v>253</v>
      </c>
      <c r="F2512" s="36" t="str">
        <f t="shared" si="191"/>
        <v>Supervisión y asistencia técnica en acciones de soporte a IPRESS</v>
      </c>
      <c r="G2512" s="36" t="s">
        <v>1716</v>
      </c>
      <c r="H2512" s="83" t="s">
        <v>1710</v>
      </c>
      <c r="I2512" s="82">
        <v>0</v>
      </c>
      <c r="J2512" s="38">
        <v>0</v>
      </c>
      <c r="K2512" s="38"/>
      <c r="L2512" s="38">
        <v>0</v>
      </c>
      <c r="M2512" s="38">
        <f t="shared" si="192"/>
        <v>0</v>
      </c>
      <c r="N2512" s="39">
        <v>1</v>
      </c>
      <c r="O2512" s="41" t="str">
        <f>IFERROR(VLOOKUP(N2512,bbb!B3775:Ordenmes,2,0),"")</f>
        <v>Enero</v>
      </c>
      <c r="P2512" s="142">
        <v>2</v>
      </c>
      <c r="Q2512" s="111" t="s">
        <v>126</v>
      </c>
      <c r="R2512" s="95"/>
      <c r="S2512" s="93"/>
      <c r="T2512" s="93"/>
    </row>
    <row r="2513" spans="1:20" x14ac:dyDescent="0.25">
      <c r="A2513" s="34" t="s">
        <v>2141</v>
      </c>
      <c r="B2513" s="34" t="str">
        <f t="shared" si="190"/>
        <v>UDR Santa</v>
      </c>
      <c r="C2513" s="35" t="s">
        <v>252</v>
      </c>
      <c r="D2513" s="36" t="str">
        <f t="shared" si="189"/>
        <v>Acciones de Soporte a la Gestión a nivel de UDR</v>
      </c>
      <c r="E2513" s="36" t="s">
        <v>253</v>
      </c>
      <c r="F2513" s="36" t="str">
        <f t="shared" si="191"/>
        <v>Supervisión y asistencia técnica en acciones de soporte a IPRESS</v>
      </c>
      <c r="G2513" s="36" t="s">
        <v>1718</v>
      </c>
      <c r="H2513" s="83" t="s">
        <v>1710</v>
      </c>
      <c r="I2513" s="82">
        <v>0</v>
      </c>
      <c r="J2513" s="38">
        <v>0</v>
      </c>
      <c r="K2513" s="38"/>
      <c r="L2513" s="38">
        <v>0</v>
      </c>
      <c r="M2513" s="38">
        <f t="shared" si="192"/>
        <v>0</v>
      </c>
      <c r="N2513" s="39">
        <v>1</v>
      </c>
      <c r="O2513" s="41" t="str">
        <f>IFERROR(VLOOKUP(N2513,bbb!B3776:Ordenmes,2,0),"")</f>
        <v>Enero</v>
      </c>
      <c r="P2513" s="142">
        <v>3</v>
      </c>
      <c r="Q2513" s="111" t="s">
        <v>131</v>
      </c>
      <c r="R2513" s="95"/>
      <c r="S2513" s="93"/>
      <c r="T2513" s="93"/>
    </row>
    <row r="2514" spans="1:20" x14ac:dyDescent="0.25">
      <c r="A2514" s="34" t="s">
        <v>2141</v>
      </c>
      <c r="B2514" s="34" t="str">
        <f t="shared" si="190"/>
        <v>UDR Santa</v>
      </c>
      <c r="C2514" s="35" t="s">
        <v>314</v>
      </c>
      <c r="D2514" s="36" t="str">
        <f t="shared" si="189"/>
        <v>Acciones de Afiliación.</v>
      </c>
      <c r="E2514" s="36" t="s">
        <v>315</v>
      </c>
      <c r="F2514" s="36" t="str">
        <f t="shared" si="191"/>
        <v>Supervisión y asistencia técnica en materia de afiliaciones</v>
      </c>
      <c r="G2514" s="36" t="s">
        <v>1705</v>
      </c>
      <c r="H2514" s="83" t="s">
        <v>1704</v>
      </c>
      <c r="I2514" s="82">
        <v>1</v>
      </c>
      <c r="J2514" s="38">
        <v>0</v>
      </c>
      <c r="K2514" s="38"/>
      <c r="L2514" s="38">
        <v>0</v>
      </c>
      <c r="M2514" s="38">
        <f t="shared" si="192"/>
        <v>0</v>
      </c>
      <c r="N2514" s="39">
        <v>2</v>
      </c>
      <c r="O2514" s="41" t="str">
        <f>IFERROR(VLOOKUP(N2514,bbb!B630:Ordenmes,2,0),"")</f>
        <v>Febrero</v>
      </c>
      <c r="P2514" s="142">
        <v>3</v>
      </c>
      <c r="Q2514" s="111" t="s">
        <v>131</v>
      </c>
      <c r="R2514" s="95"/>
      <c r="S2514" s="93"/>
      <c r="T2514" s="93"/>
    </row>
    <row r="2515" spans="1:20" x14ac:dyDescent="0.25">
      <c r="A2515" s="34" t="s">
        <v>2141</v>
      </c>
      <c r="B2515" s="34" t="str">
        <f t="shared" si="190"/>
        <v>UDR Santa</v>
      </c>
      <c r="C2515" s="35" t="s">
        <v>252</v>
      </c>
      <c r="D2515" s="36" t="str">
        <f t="shared" si="189"/>
        <v>Acciones de Soporte a la Gestión a nivel de UDR</v>
      </c>
      <c r="E2515" s="36" t="s">
        <v>253</v>
      </c>
      <c r="F2515" s="36" t="str">
        <f t="shared" si="191"/>
        <v>Supervisión y asistencia técnica en acciones de soporte a IPRESS</v>
      </c>
      <c r="G2515" s="36" t="s">
        <v>1712</v>
      </c>
      <c r="H2515" s="83" t="s">
        <v>1710</v>
      </c>
      <c r="I2515" s="82">
        <v>1</v>
      </c>
      <c r="J2515" s="38">
        <v>20</v>
      </c>
      <c r="K2515" s="38"/>
      <c r="L2515" s="38">
        <v>160</v>
      </c>
      <c r="M2515" s="38">
        <f t="shared" si="192"/>
        <v>180</v>
      </c>
      <c r="N2515" s="39">
        <v>2</v>
      </c>
      <c r="O2515" s="41" t="str">
        <f>IFERROR(VLOOKUP(N2515,bbb!B631:Ordenmes,2,0),"")</f>
        <v>Febrero</v>
      </c>
      <c r="P2515" s="142">
        <v>3</v>
      </c>
      <c r="Q2515" s="111" t="s">
        <v>131</v>
      </c>
      <c r="R2515" s="95"/>
      <c r="S2515" s="93" t="s">
        <v>2970</v>
      </c>
      <c r="T2515" s="93"/>
    </row>
    <row r="2516" spans="1:20" x14ac:dyDescent="0.25">
      <c r="A2516" s="34" t="s">
        <v>2141</v>
      </c>
      <c r="B2516" s="34" t="str">
        <f t="shared" si="190"/>
        <v>UDR Santa</v>
      </c>
      <c r="C2516" s="35" t="s">
        <v>252</v>
      </c>
      <c r="D2516" s="36" t="str">
        <f t="shared" si="189"/>
        <v>Acciones de Soporte a la Gestión a nivel de UDR</v>
      </c>
      <c r="E2516" s="36" t="s">
        <v>253</v>
      </c>
      <c r="F2516" s="36" t="str">
        <f t="shared" si="191"/>
        <v>Supervisión y asistencia técnica en acciones de soporte a IPRESS</v>
      </c>
      <c r="G2516" s="36" t="s">
        <v>1713</v>
      </c>
      <c r="H2516" s="83" t="s">
        <v>1710</v>
      </c>
      <c r="I2516" s="82">
        <v>0</v>
      </c>
      <c r="J2516" s="38">
        <v>0</v>
      </c>
      <c r="K2516" s="38"/>
      <c r="L2516" s="38">
        <v>0</v>
      </c>
      <c r="M2516" s="38">
        <f t="shared" si="192"/>
        <v>0</v>
      </c>
      <c r="N2516" s="39">
        <v>2</v>
      </c>
      <c r="O2516" s="41" t="str">
        <f>IFERROR(VLOOKUP(N2516,bbb!B632:Ordenmes,2,0),"")</f>
        <v>Febrero</v>
      </c>
      <c r="P2516" s="142">
        <v>4</v>
      </c>
      <c r="Q2516" s="111" t="s">
        <v>137</v>
      </c>
      <c r="R2516" s="95"/>
      <c r="S2516" s="93"/>
      <c r="T2516" s="93"/>
    </row>
    <row r="2517" spans="1:20" x14ac:dyDescent="0.25">
      <c r="A2517" s="34" t="s">
        <v>2141</v>
      </c>
      <c r="B2517" s="34" t="str">
        <f t="shared" si="190"/>
        <v>UDR Santa</v>
      </c>
      <c r="C2517" s="35" t="s">
        <v>252</v>
      </c>
      <c r="D2517" s="36" t="str">
        <f t="shared" si="189"/>
        <v>Acciones de Soporte a la Gestión a nivel de UDR</v>
      </c>
      <c r="E2517" s="36" t="s">
        <v>253</v>
      </c>
      <c r="F2517" s="36" t="str">
        <f t="shared" si="191"/>
        <v>Supervisión y asistencia técnica en acciones de soporte a IPRESS</v>
      </c>
      <c r="G2517" s="36" t="s">
        <v>1719</v>
      </c>
      <c r="H2517" s="83" t="s">
        <v>1710</v>
      </c>
      <c r="I2517" s="82">
        <v>0</v>
      </c>
      <c r="J2517" s="38">
        <v>0</v>
      </c>
      <c r="K2517" s="38"/>
      <c r="L2517" s="38">
        <v>0</v>
      </c>
      <c r="M2517" s="38">
        <f t="shared" si="192"/>
        <v>0</v>
      </c>
      <c r="N2517" s="39">
        <v>2</v>
      </c>
      <c r="O2517" s="41" t="str">
        <f>IFERROR(VLOOKUP(N2517,bbb!B633:Ordenmes,2,0),"")</f>
        <v>Febrero</v>
      </c>
      <c r="P2517" s="142">
        <v>4</v>
      </c>
      <c r="Q2517" s="111" t="s">
        <v>137</v>
      </c>
      <c r="R2517" s="95"/>
      <c r="S2517" s="93"/>
      <c r="T2517" s="93"/>
    </row>
    <row r="2518" spans="1:20" x14ac:dyDescent="0.25">
      <c r="A2518" s="34" t="s">
        <v>2141</v>
      </c>
      <c r="B2518" s="34" t="str">
        <f t="shared" si="190"/>
        <v>UDR Santa</v>
      </c>
      <c r="C2518" s="35" t="s">
        <v>252</v>
      </c>
      <c r="D2518" s="36" t="str">
        <f t="shared" si="189"/>
        <v>Acciones de Soporte a la Gestión a nivel de UDR</v>
      </c>
      <c r="E2518" s="36" t="s">
        <v>253</v>
      </c>
      <c r="F2518" s="36" t="str">
        <f t="shared" si="191"/>
        <v>Supervisión y asistencia técnica en acciones de soporte a IPRESS</v>
      </c>
      <c r="G2518" s="36" t="s">
        <v>1721</v>
      </c>
      <c r="H2518" s="83" t="s">
        <v>1710</v>
      </c>
      <c r="I2518" s="82">
        <v>0</v>
      </c>
      <c r="J2518" s="38">
        <v>0</v>
      </c>
      <c r="K2518" s="38"/>
      <c r="L2518" s="38">
        <v>0</v>
      </c>
      <c r="M2518" s="38">
        <f t="shared" si="192"/>
        <v>0</v>
      </c>
      <c r="N2518" s="39">
        <v>2</v>
      </c>
      <c r="O2518" s="41" t="str">
        <f>IFERROR(VLOOKUP(N2518,bbb!B634:Ordenmes,2,0),"")</f>
        <v>Febrero</v>
      </c>
      <c r="P2518" s="142">
        <v>4</v>
      </c>
      <c r="Q2518" s="111" t="s">
        <v>137</v>
      </c>
      <c r="R2518" s="95"/>
      <c r="S2518" s="93"/>
      <c r="T2518" s="93"/>
    </row>
    <row r="2519" spans="1:20" x14ac:dyDescent="0.25">
      <c r="A2519" s="34" t="s">
        <v>2141</v>
      </c>
      <c r="B2519" s="34" t="str">
        <f t="shared" si="190"/>
        <v>UDR Santa</v>
      </c>
      <c r="C2519" s="35" t="s">
        <v>224</v>
      </c>
      <c r="D2519" s="36" t="str">
        <f t="shared" si="189"/>
        <v>Asistencia Técnica, Monitoreo y Supervisión en Cobertura Prestacional.</v>
      </c>
      <c r="E2519" s="36" t="s">
        <v>288</v>
      </c>
      <c r="F2519" s="36" t="str">
        <f t="shared" si="191"/>
        <v>Ejecutar acciones correspondientes al Proceso de Control Presencial Posterior</v>
      </c>
      <c r="G2519" s="36" t="s">
        <v>1700</v>
      </c>
      <c r="H2519" s="83" t="s">
        <v>1701</v>
      </c>
      <c r="I2519" s="82">
        <v>1</v>
      </c>
      <c r="J2519" s="38">
        <v>40</v>
      </c>
      <c r="K2519" s="38"/>
      <c r="L2519" s="38">
        <v>160</v>
      </c>
      <c r="M2519" s="38">
        <f t="shared" si="192"/>
        <v>200</v>
      </c>
      <c r="N2519" s="39">
        <v>3</v>
      </c>
      <c r="O2519" s="41" t="str">
        <f>IFERROR(VLOOKUP(N2519,bbb!B653:Ordenmes,2,0),"")</f>
        <v>Marzo</v>
      </c>
      <c r="P2519" s="142">
        <v>5</v>
      </c>
      <c r="Q2519" s="111" t="s">
        <v>158</v>
      </c>
      <c r="R2519" s="95"/>
      <c r="S2519" s="93" t="s">
        <v>2970</v>
      </c>
      <c r="T2519" s="93"/>
    </row>
    <row r="2520" spans="1:20" x14ac:dyDescent="0.25">
      <c r="A2520" s="34" t="s">
        <v>2141</v>
      </c>
      <c r="B2520" s="34" t="str">
        <f t="shared" si="190"/>
        <v>UDR Santa</v>
      </c>
      <c r="C2520" s="35" t="s">
        <v>224</v>
      </c>
      <c r="D2520" s="36" t="str">
        <f t="shared" si="189"/>
        <v>Asistencia Técnica, Monitoreo y Supervisión en Cobertura Prestacional.</v>
      </c>
      <c r="E2520" s="36" t="s">
        <v>288</v>
      </c>
      <c r="F2520" s="36" t="str">
        <f t="shared" si="191"/>
        <v>Ejecutar acciones correspondientes al Proceso de Control Presencial Posterior</v>
      </c>
      <c r="G2520" s="36" t="s">
        <v>1702</v>
      </c>
      <c r="H2520" s="83" t="s">
        <v>1701</v>
      </c>
      <c r="I2520" s="82">
        <v>1</v>
      </c>
      <c r="J2520" s="38">
        <v>16</v>
      </c>
      <c r="K2520" s="38"/>
      <c r="L2520" s="38">
        <v>160</v>
      </c>
      <c r="M2520" s="38">
        <f t="shared" si="192"/>
        <v>176</v>
      </c>
      <c r="N2520" s="39">
        <v>3</v>
      </c>
      <c r="O2520" s="41" t="str">
        <f>IFERROR(VLOOKUP(N2520,bbb!B654:Ordenmes,2,0),"")</f>
        <v>Marzo</v>
      </c>
      <c r="P2520" s="142">
        <v>5</v>
      </c>
      <c r="Q2520" s="111" t="s">
        <v>158</v>
      </c>
      <c r="R2520" s="95"/>
      <c r="S2520" s="93" t="s">
        <v>2970</v>
      </c>
      <c r="T2520" s="93"/>
    </row>
    <row r="2521" spans="1:20" x14ac:dyDescent="0.25">
      <c r="A2521" s="34" t="s">
        <v>2141</v>
      </c>
      <c r="B2521" s="34" t="str">
        <f t="shared" si="190"/>
        <v>UDR Santa</v>
      </c>
      <c r="C2521" s="35" t="s">
        <v>314</v>
      </c>
      <c r="D2521" s="36" t="str">
        <f t="shared" si="189"/>
        <v>Acciones de Afiliación.</v>
      </c>
      <c r="E2521" s="36" t="s">
        <v>315</v>
      </c>
      <c r="F2521" s="36" t="str">
        <f t="shared" si="191"/>
        <v>Supervisión y asistencia técnica en materia de afiliaciones</v>
      </c>
      <c r="G2521" s="36" t="s">
        <v>1706</v>
      </c>
      <c r="H2521" s="83" t="s">
        <v>1704</v>
      </c>
      <c r="I2521" s="82">
        <v>1</v>
      </c>
      <c r="J2521" s="38">
        <v>40</v>
      </c>
      <c r="K2521" s="38"/>
      <c r="L2521" s="38">
        <v>160</v>
      </c>
      <c r="M2521" s="38">
        <f t="shared" si="192"/>
        <v>200</v>
      </c>
      <c r="N2521" s="39">
        <v>3</v>
      </c>
      <c r="O2521" s="41" t="str">
        <f>IFERROR(VLOOKUP(N2521,bbb!B655:Ordenmes,2,0),"")</f>
        <v>Marzo</v>
      </c>
      <c r="P2521" s="142">
        <v>5</v>
      </c>
      <c r="Q2521" s="111" t="s">
        <v>158</v>
      </c>
      <c r="R2521" s="95"/>
      <c r="S2521" s="93" t="s">
        <v>2970</v>
      </c>
      <c r="T2521" s="93"/>
    </row>
    <row r="2522" spans="1:20" x14ac:dyDescent="0.25">
      <c r="A2522" s="34" t="s">
        <v>2141</v>
      </c>
      <c r="B2522" s="34" t="str">
        <f t="shared" si="190"/>
        <v>UDR Santa</v>
      </c>
      <c r="C2522" s="35" t="s">
        <v>252</v>
      </c>
      <c r="D2522" s="36" t="str">
        <f t="shared" ref="D2522:D2585" si="193">IFERROR(VLOOKUP(C2522,IdAOE,2,0),"")</f>
        <v>Acciones de Soporte a la Gestión a nivel de UDR</v>
      </c>
      <c r="E2522" s="36" t="s">
        <v>253</v>
      </c>
      <c r="F2522" s="36" t="str">
        <f t="shared" si="191"/>
        <v>Supervisión y asistencia técnica en acciones de soporte a IPRESS</v>
      </c>
      <c r="G2522" s="36" t="s">
        <v>1706</v>
      </c>
      <c r="H2522" s="83" t="s">
        <v>1710</v>
      </c>
      <c r="I2522" s="82">
        <v>1</v>
      </c>
      <c r="J2522" s="38">
        <v>40</v>
      </c>
      <c r="K2522" s="38"/>
      <c r="L2522" s="38">
        <v>160</v>
      </c>
      <c r="M2522" s="38">
        <f t="shared" si="192"/>
        <v>200</v>
      </c>
      <c r="N2522" s="39">
        <v>3</v>
      </c>
      <c r="O2522" s="41" t="str">
        <f>IFERROR(VLOOKUP(N2522,bbb!B656:Ordenmes,2,0),"")</f>
        <v>Marzo</v>
      </c>
      <c r="P2522" s="142">
        <v>6</v>
      </c>
      <c r="Q2522" s="111" t="s">
        <v>142</v>
      </c>
      <c r="R2522" s="95"/>
      <c r="S2522" s="93" t="s">
        <v>2970</v>
      </c>
      <c r="T2522" s="93"/>
    </row>
    <row r="2523" spans="1:20" x14ac:dyDescent="0.25">
      <c r="A2523" s="34" t="s">
        <v>2141</v>
      </c>
      <c r="B2523" s="34" t="str">
        <f t="shared" si="190"/>
        <v>UDR Santa</v>
      </c>
      <c r="C2523" s="35" t="s">
        <v>252</v>
      </c>
      <c r="D2523" s="36" t="str">
        <f t="shared" si="193"/>
        <v>Acciones de Soporte a la Gestión a nivel de UDR</v>
      </c>
      <c r="E2523" s="36" t="s">
        <v>253</v>
      </c>
      <c r="F2523" s="36" t="str">
        <f t="shared" si="191"/>
        <v>Supervisión y asistencia técnica en acciones de soporte a IPRESS</v>
      </c>
      <c r="G2523" s="36" t="s">
        <v>1714</v>
      </c>
      <c r="H2523" s="83" t="s">
        <v>1710</v>
      </c>
      <c r="I2523" s="82">
        <v>0</v>
      </c>
      <c r="J2523" s="38">
        <v>0</v>
      </c>
      <c r="K2523" s="38"/>
      <c r="L2523" s="38">
        <v>0</v>
      </c>
      <c r="M2523" s="38">
        <f t="shared" si="192"/>
        <v>0</v>
      </c>
      <c r="N2523" s="39">
        <v>3</v>
      </c>
      <c r="O2523" s="41" t="str">
        <f>IFERROR(VLOOKUP(N2523,bbb!B657:Ordenmes,2,0),"")</f>
        <v>Marzo</v>
      </c>
      <c r="P2523" s="142">
        <v>6</v>
      </c>
      <c r="Q2523" s="111" t="s">
        <v>142</v>
      </c>
      <c r="R2523" s="95"/>
      <c r="S2523" s="93"/>
      <c r="T2523" s="93"/>
    </row>
    <row r="2524" spans="1:20" x14ac:dyDescent="0.25">
      <c r="A2524" s="34" t="s">
        <v>2141</v>
      </c>
      <c r="B2524" s="34" t="str">
        <f t="shared" si="190"/>
        <v>UDR Santa</v>
      </c>
      <c r="C2524" s="35" t="s">
        <v>314</v>
      </c>
      <c r="D2524" s="36" t="str">
        <f t="shared" si="193"/>
        <v>Acciones de Afiliación.</v>
      </c>
      <c r="E2524" s="36" t="s">
        <v>315</v>
      </c>
      <c r="F2524" s="36" t="str">
        <f t="shared" si="191"/>
        <v>Supervisión y asistencia técnica en materia de afiliaciones</v>
      </c>
      <c r="G2524" s="36" t="s">
        <v>1707</v>
      </c>
      <c r="H2524" s="83" t="s">
        <v>1704</v>
      </c>
      <c r="I2524" s="82">
        <v>1</v>
      </c>
      <c r="J2524" s="38">
        <v>0</v>
      </c>
      <c r="K2524" s="38"/>
      <c r="L2524" s="38">
        <v>0</v>
      </c>
      <c r="M2524" s="38">
        <f t="shared" si="192"/>
        <v>0</v>
      </c>
      <c r="N2524" s="107">
        <v>4</v>
      </c>
      <c r="O2524" s="41" t="str">
        <f>IFERROR(VLOOKUP(N2524,bbb!B710:Ordenmes,2,0),"")</f>
        <v>Abril</v>
      </c>
      <c r="P2524" s="142">
        <v>6</v>
      </c>
      <c r="Q2524" s="111" t="s">
        <v>142</v>
      </c>
      <c r="R2524" s="95"/>
      <c r="S2524" s="93"/>
      <c r="T2524" s="93"/>
    </row>
    <row r="2525" spans="1:20" x14ac:dyDescent="0.25">
      <c r="A2525" s="34" t="s">
        <v>2141</v>
      </c>
      <c r="B2525" s="34" t="str">
        <f t="shared" si="190"/>
        <v>UDR Santa</v>
      </c>
      <c r="C2525" s="35" t="s">
        <v>252</v>
      </c>
      <c r="D2525" s="36" t="str">
        <f t="shared" si="193"/>
        <v>Acciones de Soporte a la Gestión a nivel de UDR</v>
      </c>
      <c r="E2525" s="36" t="s">
        <v>253</v>
      </c>
      <c r="F2525" s="36" t="str">
        <f t="shared" si="191"/>
        <v>Supervisión y asistencia técnica en acciones de soporte a IPRESS</v>
      </c>
      <c r="G2525" s="36" t="s">
        <v>1715</v>
      </c>
      <c r="H2525" s="83" t="s">
        <v>1710</v>
      </c>
      <c r="I2525" s="82">
        <v>0</v>
      </c>
      <c r="J2525" s="38">
        <v>0</v>
      </c>
      <c r="K2525" s="38"/>
      <c r="L2525" s="38">
        <v>0</v>
      </c>
      <c r="M2525" s="38">
        <f t="shared" si="192"/>
        <v>0</v>
      </c>
      <c r="N2525" s="107">
        <v>4</v>
      </c>
      <c r="O2525" s="41" t="str">
        <f>IFERROR(VLOOKUP(N2525,bbb!B711:Ordenmes,2,0),"")</f>
        <v>Abril</v>
      </c>
      <c r="P2525" s="142">
        <v>8</v>
      </c>
      <c r="Q2525" s="111" t="s">
        <v>145</v>
      </c>
      <c r="R2525" s="95"/>
      <c r="S2525" s="93"/>
      <c r="T2525" s="93"/>
    </row>
    <row r="2526" spans="1:20" x14ac:dyDescent="0.25">
      <c r="A2526" s="34" t="s">
        <v>2141</v>
      </c>
      <c r="B2526" s="34" t="str">
        <f t="shared" si="190"/>
        <v>UDR Santa</v>
      </c>
      <c r="C2526" s="35" t="s">
        <v>224</v>
      </c>
      <c r="D2526" s="36" t="str">
        <f t="shared" si="193"/>
        <v>Asistencia Técnica, Monitoreo y Supervisión en Cobertura Prestacional.</v>
      </c>
      <c r="E2526" s="36" t="s">
        <v>288</v>
      </c>
      <c r="F2526" s="36" t="str">
        <f t="shared" si="191"/>
        <v>Ejecutar acciones correspondientes al Proceso de Control Presencial Posterior</v>
      </c>
      <c r="G2526" s="36" t="s">
        <v>1700</v>
      </c>
      <c r="H2526" s="83" t="s">
        <v>1701</v>
      </c>
      <c r="I2526" s="82">
        <v>1</v>
      </c>
      <c r="J2526" s="38">
        <v>40</v>
      </c>
      <c r="K2526" s="38"/>
      <c r="L2526" s="38">
        <v>160</v>
      </c>
      <c r="M2526" s="38">
        <f t="shared" si="192"/>
        <v>200</v>
      </c>
      <c r="N2526" s="39">
        <v>5</v>
      </c>
      <c r="O2526" s="41" t="str">
        <f>IFERROR(VLOOKUP(N2526,bbb!B690:Ordenmes,2,0),"")</f>
        <v>Mayo</v>
      </c>
      <c r="P2526" s="142">
        <v>8</v>
      </c>
      <c r="Q2526" s="111" t="s">
        <v>145</v>
      </c>
      <c r="R2526" s="95"/>
      <c r="S2526" s="93"/>
      <c r="T2526" s="93"/>
    </row>
    <row r="2527" spans="1:20" x14ac:dyDescent="0.25">
      <c r="A2527" s="34" t="s">
        <v>2141</v>
      </c>
      <c r="B2527" s="34" t="str">
        <f t="shared" ref="B2527:B2590" si="194">IFERROR(VLOOKUP(A2527,IdCC,2,0),"")</f>
        <v>UDR Santa</v>
      </c>
      <c r="C2527" s="35" t="s">
        <v>224</v>
      </c>
      <c r="D2527" s="36" t="str">
        <f t="shared" si="193"/>
        <v>Asistencia Técnica, Monitoreo y Supervisión en Cobertura Prestacional.</v>
      </c>
      <c r="E2527" s="36" t="s">
        <v>288</v>
      </c>
      <c r="F2527" s="36" t="str">
        <f t="shared" si="191"/>
        <v>Ejecutar acciones correspondientes al Proceso de Control Presencial Posterior</v>
      </c>
      <c r="G2527" s="36" t="s">
        <v>1702</v>
      </c>
      <c r="H2527" s="83" t="s">
        <v>1701</v>
      </c>
      <c r="I2527" s="82">
        <v>1</v>
      </c>
      <c r="J2527" s="38">
        <v>16</v>
      </c>
      <c r="K2527" s="38"/>
      <c r="L2527" s="38">
        <v>160</v>
      </c>
      <c r="M2527" s="38">
        <f t="shared" si="192"/>
        <v>176</v>
      </c>
      <c r="N2527" s="39">
        <v>5</v>
      </c>
      <c r="O2527" s="41" t="str">
        <f>IFERROR(VLOOKUP(N2527,bbb!B691:Ordenmes,2,0),"")</f>
        <v>Mayo</v>
      </c>
      <c r="P2527" s="142">
        <v>8</v>
      </c>
      <c r="Q2527" s="111" t="s">
        <v>145</v>
      </c>
      <c r="R2527" s="95"/>
      <c r="S2527" s="93"/>
      <c r="T2527" s="93"/>
    </row>
    <row r="2528" spans="1:20" x14ac:dyDescent="0.25">
      <c r="A2528" s="34" t="s">
        <v>2141</v>
      </c>
      <c r="B2528" s="34" t="str">
        <f t="shared" si="194"/>
        <v>UDR Santa</v>
      </c>
      <c r="C2528" s="35" t="s">
        <v>314</v>
      </c>
      <c r="D2528" s="36" t="str">
        <f t="shared" si="193"/>
        <v>Acciones de Afiliación.</v>
      </c>
      <c r="E2528" s="36" t="s">
        <v>315</v>
      </c>
      <c r="F2528" s="36" t="str">
        <f t="shared" si="191"/>
        <v>Supervisión y asistencia técnica en materia de afiliaciones</v>
      </c>
      <c r="G2528" s="36" t="s">
        <v>1708</v>
      </c>
      <c r="H2528" s="83" t="s">
        <v>1704</v>
      </c>
      <c r="I2528" s="82">
        <v>1</v>
      </c>
      <c r="J2528" s="38">
        <v>40</v>
      </c>
      <c r="K2528" s="38"/>
      <c r="L2528" s="38">
        <v>160</v>
      </c>
      <c r="M2528" s="38">
        <f t="shared" si="192"/>
        <v>200</v>
      </c>
      <c r="N2528" s="39">
        <v>5</v>
      </c>
      <c r="O2528" s="41" t="str">
        <f>IFERROR(VLOOKUP(N2528,bbb!B692:Ordenmes,2,0),"")</f>
        <v>Mayo</v>
      </c>
      <c r="P2528" s="142">
        <v>8</v>
      </c>
      <c r="Q2528" s="111" t="s">
        <v>145</v>
      </c>
      <c r="R2528" s="95"/>
      <c r="S2528" s="93"/>
      <c r="T2528" s="93"/>
    </row>
    <row r="2529" spans="1:20" x14ac:dyDescent="0.25">
      <c r="A2529" s="34" t="s">
        <v>2141</v>
      </c>
      <c r="B2529" s="34" t="str">
        <f t="shared" si="194"/>
        <v>UDR Santa</v>
      </c>
      <c r="C2529" s="35" t="s">
        <v>252</v>
      </c>
      <c r="D2529" s="36" t="str">
        <f t="shared" si="193"/>
        <v>Acciones de Soporte a la Gestión a nivel de UDR</v>
      </c>
      <c r="E2529" s="36" t="s">
        <v>253</v>
      </c>
      <c r="F2529" s="36" t="str">
        <f t="shared" si="191"/>
        <v>Supervisión y asistencia técnica en acciones de soporte a IPRESS</v>
      </c>
      <c r="G2529" s="36" t="s">
        <v>1717</v>
      </c>
      <c r="H2529" s="83" t="s">
        <v>1710</v>
      </c>
      <c r="I2529" s="82">
        <v>0</v>
      </c>
      <c r="J2529" s="38">
        <v>0</v>
      </c>
      <c r="K2529" s="38"/>
      <c r="L2529" s="38">
        <v>0</v>
      </c>
      <c r="M2529" s="38">
        <f t="shared" si="192"/>
        <v>0</v>
      </c>
      <c r="N2529" s="39">
        <v>5</v>
      </c>
      <c r="O2529" s="41" t="str">
        <f>IFERROR(VLOOKUP(N2529,bbb!B693:Ordenmes,2,0),"")</f>
        <v>Mayo</v>
      </c>
      <c r="P2529" s="142">
        <v>9</v>
      </c>
      <c r="Q2529" s="111" t="s">
        <v>161</v>
      </c>
      <c r="R2529" s="95"/>
      <c r="S2529" s="93"/>
      <c r="T2529" s="93"/>
    </row>
    <row r="2530" spans="1:20" x14ac:dyDescent="0.25">
      <c r="A2530" s="34" t="s">
        <v>2141</v>
      </c>
      <c r="B2530" s="34" t="str">
        <f t="shared" si="194"/>
        <v>UDR Santa</v>
      </c>
      <c r="C2530" s="35" t="s">
        <v>252</v>
      </c>
      <c r="D2530" s="36" t="str">
        <f t="shared" si="193"/>
        <v>Acciones de Soporte a la Gestión a nivel de UDR</v>
      </c>
      <c r="E2530" s="36" t="s">
        <v>253</v>
      </c>
      <c r="F2530" s="36" t="str">
        <f t="shared" si="191"/>
        <v>Supervisión y asistencia técnica en acciones de soporte a IPRESS</v>
      </c>
      <c r="G2530" s="36" t="s">
        <v>1720</v>
      </c>
      <c r="H2530" s="83" t="s">
        <v>1710</v>
      </c>
      <c r="I2530" s="82">
        <v>0</v>
      </c>
      <c r="J2530" s="38">
        <v>0</v>
      </c>
      <c r="K2530" s="38"/>
      <c r="L2530" s="38">
        <v>0</v>
      </c>
      <c r="M2530" s="38">
        <f t="shared" si="192"/>
        <v>0</v>
      </c>
      <c r="N2530" s="39">
        <v>5</v>
      </c>
      <c r="O2530" s="41" t="str">
        <f>IFERROR(VLOOKUP(N2530,bbb!B694:Ordenmes,2,0),"")</f>
        <v>Mayo</v>
      </c>
      <c r="P2530" s="142">
        <v>9</v>
      </c>
      <c r="Q2530" s="111" t="s">
        <v>161</v>
      </c>
      <c r="R2530" s="95"/>
      <c r="S2530" s="93"/>
      <c r="T2530" s="93"/>
    </row>
    <row r="2531" spans="1:20" x14ac:dyDescent="0.25">
      <c r="A2531" s="34" t="s">
        <v>2141</v>
      </c>
      <c r="B2531" s="34" t="str">
        <f t="shared" si="194"/>
        <v>UDR Santa</v>
      </c>
      <c r="C2531" s="35" t="s">
        <v>314</v>
      </c>
      <c r="D2531" s="36" t="str">
        <f t="shared" si="193"/>
        <v>Acciones de Afiliación.</v>
      </c>
      <c r="E2531" s="36" t="s">
        <v>315</v>
      </c>
      <c r="F2531" s="36" t="str">
        <f t="shared" si="191"/>
        <v>Supervisión y asistencia técnica en materia de afiliaciones</v>
      </c>
      <c r="G2531" s="36" t="s">
        <v>1709</v>
      </c>
      <c r="H2531" s="83" t="s">
        <v>1704</v>
      </c>
      <c r="I2531" s="82">
        <v>1</v>
      </c>
      <c r="J2531" s="38">
        <v>0</v>
      </c>
      <c r="K2531" s="38"/>
      <c r="L2531" s="38">
        <v>0</v>
      </c>
      <c r="M2531" s="38">
        <f t="shared" si="192"/>
        <v>0</v>
      </c>
      <c r="N2531" s="39">
        <v>6</v>
      </c>
      <c r="O2531" s="41" t="str">
        <f>IFERROR(VLOOKUP(N2531,bbb!B680:Ordenmes,2,0),"")</f>
        <v>Junio</v>
      </c>
      <c r="P2531" s="142">
        <v>9</v>
      </c>
      <c r="Q2531" s="111" t="s">
        <v>161</v>
      </c>
      <c r="R2531" s="95"/>
      <c r="S2531" s="93"/>
      <c r="T2531" s="93"/>
    </row>
    <row r="2532" spans="1:20" x14ac:dyDescent="0.25">
      <c r="A2532" s="34" t="s">
        <v>2141</v>
      </c>
      <c r="B2532" s="34" t="str">
        <f t="shared" si="194"/>
        <v>UDR Santa</v>
      </c>
      <c r="C2532" s="35" t="s">
        <v>224</v>
      </c>
      <c r="D2532" s="36" t="str">
        <f t="shared" si="193"/>
        <v>Asistencia Técnica, Monitoreo y Supervisión en Cobertura Prestacional.</v>
      </c>
      <c r="E2532" s="36" t="s">
        <v>288</v>
      </c>
      <c r="F2532" s="36" t="str">
        <f t="shared" si="191"/>
        <v>Ejecutar acciones correspondientes al Proceso de Control Presencial Posterior</v>
      </c>
      <c r="G2532" s="36" t="s">
        <v>1700</v>
      </c>
      <c r="H2532" s="83" t="s">
        <v>1701</v>
      </c>
      <c r="I2532" s="82">
        <v>1</v>
      </c>
      <c r="J2532" s="38">
        <v>40</v>
      </c>
      <c r="K2532" s="38"/>
      <c r="L2532" s="38">
        <v>160</v>
      </c>
      <c r="M2532" s="38">
        <f t="shared" si="192"/>
        <v>200</v>
      </c>
      <c r="N2532" s="39">
        <v>7</v>
      </c>
      <c r="O2532" s="41" t="str">
        <f>IFERROR(VLOOKUP(N2532,bbb!B681:Ordenmes,2,0),"")</f>
        <v>Julio</v>
      </c>
      <c r="P2532" s="142">
        <v>9</v>
      </c>
      <c r="Q2532" s="111" t="s">
        <v>161</v>
      </c>
      <c r="R2532" s="95"/>
      <c r="S2532" s="93"/>
      <c r="T2532" s="93"/>
    </row>
    <row r="2533" spans="1:20" x14ac:dyDescent="0.25">
      <c r="A2533" s="34" t="s">
        <v>2141</v>
      </c>
      <c r="B2533" s="34" t="str">
        <f t="shared" si="194"/>
        <v>UDR Santa</v>
      </c>
      <c r="C2533" s="35" t="s">
        <v>224</v>
      </c>
      <c r="D2533" s="36" t="str">
        <f t="shared" si="193"/>
        <v>Asistencia Técnica, Monitoreo y Supervisión en Cobertura Prestacional.</v>
      </c>
      <c r="E2533" s="36" t="s">
        <v>288</v>
      </c>
      <c r="F2533" s="36" t="str">
        <f t="shared" si="191"/>
        <v>Ejecutar acciones correspondientes al Proceso de Control Presencial Posterior</v>
      </c>
      <c r="G2533" s="36" t="s">
        <v>1702</v>
      </c>
      <c r="H2533" s="83" t="s">
        <v>1701</v>
      </c>
      <c r="I2533" s="82">
        <v>1</v>
      </c>
      <c r="J2533" s="38">
        <v>16</v>
      </c>
      <c r="K2533" s="38"/>
      <c r="L2533" s="38">
        <v>160</v>
      </c>
      <c r="M2533" s="38">
        <f t="shared" si="192"/>
        <v>176</v>
      </c>
      <c r="N2533" s="39">
        <v>7</v>
      </c>
      <c r="O2533" s="41" t="str">
        <f>IFERROR(VLOOKUP(N2533,bbb!B682:Ordenmes,2,0),"")</f>
        <v>Julio</v>
      </c>
      <c r="P2533" s="142">
        <v>10</v>
      </c>
      <c r="Q2533" s="111" t="s">
        <v>150</v>
      </c>
      <c r="R2533" s="95"/>
      <c r="S2533" s="93"/>
      <c r="T2533" s="93"/>
    </row>
    <row r="2534" spans="1:20" x14ac:dyDescent="0.25">
      <c r="A2534" s="34" t="s">
        <v>2141</v>
      </c>
      <c r="B2534" s="34" t="str">
        <f t="shared" si="194"/>
        <v>UDR Santa</v>
      </c>
      <c r="C2534" s="35" t="s">
        <v>224</v>
      </c>
      <c r="D2534" s="36" t="str">
        <f t="shared" si="193"/>
        <v>Asistencia Técnica, Monitoreo y Supervisión en Cobertura Prestacional.</v>
      </c>
      <c r="E2534" s="36" t="s">
        <v>288</v>
      </c>
      <c r="F2534" s="36" t="str">
        <f t="shared" si="191"/>
        <v>Ejecutar acciones correspondientes al Proceso de Control Presencial Posterior</v>
      </c>
      <c r="G2534" s="36" t="s">
        <v>1700</v>
      </c>
      <c r="H2534" s="83" t="s">
        <v>1701</v>
      </c>
      <c r="I2534" s="82">
        <v>1</v>
      </c>
      <c r="J2534" s="38">
        <v>40</v>
      </c>
      <c r="K2534" s="38"/>
      <c r="L2534" s="38">
        <v>160</v>
      </c>
      <c r="M2534" s="38">
        <f t="shared" si="192"/>
        <v>200</v>
      </c>
      <c r="N2534" s="39">
        <v>9</v>
      </c>
      <c r="O2534" s="41" t="str">
        <f>IFERROR(VLOOKUP(N2534,bbb!B649:Ordenmes,2,0),"")</f>
        <v>Setiembre</v>
      </c>
      <c r="P2534" s="142">
        <v>10</v>
      </c>
      <c r="Q2534" s="111" t="s">
        <v>150</v>
      </c>
      <c r="R2534" s="95"/>
      <c r="S2534" s="93"/>
      <c r="T2534" s="93"/>
    </row>
    <row r="2535" spans="1:20" x14ac:dyDescent="0.25">
      <c r="A2535" s="34" t="s">
        <v>2141</v>
      </c>
      <c r="B2535" s="34" t="str">
        <f t="shared" si="194"/>
        <v>UDR Santa</v>
      </c>
      <c r="C2535" s="35" t="s">
        <v>224</v>
      </c>
      <c r="D2535" s="36" t="str">
        <f t="shared" si="193"/>
        <v>Asistencia Técnica, Monitoreo y Supervisión en Cobertura Prestacional.</v>
      </c>
      <c r="E2535" s="36" t="s">
        <v>288</v>
      </c>
      <c r="F2535" s="36" t="str">
        <f t="shared" si="191"/>
        <v>Ejecutar acciones correspondientes al Proceso de Control Presencial Posterior</v>
      </c>
      <c r="G2535" s="36" t="s">
        <v>1702</v>
      </c>
      <c r="H2535" s="83" t="s">
        <v>1701</v>
      </c>
      <c r="I2535" s="82">
        <v>1</v>
      </c>
      <c r="J2535" s="38">
        <v>16</v>
      </c>
      <c r="K2535" s="38"/>
      <c r="L2535" s="38">
        <v>160</v>
      </c>
      <c r="M2535" s="38">
        <f t="shared" si="192"/>
        <v>176</v>
      </c>
      <c r="N2535" s="39">
        <v>9</v>
      </c>
      <c r="O2535" s="41" t="str">
        <f>IFERROR(VLOOKUP(N2535,bbb!B650:Ordenmes,2,0),"")</f>
        <v>Setiembre</v>
      </c>
      <c r="P2535" s="142">
        <v>10</v>
      </c>
      <c r="Q2535" s="111" t="s">
        <v>150</v>
      </c>
      <c r="R2535" s="95"/>
      <c r="S2535" s="93"/>
      <c r="T2535" s="93"/>
    </row>
    <row r="2536" spans="1:20" x14ac:dyDescent="0.25">
      <c r="A2536" s="34" t="s">
        <v>2141</v>
      </c>
      <c r="B2536" s="34" t="str">
        <f t="shared" si="194"/>
        <v>UDR Santa</v>
      </c>
      <c r="C2536" s="35" t="s">
        <v>224</v>
      </c>
      <c r="D2536" s="36" t="str">
        <f t="shared" si="193"/>
        <v>Asistencia Técnica, Monitoreo y Supervisión en Cobertura Prestacional.</v>
      </c>
      <c r="E2536" s="36" t="s">
        <v>288</v>
      </c>
      <c r="F2536" s="36" t="str">
        <f t="shared" si="191"/>
        <v>Ejecutar acciones correspondientes al Proceso de Control Presencial Posterior</v>
      </c>
      <c r="G2536" s="36" t="s">
        <v>1700</v>
      </c>
      <c r="H2536" s="83" t="s">
        <v>1701</v>
      </c>
      <c r="I2536" s="82">
        <v>1</v>
      </c>
      <c r="J2536" s="38">
        <v>40</v>
      </c>
      <c r="K2536" s="38"/>
      <c r="L2536" s="38">
        <v>160</v>
      </c>
      <c r="M2536" s="38">
        <f t="shared" si="192"/>
        <v>200</v>
      </c>
      <c r="N2536" s="39">
        <v>11</v>
      </c>
      <c r="O2536" s="41" t="str">
        <f>IFERROR(VLOOKUP(N2536,bbb!B605:Ordenmes,2,0),"")</f>
        <v>Noviembre</v>
      </c>
      <c r="P2536" s="142">
        <v>10</v>
      </c>
      <c r="Q2536" s="111" t="s">
        <v>150</v>
      </c>
      <c r="R2536" s="95"/>
      <c r="S2536" s="93"/>
      <c r="T2536" s="93"/>
    </row>
    <row r="2537" spans="1:20" x14ac:dyDescent="0.25">
      <c r="A2537" s="34" t="s">
        <v>2141</v>
      </c>
      <c r="B2537" s="34" t="str">
        <f t="shared" si="194"/>
        <v>UDR Santa</v>
      </c>
      <c r="C2537" s="35" t="s">
        <v>224</v>
      </c>
      <c r="D2537" s="36" t="str">
        <f t="shared" si="193"/>
        <v>Asistencia Técnica, Monitoreo y Supervisión en Cobertura Prestacional.</v>
      </c>
      <c r="E2537" s="36" t="s">
        <v>288</v>
      </c>
      <c r="F2537" s="36" t="str">
        <f t="shared" si="191"/>
        <v>Ejecutar acciones correspondientes al Proceso de Control Presencial Posterior</v>
      </c>
      <c r="G2537" s="36" t="s">
        <v>1702</v>
      </c>
      <c r="H2537" s="83" t="s">
        <v>1701</v>
      </c>
      <c r="I2537" s="82">
        <v>1</v>
      </c>
      <c r="J2537" s="38">
        <v>16</v>
      </c>
      <c r="K2537" s="38"/>
      <c r="L2537" s="38">
        <v>160</v>
      </c>
      <c r="M2537" s="38">
        <f t="shared" si="192"/>
        <v>176</v>
      </c>
      <c r="N2537" s="39">
        <v>11</v>
      </c>
      <c r="O2537" s="41" t="str">
        <f>IFERROR(VLOOKUP(N2537,bbb!B606:Ordenmes,2,0),"")</f>
        <v>Noviembre</v>
      </c>
      <c r="P2537" s="142">
        <v>11</v>
      </c>
      <c r="Q2537" s="111" t="s">
        <v>169</v>
      </c>
      <c r="R2537" s="95"/>
      <c r="S2537" s="93"/>
      <c r="T2537" s="93"/>
    </row>
    <row r="2538" spans="1:20" x14ac:dyDescent="0.25">
      <c r="A2538" s="34" t="s">
        <v>2143</v>
      </c>
      <c r="B2538" s="34" t="str">
        <f t="shared" si="194"/>
        <v>UDR Callao</v>
      </c>
      <c r="C2538" s="35" t="s">
        <v>314</v>
      </c>
      <c r="D2538" s="36" t="str">
        <f t="shared" si="193"/>
        <v>Acciones de Afiliación.</v>
      </c>
      <c r="E2538" s="36" t="s">
        <v>315</v>
      </c>
      <c r="F2538" s="36" t="str">
        <f t="shared" si="191"/>
        <v>Supervisión y asistencia técnica en materia de afiliaciones</v>
      </c>
      <c r="G2538" s="36" t="s">
        <v>1722</v>
      </c>
      <c r="H2538" s="83" t="s">
        <v>1723</v>
      </c>
      <c r="I2538" s="82">
        <v>1</v>
      </c>
      <c r="J2538" s="38">
        <v>0</v>
      </c>
      <c r="K2538" s="38"/>
      <c r="L2538" s="38">
        <v>0</v>
      </c>
      <c r="M2538" s="38">
        <f t="shared" si="192"/>
        <v>0</v>
      </c>
      <c r="N2538" s="39">
        <v>2</v>
      </c>
      <c r="O2538" s="41" t="str">
        <f>IFERROR(VLOOKUP(N2538,bbb!B635:Ordenmes,2,0),"")</f>
        <v>Febrero</v>
      </c>
      <c r="P2538" s="142">
        <v>11</v>
      </c>
      <c r="Q2538" s="111" t="s">
        <v>169</v>
      </c>
      <c r="R2538" s="95"/>
      <c r="S2538" s="93"/>
      <c r="T2538" s="93"/>
    </row>
    <row r="2539" spans="1:20" x14ac:dyDescent="0.25">
      <c r="A2539" s="34" t="s">
        <v>2143</v>
      </c>
      <c r="B2539" s="34" t="str">
        <f t="shared" si="194"/>
        <v>UDR Callao</v>
      </c>
      <c r="C2539" s="35" t="s">
        <v>279</v>
      </c>
      <c r="D2539" s="36" t="str">
        <f t="shared" si="193"/>
        <v>Ejecución de Control Técnico a las Prestaciones.</v>
      </c>
      <c r="E2539" s="36" t="s">
        <v>331</v>
      </c>
      <c r="F2539" s="36" t="str">
        <f t="shared" si="191"/>
        <v>Supervisar y monitorear respecto al acceso a servicios de salud</v>
      </c>
      <c r="G2539" s="36" t="s">
        <v>1722</v>
      </c>
      <c r="H2539" s="83" t="s">
        <v>1724</v>
      </c>
      <c r="I2539" s="82">
        <v>1</v>
      </c>
      <c r="J2539" s="38">
        <v>0</v>
      </c>
      <c r="K2539" s="38"/>
      <c r="L2539" s="38">
        <v>0</v>
      </c>
      <c r="M2539" s="38">
        <f t="shared" si="192"/>
        <v>0</v>
      </c>
      <c r="N2539" s="39">
        <v>2</v>
      </c>
      <c r="O2539" s="41" t="str">
        <f>IFERROR(VLOOKUP(N2539,bbb!B636:Ordenmes,2,0),"")</f>
        <v>Febrero</v>
      </c>
      <c r="P2539" s="142">
        <v>11</v>
      </c>
      <c r="Q2539" s="111" t="s">
        <v>169</v>
      </c>
      <c r="R2539" s="95"/>
      <c r="S2539" s="93"/>
      <c r="T2539" s="93"/>
    </row>
    <row r="2540" spans="1:20" x14ac:dyDescent="0.25">
      <c r="A2540" s="34" t="s">
        <v>2143</v>
      </c>
      <c r="B2540" s="34" t="str">
        <f t="shared" si="194"/>
        <v>UDR Callao</v>
      </c>
      <c r="C2540" s="35" t="s">
        <v>314</v>
      </c>
      <c r="D2540" s="36" t="str">
        <f t="shared" si="193"/>
        <v>Acciones de Afiliación.</v>
      </c>
      <c r="E2540" s="36" t="s">
        <v>315</v>
      </c>
      <c r="F2540" s="36" t="str">
        <f t="shared" si="191"/>
        <v>Supervisión y asistencia técnica en materia de afiliaciones</v>
      </c>
      <c r="G2540" s="36" t="s">
        <v>1722</v>
      </c>
      <c r="H2540" s="83" t="s">
        <v>1723</v>
      </c>
      <c r="I2540" s="82">
        <v>1</v>
      </c>
      <c r="J2540" s="38">
        <v>0</v>
      </c>
      <c r="K2540" s="38"/>
      <c r="L2540" s="38">
        <v>0</v>
      </c>
      <c r="M2540" s="38">
        <f t="shared" si="192"/>
        <v>0</v>
      </c>
      <c r="N2540" s="39">
        <v>3</v>
      </c>
      <c r="O2540" s="41" t="str">
        <f>IFERROR(VLOOKUP(N2540,bbb!B658:Ordenmes,2,0),"")</f>
        <v>Marzo</v>
      </c>
      <c r="P2540" s="142">
        <v>1</v>
      </c>
      <c r="Q2540" s="111" t="s">
        <v>257</v>
      </c>
      <c r="R2540" s="95"/>
      <c r="S2540" s="93"/>
      <c r="T2540" s="93"/>
    </row>
    <row r="2541" spans="1:20" x14ac:dyDescent="0.25">
      <c r="A2541" s="34" t="s">
        <v>2143</v>
      </c>
      <c r="B2541" s="34" t="str">
        <f t="shared" si="194"/>
        <v>UDR Callao</v>
      </c>
      <c r="C2541" s="35" t="s">
        <v>279</v>
      </c>
      <c r="D2541" s="36" t="str">
        <f t="shared" si="193"/>
        <v>Ejecución de Control Técnico a las Prestaciones.</v>
      </c>
      <c r="E2541" s="36" t="s">
        <v>331</v>
      </c>
      <c r="F2541" s="36" t="str">
        <f t="shared" si="191"/>
        <v>Supervisar y monitorear respecto al acceso a servicios de salud</v>
      </c>
      <c r="G2541" s="36" t="s">
        <v>1722</v>
      </c>
      <c r="H2541" s="83" t="s">
        <v>1724</v>
      </c>
      <c r="I2541" s="82">
        <v>1</v>
      </c>
      <c r="J2541" s="38">
        <v>0</v>
      </c>
      <c r="K2541" s="38"/>
      <c r="L2541" s="38">
        <v>0</v>
      </c>
      <c r="M2541" s="38">
        <f t="shared" si="192"/>
        <v>0</v>
      </c>
      <c r="N2541" s="39">
        <v>3</v>
      </c>
      <c r="O2541" s="41" t="str">
        <f>IFERROR(VLOOKUP(N2541,bbb!B659:Ordenmes,2,0),"")</f>
        <v>Marzo</v>
      </c>
      <c r="P2541" s="142">
        <v>1</v>
      </c>
      <c r="Q2541" s="111" t="s">
        <v>257</v>
      </c>
      <c r="R2541" s="95"/>
      <c r="S2541" s="93"/>
      <c r="T2541" s="93"/>
    </row>
    <row r="2542" spans="1:20" x14ac:dyDescent="0.25">
      <c r="A2542" s="34" t="s">
        <v>2143</v>
      </c>
      <c r="B2542" s="34" t="str">
        <f t="shared" si="194"/>
        <v>UDR Callao</v>
      </c>
      <c r="C2542" s="35" t="s">
        <v>252</v>
      </c>
      <c r="D2542" s="36" t="str">
        <f t="shared" si="193"/>
        <v>Acciones de Soporte a la Gestión a nivel de UDR</v>
      </c>
      <c r="E2542" s="36" t="s">
        <v>253</v>
      </c>
      <c r="F2542" s="36" t="str">
        <f t="shared" si="191"/>
        <v>Supervisión y asistencia técnica en acciones de soporte a IPRESS</v>
      </c>
      <c r="G2542" s="36" t="s">
        <v>1731</v>
      </c>
      <c r="H2542" s="83" t="s">
        <v>1732</v>
      </c>
      <c r="I2542" s="82">
        <v>6</v>
      </c>
      <c r="J2542" s="38">
        <v>0</v>
      </c>
      <c r="K2542" s="38"/>
      <c r="L2542" s="38">
        <v>0</v>
      </c>
      <c r="M2542" s="38">
        <f t="shared" si="192"/>
        <v>0</v>
      </c>
      <c r="N2542" s="39">
        <v>3</v>
      </c>
      <c r="O2542" s="41" t="str">
        <f>IFERROR(VLOOKUP(N2542,bbb!B660:Ordenmes,2,0),"")</f>
        <v>Marzo</v>
      </c>
      <c r="P2542" s="142">
        <v>1</v>
      </c>
      <c r="Q2542" s="111" t="s">
        <v>257</v>
      </c>
      <c r="R2542" s="95"/>
      <c r="S2542" s="93"/>
      <c r="T2542" s="93"/>
    </row>
    <row r="2543" spans="1:20" x14ac:dyDescent="0.25">
      <c r="A2543" s="34" t="s">
        <v>2143</v>
      </c>
      <c r="B2543" s="34" t="str">
        <f t="shared" si="194"/>
        <v>UDR Callao</v>
      </c>
      <c r="C2543" s="35" t="s">
        <v>314</v>
      </c>
      <c r="D2543" s="36" t="str">
        <f t="shared" si="193"/>
        <v>Acciones de Afiliación.</v>
      </c>
      <c r="E2543" s="36" t="s">
        <v>315</v>
      </c>
      <c r="F2543" s="36" t="str">
        <f t="shared" si="191"/>
        <v>Supervisión y asistencia técnica en materia de afiliaciones</v>
      </c>
      <c r="G2543" s="36" t="s">
        <v>1722</v>
      </c>
      <c r="H2543" s="83" t="s">
        <v>1723</v>
      </c>
      <c r="I2543" s="82">
        <v>1</v>
      </c>
      <c r="J2543" s="38">
        <v>0</v>
      </c>
      <c r="K2543" s="38"/>
      <c r="L2543" s="38">
        <v>0</v>
      </c>
      <c r="M2543" s="38">
        <f t="shared" si="192"/>
        <v>0</v>
      </c>
      <c r="N2543" s="107">
        <v>4</v>
      </c>
      <c r="O2543" s="41" t="str">
        <f>IFERROR(VLOOKUP(N2543,bbb!B712:Ordenmes,2,0),"")</f>
        <v>Abril</v>
      </c>
      <c r="P2543" s="142">
        <v>2</v>
      </c>
      <c r="Q2543" s="111" t="s">
        <v>126</v>
      </c>
      <c r="R2543" s="95"/>
      <c r="S2543" s="93"/>
      <c r="T2543" s="93"/>
    </row>
    <row r="2544" spans="1:20" x14ac:dyDescent="0.25">
      <c r="A2544" s="34" t="s">
        <v>2143</v>
      </c>
      <c r="B2544" s="34" t="str">
        <f t="shared" si="194"/>
        <v>UDR Callao</v>
      </c>
      <c r="C2544" s="35" t="s">
        <v>279</v>
      </c>
      <c r="D2544" s="36" t="str">
        <f t="shared" si="193"/>
        <v>Ejecución de Control Técnico a las Prestaciones.</v>
      </c>
      <c r="E2544" s="36" t="s">
        <v>331</v>
      </c>
      <c r="F2544" s="36" t="str">
        <f t="shared" si="191"/>
        <v>Supervisar y monitorear respecto al acceso a servicios de salud</v>
      </c>
      <c r="G2544" s="36" t="s">
        <v>1722</v>
      </c>
      <c r="H2544" s="83" t="s">
        <v>1724</v>
      </c>
      <c r="I2544" s="82">
        <v>1</v>
      </c>
      <c r="J2544" s="38">
        <v>0</v>
      </c>
      <c r="K2544" s="38"/>
      <c r="L2544" s="38">
        <v>0</v>
      </c>
      <c r="M2544" s="38">
        <f t="shared" si="192"/>
        <v>0</v>
      </c>
      <c r="N2544" s="107">
        <v>4</v>
      </c>
      <c r="O2544" s="41" t="str">
        <f>IFERROR(VLOOKUP(N2544,bbb!B713:Ordenmes,2,0),"")</f>
        <v>Abril</v>
      </c>
      <c r="P2544" s="142">
        <v>2</v>
      </c>
      <c r="Q2544" s="111" t="s">
        <v>126</v>
      </c>
      <c r="R2544" s="95"/>
      <c r="S2544" s="93"/>
      <c r="T2544" s="93"/>
    </row>
    <row r="2545" spans="1:20" x14ac:dyDescent="0.25">
      <c r="A2545" s="34" t="s">
        <v>2143</v>
      </c>
      <c r="B2545" s="34" t="str">
        <f t="shared" si="194"/>
        <v>UDR Callao</v>
      </c>
      <c r="C2545" s="35" t="s">
        <v>307</v>
      </c>
      <c r="D2545" s="36" t="str">
        <f t="shared" si="193"/>
        <v>Supervisión Financiera a Unidades Ejecutoras-UE.</v>
      </c>
      <c r="E2545" s="36" t="s">
        <v>308</v>
      </c>
      <c r="F2545" s="36" t="str">
        <f t="shared" si="191"/>
        <v>Supervisión Financiera Presencial a las Unidades Ejecutoras-UE</v>
      </c>
      <c r="G2545" s="36" t="s">
        <v>1725</v>
      </c>
      <c r="H2545" s="83" t="s">
        <v>1726</v>
      </c>
      <c r="I2545" s="82">
        <v>5</v>
      </c>
      <c r="J2545" s="38">
        <v>0</v>
      </c>
      <c r="K2545" s="38"/>
      <c r="L2545" s="38">
        <v>0</v>
      </c>
      <c r="M2545" s="38">
        <f t="shared" si="192"/>
        <v>0</v>
      </c>
      <c r="N2545" s="107">
        <v>4</v>
      </c>
      <c r="O2545" s="41" t="str">
        <f>IFERROR(VLOOKUP(N2545,bbb!B714:Ordenmes,2,0),"")</f>
        <v>Abril</v>
      </c>
      <c r="P2545" s="142">
        <v>2</v>
      </c>
      <c r="Q2545" s="111" t="s">
        <v>126</v>
      </c>
      <c r="R2545" s="95"/>
      <c r="S2545" s="93"/>
      <c r="T2545" s="93"/>
    </row>
    <row r="2546" spans="1:20" x14ac:dyDescent="0.25">
      <c r="A2546" s="34" t="s">
        <v>2143</v>
      </c>
      <c r="B2546" s="34" t="str">
        <f t="shared" si="194"/>
        <v>UDR Callao</v>
      </c>
      <c r="C2546" s="35" t="s">
        <v>252</v>
      </c>
      <c r="D2546" s="36" t="str">
        <f t="shared" si="193"/>
        <v>Acciones de Soporte a la Gestión a nivel de UDR</v>
      </c>
      <c r="E2546" s="36" t="s">
        <v>253</v>
      </c>
      <c r="F2546" s="36" t="str">
        <f t="shared" si="191"/>
        <v>Supervisión y asistencia técnica en acciones de soporte a IPRESS</v>
      </c>
      <c r="G2546" s="36" t="s">
        <v>1733</v>
      </c>
      <c r="H2546" s="83" t="s">
        <v>1732</v>
      </c>
      <c r="I2546" s="82">
        <v>5</v>
      </c>
      <c r="J2546" s="38">
        <v>0</v>
      </c>
      <c r="K2546" s="38"/>
      <c r="L2546" s="38">
        <v>0</v>
      </c>
      <c r="M2546" s="38">
        <f t="shared" si="192"/>
        <v>0</v>
      </c>
      <c r="N2546" s="107">
        <v>4</v>
      </c>
      <c r="O2546" s="41" t="str">
        <f>IFERROR(VLOOKUP(N2546,bbb!B715:Ordenmes,2,0),"")</f>
        <v>Abril</v>
      </c>
      <c r="P2546" s="142">
        <v>2</v>
      </c>
      <c r="Q2546" s="111" t="s">
        <v>126</v>
      </c>
      <c r="R2546" s="95"/>
      <c r="S2546" s="93"/>
      <c r="T2546" s="93"/>
    </row>
    <row r="2547" spans="1:20" x14ac:dyDescent="0.25">
      <c r="A2547" s="34" t="s">
        <v>2143</v>
      </c>
      <c r="B2547" s="34" t="str">
        <f t="shared" si="194"/>
        <v>UDR Callao</v>
      </c>
      <c r="C2547" s="35" t="s">
        <v>314</v>
      </c>
      <c r="D2547" s="36" t="str">
        <f t="shared" si="193"/>
        <v>Acciones de Afiliación.</v>
      </c>
      <c r="E2547" s="36" t="s">
        <v>315</v>
      </c>
      <c r="F2547" s="36" t="str">
        <f t="shared" si="191"/>
        <v>Supervisión y asistencia técnica en materia de afiliaciones</v>
      </c>
      <c r="G2547" s="36" t="s">
        <v>1722</v>
      </c>
      <c r="H2547" s="83" t="s">
        <v>1723</v>
      </c>
      <c r="I2547" s="82">
        <v>1</v>
      </c>
      <c r="J2547" s="38">
        <v>0</v>
      </c>
      <c r="K2547" s="38"/>
      <c r="L2547" s="38">
        <v>0</v>
      </c>
      <c r="M2547" s="38">
        <f t="shared" si="192"/>
        <v>0</v>
      </c>
      <c r="N2547" s="39">
        <v>5</v>
      </c>
      <c r="O2547" s="41" t="str">
        <f>IFERROR(VLOOKUP(N2547,bbb!B695:Ordenmes,2,0),"")</f>
        <v>Mayo</v>
      </c>
      <c r="P2547" s="142">
        <v>2</v>
      </c>
      <c r="Q2547" s="111" t="s">
        <v>126</v>
      </c>
      <c r="R2547" s="95"/>
      <c r="S2547" s="93"/>
      <c r="T2547" s="93"/>
    </row>
    <row r="2548" spans="1:20" x14ac:dyDescent="0.25">
      <c r="A2548" s="34" t="s">
        <v>2143</v>
      </c>
      <c r="B2548" s="34" t="str">
        <f t="shared" si="194"/>
        <v>UDR Callao</v>
      </c>
      <c r="C2548" s="35" t="s">
        <v>279</v>
      </c>
      <c r="D2548" s="36" t="str">
        <f t="shared" si="193"/>
        <v>Ejecución de Control Técnico a las Prestaciones.</v>
      </c>
      <c r="E2548" s="36" t="s">
        <v>331</v>
      </c>
      <c r="F2548" s="36" t="str">
        <f t="shared" si="191"/>
        <v>Supervisar y monitorear respecto al acceso a servicios de salud</v>
      </c>
      <c r="G2548" s="36" t="s">
        <v>1722</v>
      </c>
      <c r="H2548" s="83" t="s">
        <v>1724</v>
      </c>
      <c r="I2548" s="82">
        <v>1</v>
      </c>
      <c r="J2548" s="38">
        <v>0</v>
      </c>
      <c r="K2548" s="38"/>
      <c r="L2548" s="38">
        <v>0</v>
      </c>
      <c r="M2548" s="38">
        <f t="shared" si="192"/>
        <v>0</v>
      </c>
      <c r="N2548" s="39">
        <v>5</v>
      </c>
      <c r="O2548" s="41" t="str">
        <f>IFERROR(VLOOKUP(N2548,bbb!B696:Ordenmes,2,0),"")</f>
        <v>Mayo</v>
      </c>
      <c r="P2548" s="142">
        <v>2</v>
      </c>
      <c r="Q2548" s="111" t="s">
        <v>126</v>
      </c>
      <c r="R2548" s="95"/>
      <c r="S2548" s="93"/>
      <c r="T2548" s="93"/>
    </row>
    <row r="2549" spans="1:20" x14ac:dyDescent="0.25">
      <c r="A2549" s="34" t="s">
        <v>2143</v>
      </c>
      <c r="B2549" s="34" t="str">
        <f t="shared" si="194"/>
        <v>UDR Callao</v>
      </c>
      <c r="C2549" s="35" t="s">
        <v>307</v>
      </c>
      <c r="D2549" s="36" t="str">
        <f t="shared" si="193"/>
        <v>Supervisión Financiera a Unidades Ejecutoras-UE.</v>
      </c>
      <c r="E2549" s="36" t="s">
        <v>308</v>
      </c>
      <c r="F2549" s="36" t="str">
        <f t="shared" si="191"/>
        <v>Supervisión Financiera Presencial a las Unidades Ejecutoras-UE</v>
      </c>
      <c r="G2549" s="36" t="s">
        <v>1727</v>
      </c>
      <c r="H2549" s="83" t="s">
        <v>1726</v>
      </c>
      <c r="I2549" s="82">
        <v>5</v>
      </c>
      <c r="J2549" s="38">
        <v>0</v>
      </c>
      <c r="K2549" s="38"/>
      <c r="L2549" s="38">
        <v>0</v>
      </c>
      <c r="M2549" s="38">
        <f t="shared" si="192"/>
        <v>0</v>
      </c>
      <c r="N2549" s="39">
        <v>5</v>
      </c>
      <c r="O2549" s="41" t="str">
        <f>IFERROR(VLOOKUP(N2549,bbb!B697:Ordenmes,2,0),"")</f>
        <v>Mayo</v>
      </c>
      <c r="P2549" s="142">
        <v>3</v>
      </c>
      <c r="Q2549" s="111" t="s">
        <v>131</v>
      </c>
      <c r="R2549" s="95"/>
      <c r="S2549" s="93"/>
      <c r="T2549" s="93"/>
    </row>
    <row r="2550" spans="1:20" x14ac:dyDescent="0.25">
      <c r="A2550" s="34" t="s">
        <v>2143</v>
      </c>
      <c r="B2550" s="34" t="str">
        <f t="shared" si="194"/>
        <v>UDR Callao</v>
      </c>
      <c r="C2550" s="35" t="s">
        <v>252</v>
      </c>
      <c r="D2550" s="36" t="str">
        <f t="shared" si="193"/>
        <v>Acciones de Soporte a la Gestión a nivel de UDR</v>
      </c>
      <c r="E2550" s="36" t="s">
        <v>253</v>
      </c>
      <c r="F2550" s="36" t="str">
        <f t="shared" si="191"/>
        <v>Supervisión y asistencia técnica en acciones de soporte a IPRESS</v>
      </c>
      <c r="G2550" s="36" t="s">
        <v>1733</v>
      </c>
      <c r="H2550" s="83" t="s">
        <v>1732</v>
      </c>
      <c r="I2550" s="82">
        <v>5</v>
      </c>
      <c r="J2550" s="38">
        <v>0</v>
      </c>
      <c r="K2550" s="38"/>
      <c r="L2550" s="38">
        <v>0</v>
      </c>
      <c r="M2550" s="38">
        <f t="shared" si="192"/>
        <v>0</v>
      </c>
      <c r="N2550" s="39">
        <v>5</v>
      </c>
      <c r="O2550" s="41" t="str">
        <f>IFERROR(VLOOKUP(N2550,bbb!B698:Ordenmes,2,0),"")</f>
        <v>Mayo</v>
      </c>
      <c r="P2550" s="142">
        <v>3</v>
      </c>
      <c r="Q2550" s="111" t="s">
        <v>131</v>
      </c>
      <c r="R2550" s="95"/>
      <c r="S2550" s="93"/>
      <c r="T2550" s="93"/>
    </row>
    <row r="2551" spans="1:20" x14ac:dyDescent="0.25">
      <c r="A2551" s="34" t="s">
        <v>2143</v>
      </c>
      <c r="B2551" s="34" t="str">
        <f t="shared" si="194"/>
        <v>UDR Callao</v>
      </c>
      <c r="C2551" s="35" t="s">
        <v>314</v>
      </c>
      <c r="D2551" s="36" t="str">
        <f t="shared" si="193"/>
        <v>Acciones de Afiliación.</v>
      </c>
      <c r="E2551" s="36" t="s">
        <v>315</v>
      </c>
      <c r="F2551" s="36" t="str">
        <f t="shared" si="191"/>
        <v>Supervisión y asistencia técnica en materia de afiliaciones</v>
      </c>
      <c r="G2551" s="36" t="s">
        <v>1722</v>
      </c>
      <c r="H2551" s="83" t="s">
        <v>1723</v>
      </c>
      <c r="I2551" s="82">
        <v>1</v>
      </c>
      <c r="J2551" s="38">
        <v>0</v>
      </c>
      <c r="K2551" s="38"/>
      <c r="L2551" s="38">
        <v>0</v>
      </c>
      <c r="M2551" s="38">
        <f t="shared" si="192"/>
        <v>0</v>
      </c>
      <c r="N2551" s="39">
        <v>6</v>
      </c>
      <c r="O2551" s="41" t="str">
        <f>IFERROR(VLOOKUP(N2551,bbb!B681:Ordenmes,2,0),"")</f>
        <v>Junio</v>
      </c>
      <c r="P2551" s="142">
        <v>3</v>
      </c>
      <c r="Q2551" s="111" t="s">
        <v>131</v>
      </c>
      <c r="R2551" s="95"/>
      <c r="S2551" s="93"/>
      <c r="T2551" s="93"/>
    </row>
    <row r="2552" spans="1:20" x14ac:dyDescent="0.25">
      <c r="A2552" s="34" t="s">
        <v>2143</v>
      </c>
      <c r="B2552" s="34" t="str">
        <f t="shared" si="194"/>
        <v>UDR Callao</v>
      </c>
      <c r="C2552" s="35" t="s">
        <v>279</v>
      </c>
      <c r="D2552" s="36" t="str">
        <f t="shared" si="193"/>
        <v>Ejecución de Control Técnico a las Prestaciones.</v>
      </c>
      <c r="E2552" s="36" t="s">
        <v>331</v>
      </c>
      <c r="F2552" s="36" t="str">
        <f t="shared" si="191"/>
        <v>Supervisar y monitorear respecto al acceso a servicios de salud</v>
      </c>
      <c r="G2552" s="36" t="s">
        <v>1722</v>
      </c>
      <c r="H2552" s="83" t="s">
        <v>1724</v>
      </c>
      <c r="I2552" s="82">
        <v>1</v>
      </c>
      <c r="J2552" s="38">
        <v>0</v>
      </c>
      <c r="K2552" s="38"/>
      <c r="L2552" s="38">
        <v>0</v>
      </c>
      <c r="M2552" s="38">
        <f t="shared" si="192"/>
        <v>0</v>
      </c>
      <c r="N2552" s="39">
        <v>6</v>
      </c>
      <c r="O2552" s="41" t="str">
        <f>IFERROR(VLOOKUP(N2552,bbb!B682:Ordenmes,2,0),"")</f>
        <v>Junio</v>
      </c>
      <c r="P2552" s="142">
        <v>3</v>
      </c>
      <c r="Q2552" s="111" t="s">
        <v>131</v>
      </c>
      <c r="R2552" s="95"/>
      <c r="S2552" s="93"/>
      <c r="T2552" s="93"/>
    </row>
    <row r="2553" spans="1:20" x14ac:dyDescent="0.25">
      <c r="A2553" s="34" t="s">
        <v>2143</v>
      </c>
      <c r="B2553" s="34" t="str">
        <f t="shared" si="194"/>
        <v>UDR Callao</v>
      </c>
      <c r="C2553" s="35" t="s">
        <v>307</v>
      </c>
      <c r="D2553" s="36" t="str">
        <f t="shared" si="193"/>
        <v>Supervisión Financiera a Unidades Ejecutoras-UE.</v>
      </c>
      <c r="E2553" s="36" t="s">
        <v>308</v>
      </c>
      <c r="F2553" s="36" t="str">
        <f t="shared" si="191"/>
        <v>Supervisión Financiera Presencial a las Unidades Ejecutoras-UE</v>
      </c>
      <c r="G2553" s="36" t="s">
        <v>1728</v>
      </c>
      <c r="H2553" s="83" t="s">
        <v>1726</v>
      </c>
      <c r="I2553" s="82">
        <v>5</v>
      </c>
      <c r="J2553" s="38">
        <v>0</v>
      </c>
      <c r="K2553" s="38"/>
      <c r="L2553" s="38">
        <v>0</v>
      </c>
      <c r="M2553" s="38">
        <f t="shared" si="192"/>
        <v>0</v>
      </c>
      <c r="N2553" s="39">
        <v>6</v>
      </c>
      <c r="O2553" s="41" t="str">
        <f>IFERROR(VLOOKUP(N2553,bbb!B683:Ordenmes,2,0),"")</f>
        <v>Junio</v>
      </c>
      <c r="P2553" s="142">
        <v>3</v>
      </c>
      <c r="Q2553" s="111" t="s">
        <v>131</v>
      </c>
      <c r="R2553" s="95"/>
      <c r="S2553" s="93"/>
      <c r="T2553" s="93"/>
    </row>
    <row r="2554" spans="1:20" x14ac:dyDescent="0.25">
      <c r="A2554" s="34" t="s">
        <v>2143</v>
      </c>
      <c r="B2554" s="34" t="str">
        <f t="shared" si="194"/>
        <v>UDR Callao</v>
      </c>
      <c r="C2554" s="35" t="s">
        <v>252</v>
      </c>
      <c r="D2554" s="36" t="str">
        <f t="shared" si="193"/>
        <v>Acciones de Soporte a la Gestión a nivel de UDR</v>
      </c>
      <c r="E2554" s="36" t="s">
        <v>253</v>
      </c>
      <c r="F2554" s="36" t="str">
        <f t="shared" si="191"/>
        <v>Supervisión y asistencia técnica en acciones de soporte a IPRESS</v>
      </c>
      <c r="G2554" s="36" t="s">
        <v>1733</v>
      </c>
      <c r="H2554" s="83" t="s">
        <v>1732</v>
      </c>
      <c r="I2554" s="82">
        <v>5</v>
      </c>
      <c r="J2554" s="38">
        <v>0</v>
      </c>
      <c r="K2554" s="38"/>
      <c r="L2554" s="38">
        <v>0</v>
      </c>
      <c r="M2554" s="38">
        <f t="shared" si="192"/>
        <v>0</v>
      </c>
      <c r="N2554" s="39">
        <v>6</v>
      </c>
      <c r="O2554" s="41" t="str">
        <f>IFERROR(VLOOKUP(N2554,bbb!B684:Ordenmes,2,0),"")</f>
        <v>Junio</v>
      </c>
      <c r="P2554" s="142">
        <v>3</v>
      </c>
      <c r="Q2554" s="111" t="s">
        <v>131</v>
      </c>
      <c r="R2554" s="95"/>
      <c r="S2554" s="93"/>
      <c r="T2554" s="93"/>
    </row>
    <row r="2555" spans="1:20" x14ac:dyDescent="0.25">
      <c r="A2555" s="34" t="s">
        <v>2143</v>
      </c>
      <c r="B2555" s="34" t="str">
        <f t="shared" si="194"/>
        <v>UDR Callao</v>
      </c>
      <c r="C2555" s="35" t="s">
        <v>314</v>
      </c>
      <c r="D2555" s="36" t="str">
        <f t="shared" si="193"/>
        <v>Acciones de Afiliación.</v>
      </c>
      <c r="E2555" s="36" t="s">
        <v>315</v>
      </c>
      <c r="F2555" s="36" t="str">
        <f t="shared" si="191"/>
        <v>Supervisión y asistencia técnica en materia de afiliaciones</v>
      </c>
      <c r="G2555" s="36" t="s">
        <v>1722</v>
      </c>
      <c r="H2555" s="83" t="s">
        <v>1723</v>
      </c>
      <c r="I2555" s="82">
        <v>1</v>
      </c>
      <c r="J2555" s="38">
        <v>0</v>
      </c>
      <c r="K2555" s="38"/>
      <c r="L2555" s="38">
        <v>0</v>
      </c>
      <c r="M2555" s="38">
        <f t="shared" si="192"/>
        <v>0</v>
      </c>
      <c r="N2555" s="39">
        <v>7</v>
      </c>
      <c r="O2555" s="41" t="str">
        <f>IFERROR(VLOOKUP(N2555,bbb!B683:Ordenmes,2,0),"")</f>
        <v>Julio</v>
      </c>
      <c r="P2555" s="142">
        <v>4</v>
      </c>
      <c r="Q2555" s="111" t="s">
        <v>137</v>
      </c>
      <c r="R2555" s="95"/>
      <c r="S2555" s="93"/>
      <c r="T2555" s="93"/>
    </row>
    <row r="2556" spans="1:20" x14ac:dyDescent="0.25">
      <c r="A2556" s="34" t="s">
        <v>2143</v>
      </c>
      <c r="B2556" s="34" t="str">
        <f t="shared" si="194"/>
        <v>UDR Callao</v>
      </c>
      <c r="C2556" s="35" t="s">
        <v>279</v>
      </c>
      <c r="D2556" s="36" t="str">
        <f t="shared" si="193"/>
        <v>Ejecución de Control Técnico a las Prestaciones.</v>
      </c>
      <c r="E2556" s="36" t="s">
        <v>331</v>
      </c>
      <c r="F2556" s="36" t="str">
        <f t="shared" si="191"/>
        <v>Supervisar y monitorear respecto al acceso a servicios de salud</v>
      </c>
      <c r="G2556" s="36" t="s">
        <v>1722</v>
      </c>
      <c r="H2556" s="83" t="s">
        <v>1724</v>
      </c>
      <c r="I2556" s="82">
        <v>1</v>
      </c>
      <c r="J2556" s="38">
        <v>0</v>
      </c>
      <c r="K2556" s="38"/>
      <c r="L2556" s="38">
        <v>0</v>
      </c>
      <c r="M2556" s="38">
        <f t="shared" si="192"/>
        <v>0</v>
      </c>
      <c r="N2556" s="39">
        <v>7</v>
      </c>
      <c r="O2556" s="41" t="str">
        <f>IFERROR(VLOOKUP(N2556,bbb!B684:Ordenmes,2,0),"")</f>
        <v>Julio</v>
      </c>
      <c r="P2556" s="142">
        <v>4</v>
      </c>
      <c r="Q2556" s="111" t="s">
        <v>137</v>
      </c>
      <c r="R2556" s="95"/>
      <c r="S2556" s="93"/>
      <c r="T2556" s="93"/>
    </row>
    <row r="2557" spans="1:20" x14ac:dyDescent="0.25">
      <c r="A2557" s="34" t="s">
        <v>2143</v>
      </c>
      <c r="B2557" s="34" t="str">
        <f t="shared" si="194"/>
        <v>UDR Callao</v>
      </c>
      <c r="C2557" s="35" t="s">
        <v>307</v>
      </c>
      <c r="D2557" s="36" t="str">
        <f t="shared" si="193"/>
        <v>Supervisión Financiera a Unidades Ejecutoras-UE.</v>
      </c>
      <c r="E2557" s="36" t="s">
        <v>308</v>
      </c>
      <c r="F2557" s="36" t="str">
        <f t="shared" si="191"/>
        <v>Supervisión Financiera Presencial a las Unidades Ejecutoras-UE</v>
      </c>
      <c r="G2557" s="36" t="s">
        <v>1729</v>
      </c>
      <c r="H2557" s="83" t="s">
        <v>1726</v>
      </c>
      <c r="I2557" s="82">
        <v>5</v>
      </c>
      <c r="J2557" s="38">
        <v>0</v>
      </c>
      <c r="K2557" s="38"/>
      <c r="L2557" s="38">
        <v>0</v>
      </c>
      <c r="M2557" s="38">
        <f t="shared" si="192"/>
        <v>0</v>
      </c>
      <c r="N2557" s="39">
        <v>7</v>
      </c>
      <c r="O2557" s="41" t="str">
        <f>IFERROR(VLOOKUP(N2557,bbb!B685:Ordenmes,2,0),"")</f>
        <v>Julio</v>
      </c>
      <c r="P2557" s="142">
        <v>4</v>
      </c>
      <c r="Q2557" s="111" t="s">
        <v>137</v>
      </c>
      <c r="R2557" s="95"/>
      <c r="S2557" s="93"/>
      <c r="T2557" s="93"/>
    </row>
    <row r="2558" spans="1:20" x14ac:dyDescent="0.25">
      <c r="A2558" s="34" t="s">
        <v>2143</v>
      </c>
      <c r="B2558" s="34" t="str">
        <f t="shared" si="194"/>
        <v>UDR Callao</v>
      </c>
      <c r="C2558" s="35" t="s">
        <v>252</v>
      </c>
      <c r="D2558" s="36" t="str">
        <f t="shared" si="193"/>
        <v>Acciones de Soporte a la Gestión a nivel de UDR</v>
      </c>
      <c r="E2558" s="36" t="s">
        <v>253</v>
      </c>
      <c r="F2558" s="36" t="str">
        <f t="shared" si="191"/>
        <v>Supervisión y asistencia técnica en acciones de soporte a IPRESS</v>
      </c>
      <c r="G2558" s="36" t="s">
        <v>1733</v>
      </c>
      <c r="H2558" s="83" t="s">
        <v>1732</v>
      </c>
      <c r="I2558" s="82">
        <v>5</v>
      </c>
      <c r="J2558" s="38">
        <v>0</v>
      </c>
      <c r="K2558" s="38"/>
      <c r="L2558" s="38">
        <v>0</v>
      </c>
      <c r="M2558" s="38">
        <f t="shared" si="192"/>
        <v>0</v>
      </c>
      <c r="N2558" s="39">
        <v>7</v>
      </c>
      <c r="O2558" s="41" t="str">
        <f>IFERROR(VLOOKUP(N2558,bbb!B686:Ordenmes,2,0),"")</f>
        <v>Julio</v>
      </c>
      <c r="P2558" s="142">
        <v>4</v>
      </c>
      <c r="Q2558" s="111" t="s">
        <v>137</v>
      </c>
      <c r="R2558" s="95"/>
      <c r="S2558" s="93"/>
      <c r="T2558" s="93"/>
    </row>
    <row r="2559" spans="1:20" x14ac:dyDescent="0.25">
      <c r="A2559" s="34" t="s">
        <v>2143</v>
      </c>
      <c r="B2559" s="34" t="str">
        <f t="shared" si="194"/>
        <v>UDR Callao</v>
      </c>
      <c r="C2559" s="35" t="s">
        <v>314</v>
      </c>
      <c r="D2559" s="36" t="str">
        <f t="shared" si="193"/>
        <v>Acciones de Afiliación.</v>
      </c>
      <c r="E2559" s="36" t="s">
        <v>315</v>
      </c>
      <c r="F2559" s="36" t="str">
        <f t="shared" si="191"/>
        <v>Supervisión y asistencia técnica en materia de afiliaciones</v>
      </c>
      <c r="G2559" s="36" t="s">
        <v>1722</v>
      </c>
      <c r="H2559" s="83" t="s">
        <v>1723</v>
      </c>
      <c r="I2559" s="82">
        <v>1</v>
      </c>
      <c r="J2559" s="38">
        <v>0</v>
      </c>
      <c r="K2559" s="38"/>
      <c r="L2559" s="38">
        <v>0</v>
      </c>
      <c r="M2559" s="38">
        <f t="shared" si="192"/>
        <v>0</v>
      </c>
      <c r="N2559" s="39">
        <v>8</v>
      </c>
      <c r="O2559" s="41" t="str">
        <f>IFERROR(VLOOKUP(N2559,bbb!B680:Ordenmes,2,0),"")</f>
        <v>Agosto</v>
      </c>
      <c r="P2559" s="142">
        <v>4</v>
      </c>
      <c r="Q2559" s="111" t="s">
        <v>137</v>
      </c>
      <c r="R2559" s="95"/>
      <c r="S2559" s="93"/>
      <c r="T2559" s="93"/>
    </row>
    <row r="2560" spans="1:20" x14ac:dyDescent="0.25">
      <c r="A2560" s="34" t="s">
        <v>2143</v>
      </c>
      <c r="B2560" s="34" t="str">
        <f t="shared" si="194"/>
        <v>UDR Callao</v>
      </c>
      <c r="C2560" s="35" t="s">
        <v>279</v>
      </c>
      <c r="D2560" s="36" t="str">
        <f t="shared" si="193"/>
        <v>Ejecución de Control Técnico a las Prestaciones.</v>
      </c>
      <c r="E2560" s="36" t="s">
        <v>331</v>
      </c>
      <c r="F2560" s="36" t="str">
        <f t="shared" si="191"/>
        <v>Supervisar y monitorear respecto al acceso a servicios de salud</v>
      </c>
      <c r="G2560" s="36" t="s">
        <v>1722</v>
      </c>
      <c r="H2560" s="83" t="s">
        <v>1724</v>
      </c>
      <c r="I2560" s="82">
        <v>1</v>
      </c>
      <c r="J2560" s="38">
        <v>0</v>
      </c>
      <c r="K2560" s="38"/>
      <c r="L2560" s="38">
        <v>0</v>
      </c>
      <c r="M2560" s="38">
        <f t="shared" si="192"/>
        <v>0</v>
      </c>
      <c r="N2560" s="39">
        <v>8</v>
      </c>
      <c r="O2560" s="41" t="str">
        <f>IFERROR(VLOOKUP(N2560,bbb!B681:Ordenmes,2,0),"")</f>
        <v>Agosto</v>
      </c>
      <c r="P2560" s="142">
        <v>5</v>
      </c>
      <c r="Q2560" s="111" t="s">
        <v>158</v>
      </c>
      <c r="R2560" s="95"/>
      <c r="S2560" s="93"/>
      <c r="T2560" s="93"/>
    </row>
    <row r="2561" spans="1:20" x14ac:dyDescent="0.25">
      <c r="A2561" s="34" t="s">
        <v>2143</v>
      </c>
      <c r="B2561" s="34" t="str">
        <f t="shared" si="194"/>
        <v>UDR Callao</v>
      </c>
      <c r="C2561" s="35" t="s">
        <v>307</v>
      </c>
      <c r="D2561" s="36" t="str">
        <f t="shared" si="193"/>
        <v>Supervisión Financiera a Unidades Ejecutoras-UE.</v>
      </c>
      <c r="E2561" s="36" t="s">
        <v>308</v>
      </c>
      <c r="F2561" s="36" t="str">
        <f t="shared" si="191"/>
        <v>Supervisión Financiera Presencial a las Unidades Ejecutoras-UE</v>
      </c>
      <c r="G2561" s="36" t="s">
        <v>1730</v>
      </c>
      <c r="H2561" s="83" t="s">
        <v>1726</v>
      </c>
      <c r="I2561" s="82">
        <v>5</v>
      </c>
      <c r="J2561" s="38">
        <v>0</v>
      </c>
      <c r="K2561" s="38"/>
      <c r="L2561" s="38">
        <v>0</v>
      </c>
      <c r="M2561" s="38">
        <f t="shared" si="192"/>
        <v>0</v>
      </c>
      <c r="N2561" s="39">
        <v>8</v>
      </c>
      <c r="O2561" s="41" t="str">
        <f>IFERROR(VLOOKUP(N2561,bbb!B682:Ordenmes,2,0),"")</f>
        <v>Agosto</v>
      </c>
      <c r="P2561" s="142">
        <v>5</v>
      </c>
      <c r="Q2561" s="111" t="s">
        <v>158</v>
      </c>
      <c r="R2561" s="95"/>
      <c r="S2561" s="93"/>
      <c r="T2561" s="93"/>
    </row>
    <row r="2562" spans="1:20" x14ac:dyDescent="0.25">
      <c r="A2562" s="34" t="s">
        <v>2143</v>
      </c>
      <c r="B2562" s="34" t="str">
        <f t="shared" si="194"/>
        <v>UDR Callao</v>
      </c>
      <c r="C2562" s="35" t="s">
        <v>252</v>
      </c>
      <c r="D2562" s="36" t="str">
        <f t="shared" si="193"/>
        <v>Acciones de Soporte a la Gestión a nivel de UDR</v>
      </c>
      <c r="E2562" s="36" t="s">
        <v>253</v>
      </c>
      <c r="F2562" s="36" t="str">
        <f t="shared" ref="F2562:F2625" si="195">IFERROR(VLOOKUP(E2562,IdTarea,2,0),"")</f>
        <v>Supervisión y asistencia técnica en acciones de soporte a IPRESS</v>
      </c>
      <c r="G2562" s="36" t="s">
        <v>1733</v>
      </c>
      <c r="H2562" s="83" t="s">
        <v>1732</v>
      </c>
      <c r="I2562" s="82">
        <v>5</v>
      </c>
      <c r="J2562" s="38">
        <v>0</v>
      </c>
      <c r="K2562" s="38"/>
      <c r="L2562" s="38">
        <v>0</v>
      </c>
      <c r="M2562" s="38">
        <f t="shared" si="192"/>
        <v>0</v>
      </c>
      <c r="N2562" s="39">
        <v>8</v>
      </c>
      <c r="O2562" s="41" t="str">
        <f>IFERROR(VLOOKUP(N2562,bbb!B683:Ordenmes,2,0),"")</f>
        <v>Agosto</v>
      </c>
      <c r="P2562" s="142">
        <v>5</v>
      </c>
      <c r="Q2562" s="111" t="s">
        <v>158</v>
      </c>
      <c r="R2562" s="95"/>
      <c r="S2562" s="93"/>
      <c r="T2562" s="93"/>
    </row>
    <row r="2563" spans="1:20" x14ac:dyDescent="0.25">
      <c r="A2563" s="34" t="s">
        <v>2143</v>
      </c>
      <c r="B2563" s="34" t="str">
        <f t="shared" si="194"/>
        <v>UDR Callao</v>
      </c>
      <c r="C2563" s="35" t="s">
        <v>314</v>
      </c>
      <c r="D2563" s="36" t="str">
        <f t="shared" si="193"/>
        <v>Acciones de Afiliación.</v>
      </c>
      <c r="E2563" s="36" t="s">
        <v>315</v>
      </c>
      <c r="F2563" s="36" t="str">
        <f t="shared" si="195"/>
        <v>Supervisión y asistencia técnica en materia de afiliaciones</v>
      </c>
      <c r="G2563" s="36" t="s">
        <v>1722</v>
      </c>
      <c r="H2563" s="83" t="s">
        <v>1723</v>
      </c>
      <c r="I2563" s="82">
        <v>1</v>
      </c>
      <c r="J2563" s="38">
        <v>0</v>
      </c>
      <c r="K2563" s="38"/>
      <c r="L2563" s="38">
        <v>0</v>
      </c>
      <c r="M2563" s="38">
        <f t="shared" si="192"/>
        <v>0</v>
      </c>
      <c r="N2563" s="39">
        <v>9</v>
      </c>
      <c r="O2563" s="41" t="str">
        <f>IFERROR(VLOOKUP(N2563,bbb!B651:Ordenmes,2,0),"")</f>
        <v>Setiembre</v>
      </c>
      <c r="P2563" s="142">
        <v>5</v>
      </c>
      <c r="Q2563" s="111" t="s">
        <v>158</v>
      </c>
      <c r="R2563" s="95"/>
      <c r="S2563" s="93"/>
      <c r="T2563" s="93"/>
    </row>
    <row r="2564" spans="1:20" x14ac:dyDescent="0.25">
      <c r="A2564" s="34" t="s">
        <v>2143</v>
      </c>
      <c r="B2564" s="34" t="str">
        <f t="shared" si="194"/>
        <v>UDR Callao</v>
      </c>
      <c r="C2564" s="35" t="s">
        <v>279</v>
      </c>
      <c r="D2564" s="36" t="str">
        <f t="shared" si="193"/>
        <v>Ejecución de Control Técnico a las Prestaciones.</v>
      </c>
      <c r="E2564" s="36" t="s">
        <v>331</v>
      </c>
      <c r="F2564" s="36" t="str">
        <f t="shared" si="195"/>
        <v>Supervisar y monitorear respecto al acceso a servicios de salud</v>
      </c>
      <c r="G2564" s="36" t="s">
        <v>1722</v>
      </c>
      <c r="H2564" s="83" t="s">
        <v>1724</v>
      </c>
      <c r="I2564" s="82">
        <v>1</v>
      </c>
      <c r="J2564" s="38">
        <v>0</v>
      </c>
      <c r="K2564" s="38"/>
      <c r="L2564" s="38">
        <v>0</v>
      </c>
      <c r="M2564" s="38">
        <f t="shared" si="192"/>
        <v>0</v>
      </c>
      <c r="N2564" s="39">
        <v>9</v>
      </c>
      <c r="O2564" s="41" t="str">
        <f>IFERROR(VLOOKUP(N2564,bbb!B652:Ordenmes,2,0),"")</f>
        <v>Setiembre</v>
      </c>
      <c r="P2564" s="142">
        <v>5</v>
      </c>
      <c r="Q2564" s="111" t="s">
        <v>158</v>
      </c>
      <c r="R2564" s="95"/>
      <c r="S2564" s="93"/>
      <c r="T2564" s="93"/>
    </row>
    <row r="2565" spans="1:20" x14ac:dyDescent="0.25">
      <c r="A2565" s="34" t="s">
        <v>2143</v>
      </c>
      <c r="B2565" s="34" t="str">
        <f t="shared" si="194"/>
        <v>UDR Callao</v>
      </c>
      <c r="C2565" s="35" t="s">
        <v>307</v>
      </c>
      <c r="D2565" s="36" t="str">
        <f t="shared" si="193"/>
        <v>Supervisión Financiera a Unidades Ejecutoras-UE.</v>
      </c>
      <c r="E2565" s="36" t="s">
        <v>308</v>
      </c>
      <c r="F2565" s="36" t="str">
        <f t="shared" si="195"/>
        <v>Supervisión Financiera Presencial a las Unidades Ejecutoras-UE</v>
      </c>
      <c r="G2565" s="36" t="s">
        <v>1725</v>
      </c>
      <c r="H2565" s="83" t="s">
        <v>1726</v>
      </c>
      <c r="I2565" s="82">
        <v>5</v>
      </c>
      <c r="J2565" s="38">
        <v>0</v>
      </c>
      <c r="K2565" s="38"/>
      <c r="L2565" s="38">
        <v>0</v>
      </c>
      <c r="M2565" s="38">
        <f t="shared" si="192"/>
        <v>0</v>
      </c>
      <c r="N2565" s="39">
        <v>9</v>
      </c>
      <c r="O2565" s="41" t="str">
        <f>IFERROR(VLOOKUP(N2565,bbb!B653:Ordenmes,2,0),"")</f>
        <v>Setiembre</v>
      </c>
      <c r="P2565" s="142">
        <v>6</v>
      </c>
      <c r="Q2565" s="111" t="s">
        <v>142</v>
      </c>
      <c r="R2565" s="95"/>
      <c r="S2565" s="93"/>
      <c r="T2565" s="93"/>
    </row>
    <row r="2566" spans="1:20" x14ac:dyDescent="0.25">
      <c r="A2566" s="34" t="s">
        <v>2143</v>
      </c>
      <c r="B2566" s="34" t="str">
        <f t="shared" si="194"/>
        <v>UDR Callao</v>
      </c>
      <c r="C2566" s="35" t="s">
        <v>307</v>
      </c>
      <c r="D2566" s="36" t="str">
        <f t="shared" si="193"/>
        <v>Supervisión Financiera a Unidades Ejecutoras-UE.</v>
      </c>
      <c r="E2566" s="36" t="s">
        <v>308</v>
      </c>
      <c r="F2566" s="36" t="str">
        <f t="shared" si="195"/>
        <v>Supervisión Financiera Presencial a las Unidades Ejecutoras-UE</v>
      </c>
      <c r="G2566" s="36" t="s">
        <v>1727</v>
      </c>
      <c r="H2566" s="83" t="s">
        <v>1726</v>
      </c>
      <c r="I2566" s="82">
        <v>5</v>
      </c>
      <c r="J2566" s="38">
        <v>0</v>
      </c>
      <c r="K2566" s="38"/>
      <c r="L2566" s="38">
        <v>0</v>
      </c>
      <c r="M2566" s="38">
        <f t="shared" si="192"/>
        <v>0</v>
      </c>
      <c r="N2566" s="39">
        <v>9</v>
      </c>
      <c r="O2566" s="41" t="str">
        <f>IFERROR(VLOOKUP(N2566,bbb!B654:Ordenmes,2,0),"")</f>
        <v>Setiembre</v>
      </c>
      <c r="P2566" s="142">
        <v>6</v>
      </c>
      <c r="Q2566" s="111" t="s">
        <v>142</v>
      </c>
      <c r="R2566" s="95"/>
      <c r="S2566" s="93"/>
      <c r="T2566" s="93"/>
    </row>
    <row r="2567" spans="1:20" x14ac:dyDescent="0.25">
      <c r="A2567" s="34" t="s">
        <v>2143</v>
      </c>
      <c r="B2567" s="34" t="str">
        <f t="shared" si="194"/>
        <v>UDR Callao</v>
      </c>
      <c r="C2567" s="35" t="s">
        <v>252</v>
      </c>
      <c r="D2567" s="36" t="str">
        <f t="shared" si="193"/>
        <v>Acciones de Soporte a la Gestión a nivel de UDR</v>
      </c>
      <c r="E2567" s="36" t="s">
        <v>253</v>
      </c>
      <c r="F2567" s="36" t="str">
        <f t="shared" si="195"/>
        <v>Supervisión y asistencia técnica en acciones de soporte a IPRESS</v>
      </c>
      <c r="G2567" s="36" t="s">
        <v>1733</v>
      </c>
      <c r="H2567" s="83" t="s">
        <v>1732</v>
      </c>
      <c r="I2567" s="82">
        <v>5</v>
      </c>
      <c r="J2567" s="38">
        <v>0</v>
      </c>
      <c r="K2567" s="38"/>
      <c r="L2567" s="38">
        <v>0</v>
      </c>
      <c r="M2567" s="38">
        <f t="shared" si="192"/>
        <v>0</v>
      </c>
      <c r="N2567" s="39">
        <v>9</v>
      </c>
      <c r="O2567" s="41" t="str">
        <f>IFERROR(VLOOKUP(N2567,bbb!B655:Ordenmes,2,0),"")</f>
        <v>Setiembre</v>
      </c>
      <c r="P2567" s="142">
        <v>6</v>
      </c>
      <c r="Q2567" s="111" t="s">
        <v>142</v>
      </c>
      <c r="R2567" s="95"/>
      <c r="S2567" s="93"/>
      <c r="T2567" s="93"/>
    </row>
    <row r="2568" spans="1:20" x14ac:dyDescent="0.25">
      <c r="A2568" s="34" t="s">
        <v>2143</v>
      </c>
      <c r="B2568" s="34" t="str">
        <f t="shared" si="194"/>
        <v>UDR Callao</v>
      </c>
      <c r="C2568" s="35" t="s">
        <v>314</v>
      </c>
      <c r="D2568" s="36" t="str">
        <f t="shared" si="193"/>
        <v>Acciones de Afiliación.</v>
      </c>
      <c r="E2568" s="36" t="s">
        <v>315</v>
      </c>
      <c r="F2568" s="36" t="str">
        <f t="shared" si="195"/>
        <v>Supervisión y asistencia técnica en materia de afiliaciones</v>
      </c>
      <c r="G2568" s="36" t="s">
        <v>1722</v>
      </c>
      <c r="H2568" s="83" t="s">
        <v>1723</v>
      </c>
      <c r="I2568" s="82">
        <v>1</v>
      </c>
      <c r="J2568" s="38">
        <v>0</v>
      </c>
      <c r="K2568" s="38"/>
      <c r="L2568" s="38">
        <v>0</v>
      </c>
      <c r="M2568" s="38">
        <f t="shared" ref="M2568:M2631" si="196">SUM(J2568:L2568)</f>
        <v>0</v>
      </c>
      <c r="N2568" s="39">
        <v>10</v>
      </c>
      <c r="O2568" s="41" t="str">
        <f>IFERROR(VLOOKUP(N2568,bbb!B625:Ordenmes,2,0),"")</f>
        <v>Octubre</v>
      </c>
      <c r="P2568" s="142">
        <v>6</v>
      </c>
      <c r="Q2568" s="111" t="s">
        <v>142</v>
      </c>
      <c r="R2568" s="95"/>
      <c r="S2568" s="93"/>
      <c r="T2568" s="93"/>
    </row>
    <row r="2569" spans="1:20" x14ac:dyDescent="0.25">
      <c r="A2569" s="34" t="s">
        <v>2143</v>
      </c>
      <c r="B2569" s="34" t="str">
        <f t="shared" si="194"/>
        <v>UDR Callao</v>
      </c>
      <c r="C2569" s="35" t="s">
        <v>279</v>
      </c>
      <c r="D2569" s="36" t="str">
        <f t="shared" si="193"/>
        <v>Ejecución de Control Técnico a las Prestaciones.</v>
      </c>
      <c r="E2569" s="36" t="s">
        <v>331</v>
      </c>
      <c r="F2569" s="36" t="str">
        <f t="shared" si="195"/>
        <v>Supervisar y monitorear respecto al acceso a servicios de salud</v>
      </c>
      <c r="G2569" s="36" t="s">
        <v>1722</v>
      </c>
      <c r="H2569" s="83" t="s">
        <v>1724</v>
      </c>
      <c r="I2569" s="82">
        <v>1</v>
      </c>
      <c r="J2569" s="38">
        <v>0</v>
      </c>
      <c r="K2569" s="38"/>
      <c r="L2569" s="38">
        <v>0</v>
      </c>
      <c r="M2569" s="38">
        <f t="shared" si="196"/>
        <v>0</v>
      </c>
      <c r="N2569" s="39">
        <v>10</v>
      </c>
      <c r="O2569" s="41" t="str">
        <f>IFERROR(VLOOKUP(N2569,bbb!B626:Ordenmes,2,0),"")</f>
        <v>Octubre</v>
      </c>
      <c r="P2569" s="142">
        <v>6</v>
      </c>
      <c r="Q2569" s="111" t="s">
        <v>142</v>
      </c>
      <c r="R2569" s="95"/>
      <c r="S2569" s="93"/>
      <c r="T2569" s="93"/>
    </row>
    <row r="2570" spans="1:20" x14ac:dyDescent="0.25">
      <c r="A2570" s="34" t="s">
        <v>2143</v>
      </c>
      <c r="B2570" s="34" t="str">
        <f t="shared" si="194"/>
        <v>UDR Callao</v>
      </c>
      <c r="C2570" s="35" t="s">
        <v>307</v>
      </c>
      <c r="D2570" s="36" t="str">
        <f t="shared" si="193"/>
        <v>Supervisión Financiera a Unidades Ejecutoras-UE.</v>
      </c>
      <c r="E2570" s="36" t="s">
        <v>308</v>
      </c>
      <c r="F2570" s="36" t="str">
        <f t="shared" si="195"/>
        <v>Supervisión Financiera Presencial a las Unidades Ejecutoras-UE</v>
      </c>
      <c r="G2570" s="36" t="s">
        <v>1728</v>
      </c>
      <c r="H2570" s="83" t="s">
        <v>1726</v>
      </c>
      <c r="I2570" s="82">
        <v>5</v>
      </c>
      <c r="J2570" s="38">
        <v>0</v>
      </c>
      <c r="K2570" s="38"/>
      <c r="L2570" s="38">
        <v>0</v>
      </c>
      <c r="M2570" s="38">
        <f t="shared" si="196"/>
        <v>0</v>
      </c>
      <c r="N2570" s="39">
        <v>10</v>
      </c>
      <c r="O2570" s="41" t="str">
        <f>IFERROR(VLOOKUP(N2570,bbb!B627:Ordenmes,2,0),"")</f>
        <v>Octubre</v>
      </c>
      <c r="P2570" s="142">
        <v>7</v>
      </c>
      <c r="Q2570" s="111" t="s">
        <v>156</v>
      </c>
      <c r="R2570" s="95"/>
      <c r="S2570" s="93"/>
      <c r="T2570" s="93"/>
    </row>
    <row r="2571" spans="1:20" x14ac:dyDescent="0.25">
      <c r="A2571" s="34" t="s">
        <v>2143</v>
      </c>
      <c r="B2571" s="34" t="str">
        <f t="shared" si="194"/>
        <v>UDR Callao</v>
      </c>
      <c r="C2571" s="35" t="s">
        <v>252</v>
      </c>
      <c r="D2571" s="36" t="str">
        <f t="shared" si="193"/>
        <v>Acciones de Soporte a la Gestión a nivel de UDR</v>
      </c>
      <c r="E2571" s="36" t="s">
        <v>253</v>
      </c>
      <c r="F2571" s="36" t="str">
        <f t="shared" si="195"/>
        <v>Supervisión y asistencia técnica en acciones de soporte a IPRESS</v>
      </c>
      <c r="G2571" s="36" t="s">
        <v>1733</v>
      </c>
      <c r="H2571" s="83" t="s">
        <v>1732</v>
      </c>
      <c r="I2571" s="82">
        <v>5</v>
      </c>
      <c r="J2571" s="38">
        <v>0</v>
      </c>
      <c r="K2571" s="38"/>
      <c r="L2571" s="38">
        <v>0</v>
      </c>
      <c r="M2571" s="38">
        <f t="shared" si="196"/>
        <v>0</v>
      </c>
      <c r="N2571" s="39">
        <v>10</v>
      </c>
      <c r="O2571" s="41" t="str">
        <f>IFERROR(VLOOKUP(N2571,bbb!B628:Ordenmes,2,0),"")</f>
        <v>Octubre</v>
      </c>
      <c r="P2571" s="142">
        <v>7</v>
      </c>
      <c r="Q2571" s="111" t="s">
        <v>156</v>
      </c>
      <c r="R2571" s="95"/>
      <c r="S2571" s="93"/>
      <c r="T2571" s="93"/>
    </row>
    <row r="2572" spans="1:20" x14ac:dyDescent="0.25">
      <c r="A2572" s="34" t="s">
        <v>2143</v>
      </c>
      <c r="B2572" s="34" t="str">
        <f t="shared" si="194"/>
        <v>UDR Callao</v>
      </c>
      <c r="C2572" s="35" t="s">
        <v>314</v>
      </c>
      <c r="D2572" s="36" t="str">
        <f t="shared" si="193"/>
        <v>Acciones de Afiliación.</v>
      </c>
      <c r="E2572" s="36" t="s">
        <v>315</v>
      </c>
      <c r="F2572" s="36" t="str">
        <f t="shared" si="195"/>
        <v>Supervisión y asistencia técnica en materia de afiliaciones</v>
      </c>
      <c r="G2572" s="36" t="s">
        <v>1722</v>
      </c>
      <c r="H2572" s="83" t="s">
        <v>1723</v>
      </c>
      <c r="I2572" s="82">
        <v>1</v>
      </c>
      <c r="J2572" s="38">
        <v>0</v>
      </c>
      <c r="K2572" s="38"/>
      <c r="L2572" s="38">
        <v>0</v>
      </c>
      <c r="M2572" s="38">
        <f t="shared" si="196"/>
        <v>0</v>
      </c>
      <c r="N2572" s="39">
        <v>11</v>
      </c>
      <c r="O2572" s="41" t="str">
        <f>IFERROR(VLOOKUP(N2572,bbb!B607:Ordenmes,2,0),"")</f>
        <v>Noviembre</v>
      </c>
      <c r="P2572" s="142">
        <v>7</v>
      </c>
      <c r="Q2572" s="111" t="s">
        <v>156</v>
      </c>
      <c r="R2572" s="95"/>
      <c r="S2572" s="93"/>
      <c r="T2572" s="93"/>
    </row>
    <row r="2573" spans="1:20" x14ac:dyDescent="0.25">
      <c r="A2573" s="34" t="s">
        <v>2143</v>
      </c>
      <c r="B2573" s="34" t="str">
        <f t="shared" si="194"/>
        <v>UDR Callao</v>
      </c>
      <c r="C2573" s="35" t="s">
        <v>279</v>
      </c>
      <c r="D2573" s="36" t="str">
        <f t="shared" si="193"/>
        <v>Ejecución de Control Técnico a las Prestaciones.</v>
      </c>
      <c r="E2573" s="36" t="s">
        <v>331</v>
      </c>
      <c r="F2573" s="36" t="str">
        <f t="shared" si="195"/>
        <v>Supervisar y monitorear respecto al acceso a servicios de salud</v>
      </c>
      <c r="G2573" s="36" t="s">
        <v>1722</v>
      </c>
      <c r="H2573" s="83" t="s">
        <v>1724</v>
      </c>
      <c r="I2573" s="82">
        <v>1</v>
      </c>
      <c r="J2573" s="38">
        <v>0</v>
      </c>
      <c r="K2573" s="38"/>
      <c r="L2573" s="38">
        <v>0</v>
      </c>
      <c r="M2573" s="38">
        <f t="shared" si="196"/>
        <v>0</v>
      </c>
      <c r="N2573" s="39">
        <v>11</v>
      </c>
      <c r="O2573" s="41" t="str">
        <f>IFERROR(VLOOKUP(N2573,bbb!B608:Ordenmes,2,0),"")</f>
        <v>Noviembre</v>
      </c>
      <c r="P2573" s="142">
        <v>7</v>
      </c>
      <c r="Q2573" s="111" t="s">
        <v>156</v>
      </c>
      <c r="R2573" s="95"/>
      <c r="S2573" s="93"/>
      <c r="T2573" s="93"/>
    </row>
    <row r="2574" spans="1:20" x14ac:dyDescent="0.25">
      <c r="A2574" s="34" t="s">
        <v>2143</v>
      </c>
      <c r="B2574" s="34" t="str">
        <f t="shared" si="194"/>
        <v>UDR Callao</v>
      </c>
      <c r="C2574" s="35" t="s">
        <v>307</v>
      </c>
      <c r="D2574" s="36" t="str">
        <f t="shared" si="193"/>
        <v>Supervisión Financiera a Unidades Ejecutoras-UE.</v>
      </c>
      <c r="E2574" s="36" t="s">
        <v>308</v>
      </c>
      <c r="F2574" s="36" t="str">
        <f t="shared" si="195"/>
        <v>Supervisión Financiera Presencial a las Unidades Ejecutoras-UE</v>
      </c>
      <c r="G2574" s="36" t="s">
        <v>1729</v>
      </c>
      <c r="H2574" s="83" t="s">
        <v>1726</v>
      </c>
      <c r="I2574" s="82">
        <v>5</v>
      </c>
      <c r="J2574" s="38">
        <v>0</v>
      </c>
      <c r="K2574" s="38"/>
      <c r="L2574" s="38">
        <v>0</v>
      </c>
      <c r="M2574" s="38">
        <f t="shared" si="196"/>
        <v>0</v>
      </c>
      <c r="N2574" s="39">
        <v>11</v>
      </c>
      <c r="O2574" s="41" t="str">
        <f>IFERROR(VLOOKUP(N2574,bbb!B609:Ordenmes,2,0),"")</f>
        <v>Noviembre</v>
      </c>
      <c r="P2574" s="142">
        <v>7</v>
      </c>
      <c r="Q2574" s="111" t="s">
        <v>156</v>
      </c>
      <c r="R2574" s="95"/>
      <c r="S2574" s="93"/>
      <c r="T2574" s="93"/>
    </row>
    <row r="2575" spans="1:20" x14ac:dyDescent="0.25">
      <c r="A2575" s="34" t="s">
        <v>2143</v>
      </c>
      <c r="B2575" s="34" t="str">
        <f t="shared" si="194"/>
        <v>UDR Callao</v>
      </c>
      <c r="C2575" s="35" t="s">
        <v>252</v>
      </c>
      <c r="D2575" s="36" t="str">
        <f t="shared" si="193"/>
        <v>Acciones de Soporte a la Gestión a nivel de UDR</v>
      </c>
      <c r="E2575" s="36" t="s">
        <v>253</v>
      </c>
      <c r="F2575" s="36" t="str">
        <f t="shared" si="195"/>
        <v>Supervisión y asistencia técnica en acciones de soporte a IPRESS</v>
      </c>
      <c r="G2575" s="36" t="s">
        <v>1733</v>
      </c>
      <c r="H2575" s="83" t="s">
        <v>1732</v>
      </c>
      <c r="I2575" s="82">
        <v>5</v>
      </c>
      <c r="J2575" s="38">
        <v>0</v>
      </c>
      <c r="K2575" s="38"/>
      <c r="L2575" s="38">
        <v>0</v>
      </c>
      <c r="M2575" s="38">
        <f t="shared" si="196"/>
        <v>0</v>
      </c>
      <c r="N2575" s="39">
        <v>11</v>
      </c>
      <c r="O2575" s="41" t="str">
        <f>IFERROR(VLOOKUP(N2575,bbb!B610:Ordenmes,2,0),"")</f>
        <v>Noviembre</v>
      </c>
      <c r="P2575" s="142">
        <v>8</v>
      </c>
      <c r="Q2575" s="111" t="s">
        <v>145</v>
      </c>
      <c r="R2575" s="95"/>
      <c r="S2575" s="93"/>
      <c r="T2575" s="93"/>
    </row>
    <row r="2576" spans="1:20" x14ac:dyDescent="0.25">
      <c r="A2576" s="34" t="s">
        <v>2143</v>
      </c>
      <c r="B2576" s="34" t="str">
        <f t="shared" si="194"/>
        <v>UDR Callao</v>
      </c>
      <c r="C2576" s="35" t="s">
        <v>314</v>
      </c>
      <c r="D2576" s="36" t="str">
        <f t="shared" si="193"/>
        <v>Acciones de Afiliación.</v>
      </c>
      <c r="E2576" s="36" t="s">
        <v>315</v>
      </c>
      <c r="F2576" s="36" t="str">
        <f t="shared" si="195"/>
        <v>Supervisión y asistencia técnica en materia de afiliaciones</v>
      </c>
      <c r="G2576" s="36" t="s">
        <v>1722</v>
      </c>
      <c r="H2576" s="83" t="s">
        <v>1723</v>
      </c>
      <c r="I2576" s="82">
        <v>1</v>
      </c>
      <c r="J2576" s="38">
        <v>0</v>
      </c>
      <c r="K2576" s="38"/>
      <c r="L2576" s="38">
        <v>0</v>
      </c>
      <c r="M2576" s="38">
        <f t="shared" si="196"/>
        <v>0</v>
      </c>
      <c r="N2576" s="39">
        <v>12</v>
      </c>
      <c r="O2576" s="41" t="str">
        <f>IFERROR(VLOOKUP(N2576,bbb!B685:Ordenmes,2,0),"")</f>
        <v>Diciembre</v>
      </c>
      <c r="P2576" s="142">
        <v>8</v>
      </c>
      <c r="Q2576" s="111" t="s">
        <v>145</v>
      </c>
      <c r="R2576" s="95"/>
      <c r="S2576" s="93"/>
      <c r="T2576" s="93"/>
    </row>
    <row r="2577" spans="1:20" x14ac:dyDescent="0.25">
      <c r="A2577" s="34" t="s">
        <v>2143</v>
      </c>
      <c r="B2577" s="34" t="str">
        <f t="shared" si="194"/>
        <v>UDR Callao</v>
      </c>
      <c r="C2577" s="35" t="s">
        <v>279</v>
      </c>
      <c r="D2577" s="36" t="str">
        <f t="shared" si="193"/>
        <v>Ejecución de Control Técnico a las Prestaciones.</v>
      </c>
      <c r="E2577" s="36" t="s">
        <v>331</v>
      </c>
      <c r="F2577" s="36" t="str">
        <f t="shared" si="195"/>
        <v>Supervisar y monitorear respecto al acceso a servicios de salud</v>
      </c>
      <c r="G2577" s="36" t="s">
        <v>1722</v>
      </c>
      <c r="H2577" s="83" t="s">
        <v>1724</v>
      </c>
      <c r="I2577" s="82">
        <v>1</v>
      </c>
      <c r="J2577" s="38">
        <v>0</v>
      </c>
      <c r="K2577" s="38"/>
      <c r="L2577" s="38">
        <v>0</v>
      </c>
      <c r="M2577" s="38">
        <f t="shared" si="196"/>
        <v>0</v>
      </c>
      <c r="N2577" s="39">
        <v>12</v>
      </c>
      <c r="O2577" s="41" t="str">
        <f>IFERROR(VLOOKUP(N2577,bbb!B686:Ordenmes,2,0),"")</f>
        <v>Diciembre</v>
      </c>
      <c r="P2577" s="142">
        <v>8</v>
      </c>
      <c r="Q2577" s="111" t="s">
        <v>145</v>
      </c>
      <c r="R2577" s="95"/>
      <c r="S2577" s="93"/>
      <c r="T2577" s="93"/>
    </row>
    <row r="2578" spans="1:20" x14ac:dyDescent="0.25">
      <c r="A2578" s="34" t="s">
        <v>2143</v>
      </c>
      <c r="B2578" s="34" t="str">
        <f t="shared" si="194"/>
        <v>UDR Callao</v>
      </c>
      <c r="C2578" s="35" t="s">
        <v>307</v>
      </c>
      <c r="D2578" s="36" t="str">
        <f t="shared" si="193"/>
        <v>Supervisión Financiera a Unidades Ejecutoras-UE.</v>
      </c>
      <c r="E2578" s="36" t="s">
        <v>308</v>
      </c>
      <c r="F2578" s="36" t="str">
        <f t="shared" si="195"/>
        <v>Supervisión Financiera Presencial a las Unidades Ejecutoras-UE</v>
      </c>
      <c r="G2578" s="36" t="s">
        <v>1730</v>
      </c>
      <c r="H2578" s="83" t="s">
        <v>1726</v>
      </c>
      <c r="I2578" s="82">
        <v>5</v>
      </c>
      <c r="J2578" s="38">
        <v>0</v>
      </c>
      <c r="K2578" s="38"/>
      <c r="L2578" s="38">
        <v>0</v>
      </c>
      <c r="M2578" s="38">
        <f t="shared" si="196"/>
        <v>0</v>
      </c>
      <c r="N2578" s="39">
        <v>12</v>
      </c>
      <c r="O2578" s="41" t="str">
        <f>IFERROR(VLOOKUP(N2578,bbb!B687:Ordenmes,2,0),"")</f>
        <v>Diciembre</v>
      </c>
      <c r="P2578" s="142">
        <v>8</v>
      </c>
      <c r="Q2578" s="111" t="s">
        <v>145</v>
      </c>
      <c r="R2578" s="95"/>
      <c r="S2578" s="93"/>
      <c r="T2578" s="93"/>
    </row>
    <row r="2579" spans="1:20" x14ac:dyDescent="0.25">
      <c r="A2579" s="34" t="s">
        <v>2143</v>
      </c>
      <c r="B2579" s="34" t="str">
        <f t="shared" si="194"/>
        <v>UDR Callao</v>
      </c>
      <c r="C2579" s="35" t="s">
        <v>252</v>
      </c>
      <c r="D2579" s="36" t="str">
        <f t="shared" si="193"/>
        <v>Acciones de Soporte a la Gestión a nivel de UDR</v>
      </c>
      <c r="E2579" s="36" t="s">
        <v>253</v>
      </c>
      <c r="F2579" s="36" t="str">
        <f t="shared" si="195"/>
        <v>Supervisión y asistencia técnica en acciones de soporte a IPRESS</v>
      </c>
      <c r="G2579" s="36" t="s">
        <v>1733</v>
      </c>
      <c r="H2579" s="83" t="s">
        <v>1732</v>
      </c>
      <c r="I2579" s="82">
        <v>5</v>
      </c>
      <c r="J2579" s="38">
        <v>0</v>
      </c>
      <c r="K2579" s="38"/>
      <c r="L2579" s="38">
        <v>0</v>
      </c>
      <c r="M2579" s="38">
        <f t="shared" si="196"/>
        <v>0</v>
      </c>
      <c r="N2579" s="39">
        <v>12</v>
      </c>
      <c r="O2579" s="41" t="str">
        <f>IFERROR(VLOOKUP(N2579,bbb!B688:Ordenmes,2,0),"")</f>
        <v>Diciembre</v>
      </c>
      <c r="P2579" s="142">
        <v>8</v>
      </c>
      <c r="Q2579" s="111" t="s">
        <v>145</v>
      </c>
      <c r="R2579" s="95"/>
      <c r="S2579" s="93"/>
      <c r="T2579" s="93"/>
    </row>
    <row r="2580" spans="1:20" x14ac:dyDescent="0.25">
      <c r="A2580" s="34" t="s">
        <v>2144</v>
      </c>
      <c r="B2580" s="34" t="str">
        <f t="shared" si="194"/>
        <v>UDR Lima Metropolitana Centro</v>
      </c>
      <c r="C2580" s="35" t="s">
        <v>279</v>
      </c>
      <c r="D2580" s="36" t="str">
        <f t="shared" si="193"/>
        <v>Ejecución de Control Técnico a las Prestaciones.</v>
      </c>
      <c r="E2580" s="36" t="s">
        <v>288</v>
      </c>
      <c r="F2580" s="36" t="str">
        <f t="shared" si="195"/>
        <v>Ejecutar acciones correspondientes al Proceso de Control Presencial Posterior</v>
      </c>
      <c r="G2580" s="36" t="s">
        <v>2005</v>
      </c>
      <c r="H2580" s="83" t="s">
        <v>2006</v>
      </c>
      <c r="I2580" s="82">
        <v>1</v>
      </c>
      <c r="J2580" s="38">
        <v>0</v>
      </c>
      <c r="K2580" s="38"/>
      <c r="L2580" s="38">
        <v>0</v>
      </c>
      <c r="M2580" s="38">
        <f t="shared" si="196"/>
        <v>0</v>
      </c>
      <c r="N2580" s="39">
        <v>1</v>
      </c>
      <c r="O2580" s="41" t="str">
        <f>IFERROR(VLOOKUP(N2580,bbb!B3777:Ordenmes,2,0),"")</f>
        <v>Enero</v>
      </c>
      <c r="P2580" s="142">
        <v>9</v>
      </c>
      <c r="Q2580" s="111" t="s">
        <v>161</v>
      </c>
      <c r="R2580" s="95"/>
      <c r="S2580" s="93"/>
      <c r="T2580" s="93"/>
    </row>
    <row r="2581" spans="1:20" x14ac:dyDescent="0.25">
      <c r="A2581" s="34" t="s">
        <v>2144</v>
      </c>
      <c r="B2581" s="34" t="str">
        <f t="shared" si="194"/>
        <v>UDR Lima Metropolitana Centro</v>
      </c>
      <c r="C2581" s="35" t="s">
        <v>279</v>
      </c>
      <c r="D2581" s="36" t="str">
        <f t="shared" si="193"/>
        <v>Ejecución de Control Técnico a las Prestaciones.</v>
      </c>
      <c r="E2581" s="36" t="s">
        <v>288</v>
      </c>
      <c r="F2581" s="36" t="str">
        <f t="shared" si="195"/>
        <v>Ejecutar acciones correspondientes al Proceso de Control Presencial Posterior</v>
      </c>
      <c r="G2581" s="36" t="s">
        <v>2007</v>
      </c>
      <c r="H2581" s="83" t="s">
        <v>2006</v>
      </c>
      <c r="I2581" s="82">
        <v>1</v>
      </c>
      <c r="J2581" s="38">
        <v>0</v>
      </c>
      <c r="K2581" s="38"/>
      <c r="L2581" s="38">
        <v>0</v>
      </c>
      <c r="M2581" s="38">
        <f t="shared" si="196"/>
        <v>0</v>
      </c>
      <c r="N2581" s="39">
        <v>1</v>
      </c>
      <c r="O2581" s="41" t="str">
        <f>IFERROR(VLOOKUP(N2581,bbb!B3778:Ordenmes,2,0),"")</f>
        <v>Enero</v>
      </c>
      <c r="P2581" s="142">
        <v>9</v>
      </c>
      <c r="Q2581" s="111" t="s">
        <v>161</v>
      </c>
      <c r="R2581" s="95"/>
      <c r="S2581" s="93"/>
      <c r="T2581" s="93"/>
    </row>
    <row r="2582" spans="1:20" x14ac:dyDescent="0.25">
      <c r="A2582" s="34" t="s">
        <v>2144</v>
      </c>
      <c r="B2582" s="34" t="str">
        <f t="shared" si="194"/>
        <v>UDR Lima Metropolitana Centro</v>
      </c>
      <c r="C2582" s="35" t="s">
        <v>279</v>
      </c>
      <c r="D2582" s="36" t="str">
        <f t="shared" si="193"/>
        <v>Ejecución de Control Técnico a las Prestaciones.</v>
      </c>
      <c r="E2582" s="36" t="s">
        <v>288</v>
      </c>
      <c r="F2582" s="36" t="str">
        <f t="shared" si="195"/>
        <v>Ejecutar acciones correspondientes al Proceso de Control Presencial Posterior</v>
      </c>
      <c r="G2582" s="36" t="s">
        <v>2008</v>
      </c>
      <c r="H2582" s="83" t="s">
        <v>2009</v>
      </c>
      <c r="I2582" s="82">
        <v>1</v>
      </c>
      <c r="J2582" s="38">
        <v>0</v>
      </c>
      <c r="K2582" s="38"/>
      <c r="L2582" s="38">
        <v>0</v>
      </c>
      <c r="M2582" s="38">
        <f t="shared" si="196"/>
        <v>0</v>
      </c>
      <c r="N2582" s="39">
        <v>1</v>
      </c>
      <c r="O2582" s="41" t="str">
        <f>IFERROR(VLOOKUP(N2582,bbb!B3779:Ordenmes,2,0),"")</f>
        <v>Enero</v>
      </c>
      <c r="P2582" s="142">
        <v>9</v>
      </c>
      <c r="Q2582" s="111" t="s">
        <v>161</v>
      </c>
      <c r="R2582" s="95"/>
      <c r="S2582" s="93"/>
      <c r="T2582" s="93"/>
    </row>
    <row r="2583" spans="1:20" x14ac:dyDescent="0.25">
      <c r="A2583" s="34" t="s">
        <v>2144</v>
      </c>
      <c r="B2583" s="34" t="str">
        <f t="shared" si="194"/>
        <v>UDR Lima Metropolitana Centro</v>
      </c>
      <c r="C2583" s="35" t="s">
        <v>279</v>
      </c>
      <c r="D2583" s="36" t="str">
        <f t="shared" si="193"/>
        <v>Ejecución de Control Técnico a las Prestaciones.</v>
      </c>
      <c r="E2583" s="36" t="s">
        <v>288</v>
      </c>
      <c r="F2583" s="36" t="str">
        <f t="shared" si="195"/>
        <v>Ejecutar acciones correspondientes al Proceso de Control Presencial Posterior</v>
      </c>
      <c r="G2583" s="36" t="s">
        <v>2010</v>
      </c>
      <c r="H2583" s="83" t="s">
        <v>2009</v>
      </c>
      <c r="I2583" s="82">
        <v>1</v>
      </c>
      <c r="J2583" s="38">
        <v>0</v>
      </c>
      <c r="K2583" s="38"/>
      <c r="L2583" s="38">
        <v>0</v>
      </c>
      <c r="M2583" s="38">
        <f t="shared" si="196"/>
        <v>0</v>
      </c>
      <c r="N2583" s="39">
        <v>1</v>
      </c>
      <c r="O2583" s="41" t="str">
        <f>IFERROR(VLOOKUP(N2583,bbb!B3780:Ordenmes,2,0),"")</f>
        <v>Enero</v>
      </c>
      <c r="P2583" s="142">
        <v>9</v>
      </c>
      <c r="Q2583" s="111" t="s">
        <v>161</v>
      </c>
      <c r="R2583" s="95"/>
      <c r="S2583" s="93"/>
      <c r="T2583" s="93"/>
    </row>
    <row r="2584" spans="1:20" x14ac:dyDescent="0.25">
      <c r="A2584" s="34" t="s">
        <v>2144</v>
      </c>
      <c r="B2584" s="34" t="str">
        <f t="shared" si="194"/>
        <v>UDR Lima Metropolitana Centro</v>
      </c>
      <c r="C2584" s="35" t="s">
        <v>279</v>
      </c>
      <c r="D2584" s="36" t="str">
        <f t="shared" si="193"/>
        <v>Ejecución de Control Técnico a las Prestaciones.</v>
      </c>
      <c r="E2584" s="36" t="s">
        <v>288</v>
      </c>
      <c r="F2584" s="36" t="str">
        <f t="shared" si="195"/>
        <v>Ejecutar acciones correspondientes al Proceso de Control Presencial Posterior</v>
      </c>
      <c r="G2584" s="36" t="s">
        <v>2011</v>
      </c>
      <c r="H2584" s="83" t="s">
        <v>2006</v>
      </c>
      <c r="I2584" s="82">
        <v>1</v>
      </c>
      <c r="J2584" s="38">
        <v>0</v>
      </c>
      <c r="K2584" s="38"/>
      <c r="L2584" s="38">
        <v>0</v>
      </c>
      <c r="M2584" s="38">
        <f t="shared" si="196"/>
        <v>0</v>
      </c>
      <c r="N2584" s="39">
        <v>1</v>
      </c>
      <c r="O2584" s="41" t="str">
        <f>IFERROR(VLOOKUP(N2584,bbb!B3781:Ordenmes,2,0),"")</f>
        <v>Enero</v>
      </c>
      <c r="P2584" s="142">
        <v>9</v>
      </c>
      <c r="Q2584" s="111" t="s">
        <v>161</v>
      </c>
      <c r="R2584" s="95"/>
      <c r="S2584" s="93"/>
      <c r="T2584" s="93"/>
    </row>
    <row r="2585" spans="1:20" x14ac:dyDescent="0.25">
      <c r="A2585" s="34" t="s">
        <v>2144</v>
      </c>
      <c r="B2585" s="34" t="str">
        <f t="shared" si="194"/>
        <v>UDR Lima Metropolitana Centro</v>
      </c>
      <c r="C2585" s="35" t="s">
        <v>279</v>
      </c>
      <c r="D2585" s="36" t="str">
        <f t="shared" si="193"/>
        <v>Ejecución de Control Técnico a las Prestaciones.</v>
      </c>
      <c r="E2585" s="36" t="s">
        <v>288</v>
      </c>
      <c r="F2585" s="36" t="str">
        <f t="shared" si="195"/>
        <v>Ejecutar acciones correspondientes al Proceso de Control Presencial Posterior</v>
      </c>
      <c r="G2585" s="36" t="s">
        <v>2012</v>
      </c>
      <c r="H2585" s="83" t="s">
        <v>2006</v>
      </c>
      <c r="I2585" s="82">
        <v>1</v>
      </c>
      <c r="J2585" s="38">
        <v>0</v>
      </c>
      <c r="K2585" s="38"/>
      <c r="L2585" s="38">
        <v>0</v>
      </c>
      <c r="M2585" s="38">
        <f t="shared" si="196"/>
        <v>0</v>
      </c>
      <c r="N2585" s="39">
        <v>1</v>
      </c>
      <c r="O2585" s="41" t="str">
        <f>IFERROR(VLOOKUP(N2585,bbb!B3782:Ordenmes,2,0),"")</f>
        <v>Enero</v>
      </c>
      <c r="P2585" s="142">
        <v>10</v>
      </c>
      <c r="Q2585" s="111" t="s">
        <v>150</v>
      </c>
      <c r="R2585" s="95"/>
      <c r="S2585" s="93"/>
      <c r="T2585" s="93"/>
    </row>
    <row r="2586" spans="1:20" x14ac:dyDescent="0.25">
      <c r="A2586" s="34" t="s">
        <v>2144</v>
      </c>
      <c r="B2586" s="34" t="str">
        <f t="shared" si="194"/>
        <v>UDR Lima Metropolitana Centro</v>
      </c>
      <c r="C2586" s="35" t="s">
        <v>279</v>
      </c>
      <c r="D2586" s="36" t="str">
        <f t="shared" ref="D2586:D2649" si="197">IFERROR(VLOOKUP(C2586,IdAOE,2,0),"")</f>
        <v>Ejecución de Control Técnico a las Prestaciones.</v>
      </c>
      <c r="E2586" s="36" t="s">
        <v>288</v>
      </c>
      <c r="F2586" s="36" t="str">
        <f t="shared" si="195"/>
        <v>Ejecutar acciones correspondientes al Proceso de Control Presencial Posterior</v>
      </c>
      <c r="G2586" s="36" t="s">
        <v>2013</v>
      </c>
      <c r="H2586" s="83" t="s">
        <v>2014</v>
      </c>
      <c r="I2586" s="82">
        <v>1</v>
      </c>
      <c r="J2586" s="38">
        <v>0</v>
      </c>
      <c r="K2586" s="38"/>
      <c r="L2586" s="38">
        <v>0</v>
      </c>
      <c r="M2586" s="38">
        <f t="shared" si="196"/>
        <v>0</v>
      </c>
      <c r="N2586" s="39">
        <v>1</v>
      </c>
      <c r="O2586" s="41" t="str">
        <f>IFERROR(VLOOKUP(N2586,bbb!B3783:Ordenmes,2,0),"")</f>
        <v>Enero</v>
      </c>
      <c r="P2586" s="142">
        <v>10</v>
      </c>
      <c r="Q2586" s="111" t="s">
        <v>150</v>
      </c>
      <c r="R2586" s="95"/>
      <c r="S2586" s="93"/>
      <c r="T2586" s="93"/>
    </row>
    <row r="2587" spans="1:20" x14ac:dyDescent="0.25">
      <c r="A2587" s="34" t="s">
        <v>2144</v>
      </c>
      <c r="B2587" s="34" t="str">
        <f t="shared" si="194"/>
        <v>UDR Lima Metropolitana Centro</v>
      </c>
      <c r="C2587" s="35" t="s">
        <v>279</v>
      </c>
      <c r="D2587" s="36" t="str">
        <f t="shared" si="197"/>
        <v>Ejecución de Control Técnico a las Prestaciones.</v>
      </c>
      <c r="E2587" s="36" t="s">
        <v>288</v>
      </c>
      <c r="F2587" s="36" t="str">
        <f t="shared" si="195"/>
        <v>Ejecutar acciones correspondientes al Proceso de Control Presencial Posterior</v>
      </c>
      <c r="G2587" s="36" t="s">
        <v>2015</v>
      </c>
      <c r="H2587" s="83" t="s">
        <v>2009</v>
      </c>
      <c r="I2587" s="82">
        <v>1</v>
      </c>
      <c r="J2587" s="38">
        <v>0</v>
      </c>
      <c r="K2587" s="38"/>
      <c r="L2587" s="38">
        <v>0</v>
      </c>
      <c r="M2587" s="38">
        <f t="shared" si="196"/>
        <v>0</v>
      </c>
      <c r="N2587" s="39">
        <v>1</v>
      </c>
      <c r="O2587" s="41" t="str">
        <f>IFERROR(VLOOKUP(N2587,bbb!B3784:Ordenmes,2,0),"")</f>
        <v>Enero</v>
      </c>
      <c r="P2587" s="142">
        <v>10</v>
      </c>
      <c r="Q2587" s="111" t="s">
        <v>150</v>
      </c>
      <c r="R2587" s="95"/>
      <c r="S2587" s="93"/>
      <c r="T2587" s="93"/>
    </row>
    <row r="2588" spans="1:20" x14ac:dyDescent="0.25">
      <c r="A2588" s="34" t="s">
        <v>2144</v>
      </c>
      <c r="B2588" s="34" t="str">
        <f t="shared" si="194"/>
        <v>UDR Lima Metropolitana Centro</v>
      </c>
      <c r="C2588" s="35" t="s">
        <v>279</v>
      </c>
      <c r="D2588" s="36" t="str">
        <f t="shared" si="197"/>
        <v>Ejecución de Control Técnico a las Prestaciones.</v>
      </c>
      <c r="E2588" s="36" t="s">
        <v>288</v>
      </c>
      <c r="F2588" s="36" t="str">
        <f t="shared" si="195"/>
        <v>Ejecutar acciones correspondientes al Proceso de Control Presencial Posterior</v>
      </c>
      <c r="G2588" s="36" t="s">
        <v>2016</v>
      </c>
      <c r="H2588" s="83" t="s">
        <v>2017</v>
      </c>
      <c r="I2588" s="82">
        <v>2</v>
      </c>
      <c r="J2588" s="38">
        <v>0</v>
      </c>
      <c r="K2588" s="38"/>
      <c r="L2588" s="38">
        <v>0</v>
      </c>
      <c r="M2588" s="38">
        <f t="shared" si="196"/>
        <v>0</v>
      </c>
      <c r="N2588" s="39">
        <v>1</v>
      </c>
      <c r="O2588" s="41" t="str">
        <f>IFERROR(VLOOKUP(N2588,bbb!B3785:Ordenmes,2,0),"")</f>
        <v>Enero</v>
      </c>
      <c r="P2588" s="142">
        <v>10</v>
      </c>
      <c r="Q2588" s="111" t="s">
        <v>150</v>
      </c>
      <c r="R2588" s="95"/>
      <c r="S2588" s="93"/>
      <c r="T2588" s="93"/>
    </row>
    <row r="2589" spans="1:20" x14ac:dyDescent="0.25">
      <c r="A2589" s="34" t="s">
        <v>2144</v>
      </c>
      <c r="B2589" s="34" t="str">
        <f t="shared" si="194"/>
        <v>UDR Lima Metropolitana Centro</v>
      </c>
      <c r="C2589" s="35" t="s">
        <v>314</v>
      </c>
      <c r="D2589" s="36" t="str">
        <f t="shared" si="197"/>
        <v>Acciones de Afiliación.</v>
      </c>
      <c r="E2589" s="36" t="s">
        <v>315</v>
      </c>
      <c r="F2589" s="36" t="str">
        <f t="shared" si="195"/>
        <v>Supervisión y asistencia técnica en materia de afiliaciones</v>
      </c>
      <c r="G2589" s="36" t="s">
        <v>2003</v>
      </c>
      <c r="H2589" s="83" t="s">
        <v>2004</v>
      </c>
      <c r="I2589" s="82">
        <v>1</v>
      </c>
      <c r="J2589" s="38">
        <v>0</v>
      </c>
      <c r="K2589" s="38"/>
      <c r="L2589" s="38">
        <v>0</v>
      </c>
      <c r="M2589" s="38">
        <f t="shared" si="196"/>
        <v>0</v>
      </c>
      <c r="N2589" s="39">
        <v>2</v>
      </c>
      <c r="O2589" s="41" t="str">
        <f>IFERROR(VLOOKUP(N2589,bbb!B637:Ordenmes,2,0),"")</f>
        <v>Febrero</v>
      </c>
      <c r="P2589" s="142">
        <v>10</v>
      </c>
      <c r="Q2589" s="111" t="s">
        <v>150</v>
      </c>
      <c r="R2589" s="95"/>
      <c r="S2589" s="93"/>
      <c r="T2589" s="93"/>
    </row>
    <row r="2590" spans="1:20" x14ac:dyDescent="0.25">
      <c r="A2590" s="34" t="s">
        <v>2144</v>
      </c>
      <c r="B2590" s="34" t="str">
        <f t="shared" si="194"/>
        <v>UDR Lima Metropolitana Centro</v>
      </c>
      <c r="C2590" s="35" t="s">
        <v>279</v>
      </c>
      <c r="D2590" s="36" t="str">
        <f t="shared" si="197"/>
        <v>Ejecución de Control Técnico a las Prestaciones.</v>
      </c>
      <c r="E2590" s="36" t="s">
        <v>288</v>
      </c>
      <c r="F2590" s="36" t="str">
        <f t="shared" si="195"/>
        <v>Ejecutar acciones correspondientes al Proceso de Control Presencial Posterior</v>
      </c>
      <c r="G2590" s="36" t="s">
        <v>2018</v>
      </c>
      <c r="H2590" s="83" t="s">
        <v>2014</v>
      </c>
      <c r="I2590" s="82">
        <v>4</v>
      </c>
      <c r="J2590" s="38">
        <v>0</v>
      </c>
      <c r="K2590" s="38"/>
      <c r="L2590" s="38">
        <v>0</v>
      </c>
      <c r="M2590" s="38">
        <f t="shared" si="196"/>
        <v>0</v>
      </c>
      <c r="N2590" s="39">
        <v>2</v>
      </c>
      <c r="O2590" s="41" t="str">
        <f>IFERROR(VLOOKUP(N2590,bbb!B638:Ordenmes,2,0),"")</f>
        <v>Febrero</v>
      </c>
      <c r="P2590" s="142">
        <v>11</v>
      </c>
      <c r="Q2590" s="111" t="s">
        <v>169</v>
      </c>
      <c r="R2590" s="95"/>
      <c r="S2590" s="93"/>
      <c r="T2590" s="93"/>
    </row>
    <row r="2591" spans="1:20" x14ac:dyDescent="0.25">
      <c r="A2591" s="34" t="s">
        <v>2144</v>
      </c>
      <c r="B2591" s="34" t="str">
        <f t="shared" ref="B2591:B2654" si="198">IFERROR(VLOOKUP(A2591,IdCC,2,0),"")</f>
        <v>UDR Lima Metropolitana Centro</v>
      </c>
      <c r="C2591" s="35" t="s">
        <v>279</v>
      </c>
      <c r="D2591" s="36" t="str">
        <f t="shared" si="197"/>
        <v>Ejecución de Control Técnico a las Prestaciones.</v>
      </c>
      <c r="E2591" s="36" t="s">
        <v>288</v>
      </c>
      <c r="F2591" s="36" t="str">
        <f t="shared" si="195"/>
        <v>Ejecutar acciones correspondientes al Proceso de Control Presencial Posterior</v>
      </c>
      <c r="G2591" s="36" t="s">
        <v>2019</v>
      </c>
      <c r="H2591" s="83" t="s">
        <v>2020</v>
      </c>
      <c r="I2591" s="82">
        <v>5</v>
      </c>
      <c r="J2591" s="38">
        <v>0</v>
      </c>
      <c r="K2591" s="38"/>
      <c r="L2591" s="38">
        <v>0</v>
      </c>
      <c r="M2591" s="38">
        <f t="shared" si="196"/>
        <v>0</v>
      </c>
      <c r="N2591" s="39">
        <v>2</v>
      </c>
      <c r="O2591" s="41" t="str">
        <f>IFERROR(VLOOKUP(N2591,bbb!B639:Ordenmes,2,0),"")</f>
        <v>Febrero</v>
      </c>
      <c r="P2591" s="142">
        <v>11</v>
      </c>
      <c r="Q2591" s="111" t="s">
        <v>169</v>
      </c>
      <c r="R2591" s="95"/>
      <c r="S2591" s="93"/>
      <c r="T2591" s="93"/>
    </row>
    <row r="2592" spans="1:20" x14ac:dyDescent="0.25">
      <c r="A2592" s="34" t="s">
        <v>2144</v>
      </c>
      <c r="B2592" s="34" t="str">
        <f t="shared" si="198"/>
        <v>UDR Lima Metropolitana Centro</v>
      </c>
      <c r="C2592" s="35" t="s">
        <v>279</v>
      </c>
      <c r="D2592" s="36" t="str">
        <f t="shared" si="197"/>
        <v>Ejecución de Control Técnico a las Prestaciones.</v>
      </c>
      <c r="E2592" s="36" t="s">
        <v>288</v>
      </c>
      <c r="F2592" s="36" t="str">
        <f t="shared" si="195"/>
        <v>Ejecutar acciones correspondientes al Proceso de Control Presencial Posterior</v>
      </c>
      <c r="G2592" s="36" t="s">
        <v>2021</v>
      </c>
      <c r="H2592" s="83" t="s">
        <v>2022</v>
      </c>
      <c r="I2592" s="82">
        <v>4</v>
      </c>
      <c r="J2592" s="38">
        <v>0</v>
      </c>
      <c r="K2592" s="38"/>
      <c r="L2592" s="38">
        <v>0</v>
      </c>
      <c r="M2592" s="38">
        <f t="shared" si="196"/>
        <v>0</v>
      </c>
      <c r="N2592" s="39">
        <v>2</v>
      </c>
      <c r="O2592" s="41" t="str">
        <f>IFERROR(VLOOKUP(N2592,bbb!B640:Ordenmes,2,0),"")</f>
        <v>Febrero</v>
      </c>
      <c r="P2592" s="142">
        <v>11</v>
      </c>
      <c r="Q2592" s="111" t="s">
        <v>169</v>
      </c>
      <c r="R2592" s="95"/>
      <c r="S2592" s="93"/>
      <c r="T2592" s="93"/>
    </row>
    <row r="2593" spans="1:20" x14ac:dyDescent="0.25">
      <c r="A2593" s="34" t="s">
        <v>2144</v>
      </c>
      <c r="B2593" s="34" t="str">
        <f t="shared" si="198"/>
        <v>UDR Lima Metropolitana Centro</v>
      </c>
      <c r="C2593" s="35" t="s">
        <v>279</v>
      </c>
      <c r="D2593" s="36" t="str">
        <f t="shared" si="197"/>
        <v>Ejecución de Control Técnico a las Prestaciones.</v>
      </c>
      <c r="E2593" s="36" t="s">
        <v>288</v>
      </c>
      <c r="F2593" s="36" t="str">
        <f t="shared" si="195"/>
        <v>Ejecutar acciones correspondientes al Proceso de Control Presencial Posterior</v>
      </c>
      <c r="G2593" s="36" t="s">
        <v>2023</v>
      </c>
      <c r="H2593" s="83" t="s">
        <v>2020</v>
      </c>
      <c r="I2593" s="82">
        <v>5</v>
      </c>
      <c r="J2593" s="38">
        <v>0</v>
      </c>
      <c r="K2593" s="38"/>
      <c r="L2593" s="38">
        <v>0</v>
      </c>
      <c r="M2593" s="38">
        <f t="shared" si="196"/>
        <v>0</v>
      </c>
      <c r="N2593" s="39">
        <v>2</v>
      </c>
      <c r="O2593" s="41" t="str">
        <f>IFERROR(VLOOKUP(N2593,bbb!B641:Ordenmes,2,0),"")</f>
        <v>Febrero</v>
      </c>
      <c r="P2593" s="142">
        <v>11</v>
      </c>
      <c r="Q2593" s="111" t="s">
        <v>169</v>
      </c>
      <c r="R2593" s="95"/>
      <c r="S2593" s="93"/>
      <c r="T2593" s="93"/>
    </row>
    <row r="2594" spans="1:20" x14ac:dyDescent="0.25">
      <c r="A2594" s="34" t="s">
        <v>2144</v>
      </c>
      <c r="B2594" s="34" t="str">
        <f t="shared" si="198"/>
        <v>UDR Lima Metropolitana Centro</v>
      </c>
      <c r="C2594" s="35" t="s">
        <v>307</v>
      </c>
      <c r="D2594" s="36" t="str">
        <f t="shared" si="197"/>
        <v>Supervisión Financiera a Unidades Ejecutoras-UE.</v>
      </c>
      <c r="E2594" s="36" t="s">
        <v>1126</v>
      </c>
      <c r="F2594" s="36" t="str">
        <f t="shared" si="195"/>
        <v>Acciones de soporte administrativo en UDR</v>
      </c>
      <c r="G2594" s="36" t="s">
        <v>2055</v>
      </c>
      <c r="H2594" s="83" t="s">
        <v>2056</v>
      </c>
      <c r="I2594" s="82">
        <v>5</v>
      </c>
      <c r="J2594" s="38">
        <v>0</v>
      </c>
      <c r="K2594" s="38"/>
      <c r="L2594" s="38">
        <v>0</v>
      </c>
      <c r="M2594" s="38">
        <f t="shared" si="196"/>
        <v>0</v>
      </c>
      <c r="N2594" s="39">
        <v>2</v>
      </c>
      <c r="O2594" s="41" t="str">
        <f>IFERROR(VLOOKUP(N2594,bbb!B642:Ordenmes,2,0),"")</f>
        <v>Febrero</v>
      </c>
      <c r="P2594" s="142">
        <v>11</v>
      </c>
      <c r="Q2594" s="111" t="s">
        <v>169</v>
      </c>
      <c r="R2594" s="95"/>
      <c r="S2594" s="93"/>
      <c r="T2594" s="93"/>
    </row>
    <row r="2595" spans="1:20" x14ac:dyDescent="0.25">
      <c r="A2595" s="34" t="s">
        <v>2144</v>
      </c>
      <c r="B2595" s="34" t="str">
        <f t="shared" si="198"/>
        <v>UDR Lima Metropolitana Centro</v>
      </c>
      <c r="C2595" s="35" t="s">
        <v>307</v>
      </c>
      <c r="D2595" s="36" t="str">
        <f t="shared" si="197"/>
        <v>Supervisión Financiera a Unidades Ejecutoras-UE.</v>
      </c>
      <c r="E2595" s="36" t="s">
        <v>253</v>
      </c>
      <c r="F2595" s="36" t="str">
        <f t="shared" si="195"/>
        <v>Supervisión y asistencia técnica en acciones de soporte a IPRESS</v>
      </c>
      <c r="G2595" s="36" t="s">
        <v>2055</v>
      </c>
      <c r="H2595" s="83" t="s">
        <v>2056</v>
      </c>
      <c r="I2595" s="82">
        <v>5</v>
      </c>
      <c r="J2595" s="38">
        <v>0</v>
      </c>
      <c r="K2595" s="38"/>
      <c r="L2595" s="38">
        <v>0</v>
      </c>
      <c r="M2595" s="38">
        <f t="shared" si="196"/>
        <v>0</v>
      </c>
      <c r="N2595" s="39">
        <v>2</v>
      </c>
      <c r="O2595" s="41" t="str">
        <f>IFERROR(VLOOKUP(N2595,bbb!B643:Ordenmes,2,0),"")</f>
        <v>Febrero</v>
      </c>
      <c r="P2595" s="142">
        <v>12</v>
      </c>
      <c r="Q2595" s="111" t="s">
        <v>166</v>
      </c>
      <c r="R2595" s="95"/>
      <c r="S2595" s="93"/>
      <c r="T2595" s="93"/>
    </row>
    <row r="2596" spans="1:20" x14ac:dyDescent="0.25">
      <c r="A2596" s="34" t="s">
        <v>2144</v>
      </c>
      <c r="B2596" s="34" t="str">
        <f t="shared" si="198"/>
        <v>UDR Lima Metropolitana Centro</v>
      </c>
      <c r="C2596" s="35" t="s">
        <v>307</v>
      </c>
      <c r="D2596" s="36" t="str">
        <f t="shared" si="197"/>
        <v>Supervisión Financiera a Unidades Ejecutoras-UE.</v>
      </c>
      <c r="E2596" s="36" t="s">
        <v>260</v>
      </c>
      <c r="F2596" s="36" t="str">
        <f t="shared" si="195"/>
        <v>Otras Acciones de Soporte</v>
      </c>
      <c r="G2596" s="36" t="s">
        <v>2055</v>
      </c>
      <c r="H2596" s="83" t="s">
        <v>2056</v>
      </c>
      <c r="I2596" s="82">
        <v>5</v>
      </c>
      <c r="J2596" s="38">
        <v>0</v>
      </c>
      <c r="K2596" s="38"/>
      <c r="L2596" s="38">
        <v>0</v>
      </c>
      <c r="M2596" s="38">
        <f t="shared" si="196"/>
        <v>0</v>
      </c>
      <c r="N2596" s="39">
        <v>2</v>
      </c>
      <c r="O2596" s="41" t="str">
        <f>IFERROR(VLOOKUP(N2596,bbb!B644:Ordenmes,2,0),"")</f>
        <v>Febrero</v>
      </c>
      <c r="P2596" s="142">
        <v>12</v>
      </c>
      <c r="Q2596" s="111" t="s">
        <v>166</v>
      </c>
      <c r="R2596" s="95"/>
      <c r="S2596" s="93"/>
      <c r="T2596" s="93"/>
    </row>
    <row r="2597" spans="1:20" x14ac:dyDescent="0.25">
      <c r="A2597" s="34" t="s">
        <v>2144</v>
      </c>
      <c r="B2597" s="34" t="str">
        <f t="shared" si="198"/>
        <v>UDR Lima Metropolitana Centro</v>
      </c>
      <c r="C2597" s="35" t="s">
        <v>314</v>
      </c>
      <c r="D2597" s="36" t="str">
        <f t="shared" si="197"/>
        <v>Acciones de Afiliación.</v>
      </c>
      <c r="E2597" s="36" t="s">
        <v>876</v>
      </c>
      <c r="F2597" s="36" t="str">
        <f t="shared" si="195"/>
        <v>Asistencia técnica a operadores del módulo de afiliación en IPRESS</v>
      </c>
      <c r="G2597" s="36" t="s">
        <v>2003</v>
      </c>
      <c r="H2597" s="83" t="s">
        <v>2004</v>
      </c>
      <c r="I2597" s="82">
        <v>1</v>
      </c>
      <c r="J2597" s="38">
        <v>0</v>
      </c>
      <c r="K2597" s="38"/>
      <c r="L2597" s="38">
        <v>0</v>
      </c>
      <c r="M2597" s="38">
        <f t="shared" si="196"/>
        <v>0</v>
      </c>
      <c r="N2597" s="39">
        <v>3</v>
      </c>
      <c r="O2597" s="41" t="str">
        <f>IFERROR(VLOOKUP(N2597,bbb!B661:Ordenmes,2,0),"")</f>
        <v>Marzo</v>
      </c>
      <c r="P2597" s="142">
        <v>12</v>
      </c>
      <c r="Q2597" s="111" t="s">
        <v>166</v>
      </c>
      <c r="R2597" s="95"/>
      <c r="S2597" s="93"/>
      <c r="T2597" s="93"/>
    </row>
    <row r="2598" spans="1:20" x14ac:dyDescent="0.25">
      <c r="A2598" s="34" t="s">
        <v>2144</v>
      </c>
      <c r="B2598" s="34" t="str">
        <f t="shared" si="198"/>
        <v>UDR Lima Metropolitana Centro</v>
      </c>
      <c r="C2598" s="35" t="s">
        <v>279</v>
      </c>
      <c r="D2598" s="36" t="str">
        <f t="shared" si="197"/>
        <v>Ejecución de Control Técnico a las Prestaciones.</v>
      </c>
      <c r="E2598" s="36" t="s">
        <v>288</v>
      </c>
      <c r="F2598" s="36" t="str">
        <f t="shared" si="195"/>
        <v>Ejecutar acciones correspondientes al Proceso de Control Presencial Posterior</v>
      </c>
      <c r="G2598" s="36" t="s">
        <v>2024</v>
      </c>
      <c r="H2598" s="83" t="s">
        <v>2014</v>
      </c>
      <c r="I2598" s="82">
        <v>2</v>
      </c>
      <c r="J2598" s="38">
        <v>0</v>
      </c>
      <c r="K2598" s="38"/>
      <c r="L2598" s="38">
        <v>0</v>
      </c>
      <c r="M2598" s="38">
        <f t="shared" si="196"/>
        <v>0</v>
      </c>
      <c r="N2598" s="39">
        <v>3</v>
      </c>
      <c r="O2598" s="41" t="str">
        <f>IFERROR(VLOOKUP(N2598,bbb!B662:Ordenmes,2,0),"")</f>
        <v>Marzo</v>
      </c>
      <c r="P2598" s="142">
        <v>12</v>
      </c>
      <c r="Q2598" s="111" t="s">
        <v>166</v>
      </c>
      <c r="R2598" s="95"/>
      <c r="S2598" s="93"/>
      <c r="T2598" s="93"/>
    </row>
    <row r="2599" spans="1:20" x14ac:dyDescent="0.25">
      <c r="A2599" s="34" t="s">
        <v>2144</v>
      </c>
      <c r="B2599" s="34" t="str">
        <f t="shared" si="198"/>
        <v>UDR Lima Metropolitana Centro</v>
      </c>
      <c r="C2599" s="35" t="s">
        <v>279</v>
      </c>
      <c r="D2599" s="36" t="str">
        <f t="shared" si="197"/>
        <v>Ejecución de Control Técnico a las Prestaciones.</v>
      </c>
      <c r="E2599" s="36" t="s">
        <v>288</v>
      </c>
      <c r="F2599" s="36" t="str">
        <f t="shared" si="195"/>
        <v>Ejecutar acciones correspondientes al Proceso de Control Presencial Posterior</v>
      </c>
      <c r="G2599" s="36" t="s">
        <v>2025</v>
      </c>
      <c r="H2599" s="83" t="s">
        <v>2022</v>
      </c>
      <c r="I2599" s="82">
        <v>1</v>
      </c>
      <c r="J2599" s="38">
        <v>0</v>
      </c>
      <c r="K2599" s="38"/>
      <c r="L2599" s="38">
        <v>0</v>
      </c>
      <c r="M2599" s="38">
        <f t="shared" si="196"/>
        <v>0</v>
      </c>
      <c r="N2599" s="39">
        <v>3</v>
      </c>
      <c r="O2599" s="41" t="str">
        <f>IFERROR(VLOOKUP(N2599,bbb!B663:Ordenmes,2,0),"")</f>
        <v>Marzo</v>
      </c>
      <c r="P2599" s="142">
        <v>12</v>
      </c>
      <c r="Q2599" s="111" t="s">
        <v>166</v>
      </c>
      <c r="R2599" s="95"/>
      <c r="S2599" s="93"/>
      <c r="T2599" s="93"/>
    </row>
    <row r="2600" spans="1:20" x14ac:dyDescent="0.25">
      <c r="A2600" s="34" t="s">
        <v>2144</v>
      </c>
      <c r="B2600" s="34" t="str">
        <f t="shared" si="198"/>
        <v>UDR Lima Metropolitana Centro</v>
      </c>
      <c r="C2600" s="35" t="s">
        <v>307</v>
      </c>
      <c r="D2600" s="36" t="str">
        <f t="shared" si="197"/>
        <v>Supervisión Financiera a Unidades Ejecutoras-UE.</v>
      </c>
      <c r="E2600" s="36" t="s">
        <v>1126</v>
      </c>
      <c r="F2600" s="36" t="str">
        <f t="shared" si="195"/>
        <v>Acciones de soporte administrativo en UDR</v>
      </c>
      <c r="G2600" s="36" t="s">
        <v>2055</v>
      </c>
      <c r="H2600" s="83" t="s">
        <v>2056</v>
      </c>
      <c r="I2600" s="82">
        <v>5</v>
      </c>
      <c r="J2600" s="38">
        <v>0</v>
      </c>
      <c r="K2600" s="38"/>
      <c r="L2600" s="38">
        <v>0</v>
      </c>
      <c r="M2600" s="38">
        <f t="shared" si="196"/>
        <v>0</v>
      </c>
      <c r="N2600" s="39">
        <v>3</v>
      </c>
      <c r="O2600" s="41" t="str">
        <f>IFERROR(VLOOKUP(N2600,bbb!B664:Ordenmes,2,0),"")</f>
        <v>Marzo</v>
      </c>
      <c r="P2600" s="142">
        <v>2</v>
      </c>
      <c r="Q2600" s="111" t="s">
        <v>126</v>
      </c>
      <c r="R2600" s="95"/>
      <c r="S2600" s="93"/>
      <c r="T2600" s="93"/>
    </row>
    <row r="2601" spans="1:20" x14ac:dyDescent="0.25">
      <c r="A2601" s="34" t="s">
        <v>2144</v>
      </c>
      <c r="B2601" s="34" t="str">
        <f t="shared" si="198"/>
        <v>UDR Lima Metropolitana Centro</v>
      </c>
      <c r="C2601" s="35" t="s">
        <v>307</v>
      </c>
      <c r="D2601" s="36" t="str">
        <f t="shared" si="197"/>
        <v>Supervisión Financiera a Unidades Ejecutoras-UE.</v>
      </c>
      <c r="E2601" s="36" t="s">
        <v>253</v>
      </c>
      <c r="F2601" s="36" t="str">
        <f t="shared" si="195"/>
        <v>Supervisión y asistencia técnica en acciones de soporte a IPRESS</v>
      </c>
      <c r="G2601" s="36" t="s">
        <v>2055</v>
      </c>
      <c r="H2601" s="83" t="s">
        <v>2056</v>
      </c>
      <c r="I2601" s="82">
        <v>5</v>
      </c>
      <c r="J2601" s="38">
        <v>0</v>
      </c>
      <c r="K2601" s="38"/>
      <c r="L2601" s="38">
        <v>0</v>
      </c>
      <c r="M2601" s="38">
        <f t="shared" si="196"/>
        <v>0</v>
      </c>
      <c r="N2601" s="39">
        <v>3</v>
      </c>
      <c r="O2601" s="41" t="str">
        <f>IFERROR(VLOOKUP(N2601,bbb!B665:Ordenmes,2,0),"")</f>
        <v>Marzo</v>
      </c>
      <c r="P2601" s="142">
        <v>2</v>
      </c>
      <c r="Q2601" s="111" t="s">
        <v>126</v>
      </c>
      <c r="R2601" s="95"/>
      <c r="S2601" s="93"/>
      <c r="T2601" s="93"/>
    </row>
    <row r="2602" spans="1:20" x14ac:dyDescent="0.25">
      <c r="A2602" s="34" t="s">
        <v>2144</v>
      </c>
      <c r="B2602" s="34" t="str">
        <f t="shared" si="198"/>
        <v>UDR Lima Metropolitana Centro</v>
      </c>
      <c r="C2602" s="35" t="s">
        <v>307</v>
      </c>
      <c r="D2602" s="36" t="str">
        <f t="shared" si="197"/>
        <v>Supervisión Financiera a Unidades Ejecutoras-UE.</v>
      </c>
      <c r="E2602" s="36" t="s">
        <v>260</v>
      </c>
      <c r="F2602" s="36" t="str">
        <f t="shared" si="195"/>
        <v>Otras Acciones de Soporte</v>
      </c>
      <c r="G2602" s="36" t="s">
        <v>2055</v>
      </c>
      <c r="H2602" s="83" t="s">
        <v>2056</v>
      </c>
      <c r="I2602" s="82">
        <v>5</v>
      </c>
      <c r="J2602" s="38">
        <v>0</v>
      </c>
      <c r="K2602" s="38"/>
      <c r="L2602" s="38">
        <v>0</v>
      </c>
      <c r="M2602" s="38">
        <f t="shared" si="196"/>
        <v>0</v>
      </c>
      <c r="N2602" s="39">
        <v>3</v>
      </c>
      <c r="O2602" s="41" t="str">
        <f>IFERROR(VLOOKUP(N2602,bbb!B666:Ordenmes,2,0),"")</f>
        <v>Marzo</v>
      </c>
      <c r="P2602" s="142">
        <v>3</v>
      </c>
      <c r="Q2602" s="111" t="s">
        <v>131</v>
      </c>
      <c r="R2602" s="95"/>
      <c r="S2602" s="93"/>
      <c r="T2602" s="93"/>
    </row>
    <row r="2603" spans="1:20" x14ac:dyDescent="0.25">
      <c r="A2603" s="34" t="s">
        <v>2144</v>
      </c>
      <c r="B2603" s="34" t="str">
        <f t="shared" si="198"/>
        <v>UDR Lima Metropolitana Centro</v>
      </c>
      <c r="C2603" s="35" t="s">
        <v>314</v>
      </c>
      <c r="D2603" s="36" t="str">
        <f t="shared" si="197"/>
        <v>Acciones de Afiliación.</v>
      </c>
      <c r="E2603" s="36" t="s">
        <v>315</v>
      </c>
      <c r="F2603" s="36" t="str">
        <f t="shared" si="195"/>
        <v>Supervisión y asistencia técnica en materia de afiliaciones</v>
      </c>
      <c r="G2603" s="36" t="s">
        <v>2003</v>
      </c>
      <c r="H2603" s="83" t="s">
        <v>2004</v>
      </c>
      <c r="I2603" s="82">
        <v>1</v>
      </c>
      <c r="J2603" s="38">
        <v>0</v>
      </c>
      <c r="K2603" s="38"/>
      <c r="L2603" s="38">
        <v>0</v>
      </c>
      <c r="M2603" s="38">
        <f t="shared" si="196"/>
        <v>0</v>
      </c>
      <c r="N2603" s="107">
        <v>4</v>
      </c>
      <c r="O2603" s="41" t="str">
        <f>IFERROR(VLOOKUP(N2603,bbb!B716:Ordenmes,2,0),"")</f>
        <v>Abril</v>
      </c>
      <c r="P2603" s="142">
        <v>4</v>
      </c>
      <c r="Q2603" s="111" t="s">
        <v>137</v>
      </c>
      <c r="R2603" s="95"/>
      <c r="S2603" s="93"/>
      <c r="T2603" s="93"/>
    </row>
    <row r="2604" spans="1:20" x14ac:dyDescent="0.25">
      <c r="A2604" s="34" t="s">
        <v>2144</v>
      </c>
      <c r="B2604" s="34" t="str">
        <f t="shared" si="198"/>
        <v>UDR Lima Metropolitana Centro</v>
      </c>
      <c r="C2604" s="35" t="s">
        <v>279</v>
      </c>
      <c r="D2604" s="36" t="str">
        <f t="shared" si="197"/>
        <v>Ejecución de Control Técnico a las Prestaciones.</v>
      </c>
      <c r="E2604" s="36" t="s">
        <v>288</v>
      </c>
      <c r="F2604" s="36" t="str">
        <f t="shared" si="195"/>
        <v>Ejecutar acciones correspondientes al Proceso de Control Presencial Posterior</v>
      </c>
      <c r="G2604" s="36" t="s">
        <v>2026</v>
      </c>
      <c r="H2604" s="83" t="s">
        <v>2009</v>
      </c>
      <c r="I2604" s="82">
        <v>4</v>
      </c>
      <c r="J2604" s="38">
        <v>0</v>
      </c>
      <c r="K2604" s="38"/>
      <c r="L2604" s="38">
        <v>0</v>
      </c>
      <c r="M2604" s="38">
        <f t="shared" si="196"/>
        <v>0</v>
      </c>
      <c r="N2604" s="107">
        <v>4</v>
      </c>
      <c r="O2604" s="41" t="str">
        <f>IFERROR(VLOOKUP(N2604,bbb!B717:Ordenmes,2,0),"")</f>
        <v>Abril</v>
      </c>
      <c r="P2604" s="142">
        <v>5</v>
      </c>
      <c r="Q2604" s="111" t="s">
        <v>158</v>
      </c>
      <c r="R2604" s="95"/>
      <c r="S2604" s="93"/>
      <c r="T2604" s="93"/>
    </row>
    <row r="2605" spans="1:20" x14ac:dyDescent="0.25">
      <c r="A2605" s="34" t="s">
        <v>2144</v>
      </c>
      <c r="B2605" s="34" t="str">
        <f t="shared" si="198"/>
        <v>UDR Lima Metropolitana Centro</v>
      </c>
      <c r="C2605" s="35" t="s">
        <v>279</v>
      </c>
      <c r="D2605" s="36" t="str">
        <f t="shared" si="197"/>
        <v>Ejecución de Control Técnico a las Prestaciones.</v>
      </c>
      <c r="E2605" s="36" t="s">
        <v>288</v>
      </c>
      <c r="F2605" s="36" t="str">
        <f t="shared" si="195"/>
        <v>Ejecutar acciones correspondientes al Proceso de Control Presencial Posterior</v>
      </c>
      <c r="G2605" s="36" t="s">
        <v>2027</v>
      </c>
      <c r="H2605" s="83" t="s">
        <v>2020</v>
      </c>
      <c r="I2605" s="82">
        <v>1</v>
      </c>
      <c r="J2605" s="38">
        <v>0</v>
      </c>
      <c r="K2605" s="38"/>
      <c r="L2605" s="38">
        <v>0</v>
      </c>
      <c r="M2605" s="38">
        <f t="shared" si="196"/>
        <v>0</v>
      </c>
      <c r="N2605" s="107">
        <v>4</v>
      </c>
      <c r="O2605" s="41" t="str">
        <f>IFERROR(VLOOKUP(N2605,bbb!B718:Ordenmes,2,0),"")</f>
        <v>Abril</v>
      </c>
      <c r="P2605" s="142">
        <v>1</v>
      </c>
      <c r="Q2605" s="111" t="s">
        <v>257</v>
      </c>
      <c r="R2605" s="95"/>
      <c r="S2605" s="93"/>
      <c r="T2605" s="93"/>
    </row>
    <row r="2606" spans="1:20" x14ac:dyDescent="0.25">
      <c r="A2606" s="34" t="s">
        <v>2144</v>
      </c>
      <c r="B2606" s="34" t="str">
        <f t="shared" si="198"/>
        <v>UDR Lima Metropolitana Centro</v>
      </c>
      <c r="C2606" s="35" t="s">
        <v>279</v>
      </c>
      <c r="D2606" s="36" t="str">
        <f t="shared" si="197"/>
        <v>Ejecución de Control Técnico a las Prestaciones.</v>
      </c>
      <c r="E2606" s="36" t="s">
        <v>288</v>
      </c>
      <c r="F2606" s="36" t="str">
        <f t="shared" si="195"/>
        <v>Ejecutar acciones correspondientes al Proceso de Control Presencial Posterior</v>
      </c>
      <c r="G2606" s="36" t="s">
        <v>1889</v>
      </c>
      <c r="H2606" s="83" t="s">
        <v>2006</v>
      </c>
      <c r="I2606" s="82">
        <v>1</v>
      </c>
      <c r="J2606" s="38">
        <v>0</v>
      </c>
      <c r="K2606" s="38"/>
      <c r="L2606" s="38">
        <v>0</v>
      </c>
      <c r="M2606" s="38">
        <f t="shared" si="196"/>
        <v>0</v>
      </c>
      <c r="N2606" s="107">
        <v>4</v>
      </c>
      <c r="O2606" s="41" t="str">
        <f>IFERROR(VLOOKUP(N2606,bbb!B719:Ordenmes,2,0),"")</f>
        <v>Abril</v>
      </c>
      <c r="P2606" s="142">
        <v>1</v>
      </c>
      <c r="Q2606" s="111" t="s">
        <v>257</v>
      </c>
      <c r="R2606" s="95"/>
      <c r="S2606" s="93"/>
      <c r="T2606" s="93"/>
    </row>
    <row r="2607" spans="1:20" x14ac:dyDescent="0.25">
      <c r="A2607" s="34" t="s">
        <v>2144</v>
      </c>
      <c r="B2607" s="34" t="str">
        <f t="shared" si="198"/>
        <v>UDR Lima Metropolitana Centro</v>
      </c>
      <c r="C2607" s="35" t="s">
        <v>279</v>
      </c>
      <c r="D2607" s="36" t="str">
        <f t="shared" si="197"/>
        <v>Ejecución de Control Técnico a las Prestaciones.</v>
      </c>
      <c r="E2607" s="36" t="s">
        <v>288</v>
      </c>
      <c r="F2607" s="36" t="str">
        <f t="shared" si="195"/>
        <v>Ejecutar acciones correspondientes al Proceso de Control Presencial Posterior</v>
      </c>
      <c r="G2607" s="36" t="s">
        <v>2028</v>
      </c>
      <c r="H2607" s="83" t="s">
        <v>2022</v>
      </c>
      <c r="I2607" s="82">
        <v>1</v>
      </c>
      <c r="J2607" s="38">
        <v>0</v>
      </c>
      <c r="K2607" s="38"/>
      <c r="L2607" s="38">
        <v>0</v>
      </c>
      <c r="M2607" s="38">
        <f t="shared" si="196"/>
        <v>0</v>
      </c>
      <c r="N2607" s="107">
        <v>4</v>
      </c>
      <c r="O2607" s="41" t="str">
        <f>IFERROR(VLOOKUP(N2607,bbb!B720:Ordenmes,2,0),"")</f>
        <v>Abril</v>
      </c>
      <c r="P2607" s="142">
        <v>2</v>
      </c>
      <c r="Q2607" s="111" t="s">
        <v>126</v>
      </c>
      <c r="R2607" s="95"/>
      <c r="S2607" s="93"/>
      <c r="T2607" s="93"/>
    </row>
    <row r="2608" spans="1:20" x14ac:dyDescent="0.25">
      <c r="A2608" s="34" t="s">
        <v>2144</v>
      </c>
      <c r="B2608" s="34" t="str">
        <f t="shared" si="198"/>
        <v>UDR Lima Metropolitana Centro</v>
      </c>
      <c r="C2608" s="35" t="s">
        <v>279</v>
      </c>
      <c r="D2608" s="36" t="str">
        <f t="shared" si="197"/>
        <v>Ejecución de Control Técnico a las Prestaciones.</v>
      </c>
      <c r="E2608" s="36" t="s">
        <v>288</v>
      </c>
      <c r="F2608" s="36" t="str">
        <f t="shared" si="195"/>
        <v>Ejecutar acciones correspondientes al Proceso de Control Presencial Posterior</v>
      </c>
      <c r="G2608" s="36" t="s">
        <v>2029</v>
      </c>
      <c r="H2608" s="83" t="s">
        <v>2022</v>
      </c>
      <c r="I2608" s="82">
        <v>1</v>
      </c>
      <c r="J2608" s="38">
        <v>0</v>
      </c>
      <c r="K2608" s="38"/>
      <c r="L2608" s="38">
        <v>0</v>
      </c>
      <c r="M2608" s="38">
        <f t="shared" si="196"/>
        <v>0</v>
      </c>
      <c r="N2608" s="107">
        <v>4</v>
      </c>
      <c r="O2608" s="41" t="str">
        <f>IFERROR(VLOOKUP(N2608,bbb!B721:Ordenmes,2,0),"")</f>
        <v>Abril</v>
      </c>
      <c r="P2608" s="142">
        <v>2</v>
      </c>
      <c r="Q2608" s="111" t="s">
        <v>126</v>
      </c>
      <c r="R2608" s="95"/>
      <c r="S2608" s="93"/>
      <c r="T2608" s="93"/>
    </row>
    <row r="2609" spans="1:20" x14ac:dyDescent="0.25">
      <c r="A2609" s="34" t="s">
        <v>2144</v>
      </c>
      <c r="B2609" s="34" t="str">
        <f t="shared" si="198"/>
        <v>UDR Lima Metropolitana Centro</v>
      </c>
      <c r="C2609" s="35" t="s">
        <v>279</v>
      </c>
      <c r="D2609" s="36" t="str">
        <f t="shared" si="197"/>
        <v>Ejecución de Control Técnico a las Prestaciones.</v>
      </c>
      <c r="E2609" s="36" t="s">
        <v>288</v>
      </c>
      <c r="F2609" s="36" t="str">
        <f t="shared" si="195"/>
        <v>Ejecutar acciones correspondientes al Proceso de Control Presencial Posterior</v>
      </c>
      <c r="G2609" s="36" t="s">
        <v>2030</v>
      </c>
      <c r="H2609" s="83" t="s">
        <v>2017</v>
      </c>
      <c r="I2609" s="82">
        <v>1</v>
      </c>
      <c r="J2609" s="38">
        <v>0</v>
      </c>
      <c r="K2609" s="38"/>
      <c r="L2609" s="38">
        <v>0</v>
      </c>
      <c r="M2609" s="38">
        <f t="shared" si="196"/>
        <v>0</v>
      </c>
      <c r="N2609" s="107">
        <v>4</v>
      </c>
      <c r="O2609" s="41" t="str">
        <f>IFERROR(VLOOKUP(N2609,bbb!B722:Ordenmes,2,0),"")</f>
        <v>Abril</v>
      </c>
      <c r="P2609" s="142">
        <v>3</v>
      </c>
      <c r="Q2609" s="111" t="s">
        <v>131</v>
      </c>
      <c r="R2609" s="95"/>
      <c r="S2609" s="93"/>
      <c r="T2609" s="93"/>
    </row>
    <row r="2610" spans="1:20" x14ac:dyDescent="0.25">
      <c r="A2610" s="34" t="s">
        <v>2144</v>
      </c>
      <c r="B2610" s="34" t="str">
        <f t="shared" si="198"/>
        <v>UDR Lima Metropolitana Centro</v>
      </c>
      <c r="C2610" s="35" t="s">
        <v>279</v>
      </c>
      <c r="D2610" s="36" t="str">
        <f t="shared" si="197"/>
        <v>Ejecución de Control Técnico a las Prestaciones.</v>
      </c>
      <c r="E2610" s="36" t="s">
        <v>288</v>
      </c>
      <c r="F2610" s="36" t="str">
        <f t="shared" si="195"/>
        <v>Ejecutar acciones correspondientes al Proceso de Control Presencial Posterior</v>
      </c>
      <c r="G2610" s="36" t="s">
        <v>2024</v>
      </c>
      <c r="H2610" s="83" t="s">
        <v>2009</v>
      </c>
      <c r="I2610" s="82">
        <v>2</v>
      </c>
      <c r="J2610" s="38">
        <v>0</v>
      </c>
      <c r="K2610" s="38"/>
      <c r="L2610" s="38">
        <v>0</v>
      </c>
      <c r="M2610" s="38">
        <f t="shared" si="196"/>
        <v>0</v>
      </c>
      <c r="N2610" s="107">
        <v>4</v>
      </c>
      <c r="O2610" s="41" t="str">
        <f>IFERROR(VLOOKUP(N2610,bbb!B723:Ordenmes,2,0),"")</f>
        <v>Abril</v>
      </c>
      <c r="P2610" s="142">
        <v>4</v>
      </c>
      <c r="Q2610" s="111" t="s">
        <v>137</v>
      </c>
      <c r="R2610" s="95"/>
      <c r="S2610" s="93"/>
      <c r="T2610" s="93"/>
    </row>
    <row r="2611" spans="1:20" x14ac:dyDescent="0.25">
      <c r="A2611" s="34" t="s">
        <v>2144</v>
      </c>
      <c r="B2611" s="34" t="str">
        <f t="shared" si="198"/>
        <v>UDR Lima Metropolitana Centro</v>
      </c>
      <c r="C2611" s="35" t="s">
        <v>279</v>
      </c>
      <c r="D2611" s="36" t="str">
        <f t="shared" si="197"/>
        <v>Ejecución de Control Técnico a las Prestaciones.</v>
      </c>
      <c r="E2611" s="36" t="s">
        <v>288</v>
      </c>
      <c r="F2611" s="36" t="str">
        <f t="shared" si="195"/>
        <v>Ejecutar acciones correspondientes al Proceso de Control Presencial Posterior</v>
      </c>
      <c r="G2611" s="36" t="s">
        <v>2031</v>
      </c>
      <c r="H2611" s="83" t="s">
        <v>2006</v>
      </c>
      <c r="I2611" s="82">
        <v>1</v>
      </c>
      <c r="J2611" s="38">
        <v>0</v>
      </c>
      <c r="K2611" s="38"/>
      <c r="L2611" s="38">
        <v>0</v>
      </c>
      <c r="M2611" s="38">
        <f t="shared" si="196"/>
        <v>0</v>
      </c>
      <c r="N2611" s="107">
        <v>4</v>
      </c>
      <c r="O2611" s="41" t="str">
        <f>IFERROR(VLOOKUP(N2611,bbb!B724:Ordenmes,2,0),"")</f>
        <v>Abril</v>
      </c>
      <c r="P2611" s="142">
        <v>4</v>
      </c>
      <c r="Q2611" s="111" t="s">
        <v>137</v>
      </c>
      <c r="R2611" s="95"/>
      <c r="S2611" s="93"/>
      <c r="T2611" s="93"/>
    </row>
    <row r="2612" spans="1:20" x14ac:dyDescent="0.25">
      <c r="A2612" s="34" t="s">
        <v>2144</v>
      </c>
      <c r="B2612" s="34" t="str">
        <f t="shared" si="198"/>
        <v>UDR Lima Metropolitana Centro</v>
      </c>
      <c r="C2612" s="35" t="s">
        <v>279</v>
      </c>
      <c r="D2612" s="36" t="str">
        <f t="shared" si="197"/>
        <v>Ejecución de Control Técnico a las Prestaciones.</v>
      </c>
      <c r="E2612" s="36" t="s">
        <v>288</v>
      </c>
      <c r="F2612" s="36" t="str">
        <f t="shared" si="195"/>
        <v>Ejecutar acciones correspondientes al Proceso de Control Presencial Posterior</v>
      </c>
      <c r="G2612" s="36" t="s">
        <v>2032</v>
      </c>
      <c r="H2612" s="83" t="s">
        <v>2014</v>
      </c>
      <c r="I2612" s="82">
        <v>4</v>
      </c>
      <c r="J2612" s="38">
        <v>0</v>
      </c>
      <c r="K2612" s="38"/>
      <c r="L2612" s="38">
        <v>0</v>
      </c>
      <c r="M2612" s="38">
        <f t="shared" si="196"/>
        <v>0</v>
      </c>
      <c r="N2612" s="107">
        <v>4</v>
      </c>
      <c r="O2612" s="41" t="str">
        <f>IFERROR(VLOOKUP(N2612,bbb!B725:Ordenmes,2,0),"")</f>
        <v>Abril</v>
      </c>
      <c r="P2612" s="142">
        <v>5</v>
      </c>
      <c r="Q2612" s="111" t="s">
        <v>158</v>
      </c>
      <c r="R2612" s="95"/>
      <c r="S2612" s="93"/>
      <c r="T2612" s="93"/>
    </row>
    <row r="2613" spans="1:20" x14ac:dyDescent="0.25">
      <c r="A2613" s="34" t="s">
        <v>2144</v>
      </c>
      <c r="B2613" s="34" t="str">
        <f t="shared" si="198"/>
        <v>UDR Lima Metropolitana Centro</v>
      </c>
      <c r="C2613" s="35" t="s">
        <v>307</v>
      </c>
      <c r="D2613" s="36" t="str">
        <f t="shared" si="197"/>
        <v>Supervisión Financiera a Unidades Ejecutoras-UE.</v>
      </c>
      <c r="E2613" s="36" t="s">
        <v>1126</v>
      </c>
      <c r="F2613" s="36" t="str">
        <f t="shared" si="195"/>
        <v>Acciones de soporte administrativo en UDR</v>
      </c>
      <c r="G2613" s="36" t="s">
        <v>2055</v>
      </c>
      <c r="H2613" s="83" t="s">
        <v>2056</v>
      </c>
      <c r="I2613" s="82">
        <v>5</v>
      </c>
      <c r="J2613" s="38">
        <v>0</v>
      </c>
      <c r="K2613" s="38"/>
      <c r="L2613" s="38">
        <v>0</v>
      </c>
      <c r="M2613" s="38">
        <f t="shared" si="196"/>
        <v>0</v>
      </c>
      <c r="N2613" s="107">
        <v>4</v>
      </c>
      <c r="O2613" s="41" t="str">
        <f>IFERROR(VLOOKUP(N2613,bbb!B726:Ordenmes,2,0),"")</f>
        <v>Abril</v>
      </c>
      <c r="P2613" s="142">
        <v>5</v>
      </c>
      <c r="Q2613" s="111" t="s">
        <v>158</v>
      </c>
      <c r="R2613" s="95"/>
      <c r="S2613" s="93"/>
      <c r="T2613" s="93"/>
    </row>
    <row r="2614" spans="1:20" x14ac:dyDescent="0.25">
      <c r="A2614" s="34" t="s">
        <v>2144</v>
      </c>
      <c r="B2614" s="34" t="str">
        <f t="shared" si="198"/>
        <v>UDR Lima Metropolitana Centro</v>
      </c>
      <c r="C2614" s="35" t="s">
        <v>307</v>
      </c>
      <c r="D2614" s="36" t="str">
        <f t="shared" si="197"/>
        <v>Supervisión Financiera a Unidades Ejecutoras-UE.</v>
      </c>
      <c r="E2614" s="36" t="s">
        <v>253</v>
      </c>
      <c r="F2614" s="36" t="str">
        <f t="shared" si="195"/>
        <v>Supervisión y asistencia técnica en acciones de soporte a IPRESS</v>
      </c>
      <c r="G2614" s="36" t="s">
        <v>2055</v>
      </c>
      <c r="H2614" s="83" t="s">
        <v>2056</v>
      </c>
      <c r="I2614" s="82">
        <v>5</v>
      </c>
      <c r="J2614" s="38">
        <v>0</v>
      </c>
      <c r="K2614" s="38"/>
      <c r="L2614" s="38">
        <v>0</v>
      </c>
      <c r="M2614" s="38">
        <f t="shared" si="196"/>
        <v>0</v>
      </c>
      <c r="N2614" s="107">
        <v>4</v>
      </c>
      <c r="O2614" s="41" t="str">
        <f>IFERROR(VLOOKUP(N2614,bbb!B727:Ordenmes,2,0),"")</f>
        <v>Abril</v>
      </c>
      <c r="P2614" s="142">
        <v>6</v>
      </c>
      <c r="Q2614" s="111" t="s">
        <v>142</v>
      </c>
      <c r="R2614" s="95"/>
      <c r="S2614" s="93"/>
      <c r="T2614" s="93"/>
    </row>
    <row r="2615" spans="1:20" x14ac:dyDescent="0.25">
      <c r="A2615" s="34" t="s">
        <v>2144</v>
      </c>
      <c r="B2615" s="34" t="str">
        <f t="shared" si="198"/>
        <v>UDR Lima Metropolitana Centro</v>
      </c>
      <c r="C2615" s="35" t="s">
        <v>307</v>
      </c>
      <c r="D2615" s="36" t="str">
        <f t="shared" si="197"/>
        <v>Supervisión Financiera a Unidades Ejecutoras-UE.</v>
      </c>
      <c r="E2615" s="36" t="s">
        <v>260</v>
      </c>
      <c r="F2615" s="36" t="str">
        <f t="shared" si="195"/>
        <v>Otras Acciones de Soporte</v>
      </c>
      <c r="G2615" s="36" t="s">
        <v>2055</v>
      </c>
      <c r="H2615" s="83" t="s">
        <v>2056</v>
      </c>
      <c r="I2615" s="82">
        <v>5</v>
      </c>
      <c r="J2615" s="38">
        <v>0</v>
      </c>
      <c r="K2615" s="38"/>
      <c r="L2615" s="38">
        <v>0</v>
      </c>
      <c r="M2615" s="38">
        <f t="shared" si="196"/>
        <v>0</v>
      </c>
      <c r="N2615" s="107">
        <v>4</v>
      </c>
      <c r="O2615" s="41" t="str">
        <f>IFERROR(VLOOKUP(N2615,bbb!B728:Ordenmes,2,0),"")</f>
        <v>Abril</v>
      </c>
      <c r="P2615" s="142">
        <v>7</v>
      </c>
      <c r="Q2615" s="111" t="s">
        <v>156</v>
      </c>
      <c r="R2615" s="95"/>
      <c r="S2615" s="93"/>
      <c r="T2615" s="93"/>
    </row>
    <row r="2616" spans="1:20" x14ac:dyDescent="0.25">
      <c r="A2616" s="34" t="s">
        <v>2144</v>
      </c>
      <c r="B2616" s="34" t="str">
        <f t="shared" si="198"/>
        <v>UDR Lima Metropolitana Centro</v>
      </c>
      <c r="C2616" s="35" t="s">
        <v>279</v>
      </c>
      <c r="D2616" s="36" t="str">
        <f t="shared" si="197"/>
        <v>Ejecución de Control Técnico a las Prestaciones.</v>
      </c>
      <c r="E2616" s="36" t="s">
        <v>288</v>
      </c>
      <c r="F2616" s="36" t="str">
        <f t="shared" si="195"/>
        <v>Ejecutar acciones correspondientes al Proceso de Control Presencial Posterior</v>
      </c>
      <c r="G2616" s="36" t="s">
        <v>2025</v>
      </c>
      <c r="H2616" s="83" t="s">
        <v>2020</v>
      </c>
      <c r="I2616" s="82">
        <v>1</v>
      </c>
      <c r="J2616" s="38">
        <v>0</v>
      </c>
      <c r="K2616" s="38"/>
      <c r="L2616" s="38">
        <v>0</v>
      </c>
      <c r="M2616" s="38">
        <f t="shared" si="196"/>
        <v>0</v>
      </c>
      <c r="N2616" s="39">
        <v>5</v>
      </c>
      <c r="O2616" s="41" t="str">
        <f>IFERROR(VLOOKUP(N2616,bbb!B699:Ordenmes,2,0),"")</f>
        <v>Mayo</v>
      </c>
      <c r="P2616" s="142">
        <v>7</v>
      </c>
      <c r="Q2616" s="111" t="s">
        <v>156</v>
      </c>
      <c r="R2616" s="95"/>
      <c r="S2616" s="93"/>
      <c r="T2616" s="93"/>
    </row>
    <row r="2617" spans="1:20" x14ac:dyDescent="0.25">
      <c r="A2617" s="34" t="s">
        <v>2144</v>
      </c>
      <c r="B2617" s="34" t="str">
        <f t="shared" si="198"/>
        <v>UDR Lima Metropolitana Centro</v>
      </c>
      <c r="C2617" s="35" t="s">
        <v>279</v>
      </c>
      <c r="D2617" s="36" t="str">
        <f t="shared" si="197"/>
        <v>Ejecución de Control Técnico a las Prestaciones.</v>
      </c>
      <c r="E2617" s="36" t="s">
        <v>288</v>
      </c>
      <c r="F2617" s="36" t="str">
        <f t="shared" si="195"/>
        <v>Ejecutar acciones correspondientes al Proceso de Control Presencial Posterior</v>
      </c>
      <c r="G2617" s="36" t="s">
        <v>2033</v>
      </c>
      <c r="H2617" s="83" t="s">
        <v>2017</v>
      </c>
      <c r="I2617" s="82">
        <v>5</v>
      </c>
      <c r="J2617" s="38">
        <v>0</v>
      </c>
      <c r="K2617" s="38"/>
      <c r="L2617" s="38">
        <v>0</v>
      </c>
      <c r="M2617" s="38">
        <f t="shared" si="196"/>
        <v>0</v>
      </c>
      <c r="N2617" s="39">
        <v>5</v>
      </c>
      <c r="O2617" s="41" t="str">
        <f>IFERROR(VLOOKUP(N2617,bbb!B700:Ordenmes,2,0),"")</f>
        <v>Mayo</v>
      </c>
      <c r="P2617" s="142">
        <v>8</v>
      </c>
      <c r="Q2617" s="111" t="s">
        <v>145</v>
      </c>
      <c r="R2617" s="95"/>
      <c r="S2617" s="93"/>
      <c r="T2617" s="93"/>
    </row>
    <row r="2618" spans="1:20" x14ac:dyDescent="0.25">
      <c r="A2618" s="34" t="s">
        <v>2144</v>
      </c>
      <c r="B2618" s="34" t="str">
        <f t="shared" si="198"/>
        <v>UDR Lima Metropolitana Centro</v>
      </c>
      <c r="C2618" s="35" t="s">
        <v>279</v>
      </c>
      <c r="D2618" s="36" t="str">
        <f t="shared" si="197"/>
        <v>Ejecución de Control Técnico a las Prestaciones.</v>
      </c>
      <c r="E2618" s="36" t="s">
        <v>288</v>
      </c>
      <c r="F2618" s="36" t="str">
        <f t="shared" si="195"/>
        <v>Ejecutar acciones correspondientes al Proceso de Control Presencial Posterior</v>
      </c>
      <c r="G2618" s="36" t="s">
        <v>2034</v>
      </c>
      <c r="H2618" s="83" t="s">
        <v>2006</v>
      </c>
      <c r="I2618" s="82">
        <v>1</v>
      </c>
      <c r="J2618" s="38">
        <v>0</v>
      </c>
      <c r="K2618" s="38"/>
      <c r="L2618" s="38">
        <v>0</v>
      </c>
      <c r="M2618" s="38">
        <f t="shared" si="196"/>
        <v>0</v>
      </c>
      <c r="N2618" s="39">
        <v>5</v>
      </c>
      <c r="O2618" s="41" t="str">
        <f>IFERROR(VLOOKUP(N2618,bbb!B701:Ordenmes,2,0),"")</f>
        <v>Mayo</v>
      </c>
      <c r="P2618" s="142">
        <v>8</v>
      </c>
      <c r="Q2618" s="111" t="s">
        <v>145</v>
      </c>
      <c r="R2618" s="95"/>
      <c r="S2618" s="93"/>
      <c r="T2618" s="93"/>
    </row>
    <row r="2619" spans="1:20" x14ac:dyDescent="0.25">
      <c r="A2619" s="34" t="s">
        <v>2144</v>
      </c>
      <c r="B2619" s="34" t="str">
        <f t="shared" si="198"/>
        <v>UDR Lima Metropolitana Centro</v>
      </c>
      <c r="C2619" s="35" t="s">
        <v>279</v>
      </c>
      <c r="D2619" s="36" t="str">
        <f t="shared" si="197"/>
        <v>Ejecución de Control Técnico a las Prestaciones.</v>
      </c>
      <c r="E2619" s="36" t="s">
        <v>288</v>
      </c>
      <c r="F2619" s="36" t="str">
        <f t="shared" si="195"/>
        <v>Ejecutar acciones correspondientes al Proceso de Control Presencial Posterior</v>
      </c>
      <c r="G2619" s="36" t="s">
        <v>2035</v>
      </c>
      <c r="H2619" s="83" t="s">
        <v>2006</v>
      </c>
      <c r="I2619" s="82">
        <v>1</v>
      </c>
      <c r="J2619" s="38">
        <v>0</v>
      </c>
      <c r="K2619" s="38"/>
      <c r="L2619" s="38">
        <v>0</v>
      </c>
      <c r="M2619" s="38">
        <f t="shared" si="196"/>
        <v>0</v>
      </c>
      <c r="N2619" s="39">
        <v>5</v>
      </c>
      <c r="O2619" s="41" t="str">
        <f>IFERROR(VLOOKUP(N2619,bbb!B702:Ordenmes,2,0),"")</f>
        <v>Mayo</v>
      </c>
      <c r="P2619" s="142">
        <v>9</v>
      </c>
      <c r="Q2619" s="111" t="s">
        <v>161</v>
      </c>
      <c r="R2619" s="95"/>
      <c r="S2619" s="93"/>
      <c r="T2619" s="93"/>
    </row>
    <row r="2620" spans="1:20" x14ac:dyDescent="0.25">
      <c r="A2620" s="34" t="s">
        <v>2144</v>
      </c>
      <c r="B2620" s="34" t="str">
        <f t="shared" si="198"/>
        <v>UDR Lima Metropolitana Centro</v>
      </c>
      <c r="C2620" s="35" t="s">
        <v>279</v>
      </c>
      <c r="D2620" s="36" t="str">
        <f t="shared" si="197"/>
        <v>Ejecución de Control Técnico a las Prestaciones.</v>
      </c>
      <c r="E2620" s="36" t="s">
        <v>288</v>
      </c>
      <c r="F2620" s="36" t="str">
        <f t="shared" si="195"/>
        <v>Ejecutar acciones correspondientes al Proceso de Control Presencial Posterior</v>
      </c>
      <c r="G2620" s="36" t="s">
        <v>2016</v>
      </c>
      <c r="H2620" s="83" t="s">
        <v>2022</v>
      </c>
      <c r="I2620" s="82">
        <v>2</v>
      </c>
      <c r="J2620" s="38">
        <v>0</v>
      </c>
      <c r="K2620" s="38"/>
      <c r="L2620" s="38">
        <v>0</v>
      </c>
      <c r="M2620" s="38">
        <f t="shared" si="196"/>
        <v>0</v>
      </c>
      <c r="N2620" s="39">
        <v>5</v>
      </c>
      <c r="O2620" s="41" t="str">
        <f>IFERROR(VLOOKUP(N2620,bbb!B703:Ordenmes,2,0),"")</f>
        <v>Mayo</v>
      </c>
      <c r="P2620" s="142">
        <v>10</v>
      </c>
      <c r="Q2620" s="111" t="s">
        <v>150</v>
      </c>
      <c r="R2620" s="95"/>
      <c r="S2620" s="93"/>
      <c r="T2620" s="93"/>
    </row>
    <row r="2621" spans="1:20" x14ac:dyDescent="0.25">
      <c r="A2621" s="34" t="s">
        <v>2144</v>
      </c>
      <c r="B2621" s="34" t="str">
        <f t="shared" si="198"/>
        <v>UDR Lima Metropolitana Centro</v>
      </c>
      <c r="C2621" s="35" t="s">
        <v>279</v>
      </c>
      <c r="D2621" s="36" t="str">
        <f t="shared" si="197"/>
        <v>Ejecución de Control Técnico a las Prestaciones.</v>
      </c>
      <c r="E2621" s="36" t="s">
        <v>288</v>
      </c>
      <c r="F2621" s="36" t="str">
        <f t="shared" si="195"/>
        <v>Ejecutar acciones correspondientes al Proceso de Control Presencial Posterior</v>
      </c>
      <c r="G2621" s="36" t="s">
        <v>2036</v>
      </c>
      <c r="H2621" s="83" t="s">
        <v>2020</v>
      </c>
      <c r="I2621" s="82">
        <v>5</v>
      </c>
      <c r="J2621" s="38">
        <v>0</v>
      </c>
      <c r="K2621" s="38"/>
      <c r="L2621" s="38">
        <v>0</v>
      </c>
      <c r="M2621" s="38">
        <f t="shared" si="196"/>
        <v>0</v>
      </c>
      <c r="N2621" s="39">
        <v>5</v>
      </c>
      <c r="O2621" s="41" t="str">
        <f>IFERROR(VLOOKUP(N2621,bbb!B704:Ordenmes,2,0),"")</f>
        <v>Mayo</v>
      </c>
      <c r="P2621" s="142">
        <v>10</v>
      </c>
      <c r="Q2621" s="111" t="s">
        <v>150</v>
      </c>
      <c r="R2621" s="95"/>
      <c r="S2621" s="93"/>
      <c r="T2621" s="93"/>
    </row>
    <row r="2622" spans="1:20" x14ac:dyDescent="0.25">
      <c r="A2622" s="34" t="s">
        <v>2144</v>
      </c>
      <c r="B2622" s="34" t="str">
        <f t="shared" si="198"/>
        <v>UDR Lima Metropolitana Centro</v>
      </c>
      <c r="C2622" s="35" t="s">
        <v>307</v>
      </c>
      <c r="D2622" s="36" t="str">
        <f t="shared" si="197"/>
        <v>Supervisión Financiera a Unidades Ejecutoras-UE.</v>
      </c>
      <c r="E2622" s="36" t="s">
        <v>1126</v>
      </c>
      <c r="F2622" s="36" t="str">
        <f t="shared" si="195"/>
        <v>Acciones de soporte administrativo en UDR</v>
      </c>
      <c r="G2622" s="36" t="s">
        <v>2055</v>
      </c>
      <c r="H2622" s="83" t="s">
        <v>2056</v>
      </c>
      <c r="I2622" s="82">
        <v>5</v>
      </c>
      <c r="J2622" s="38">
        <v>0</v>
      </c>
      <c r="K2622" s="38"/>
      <c r="L2622" s="38">
        <v>0</v>
      </c>
      <c r="M2622" s="38">
        <f t="shared" si="196"/>
        <v>0</v>
      </c>
      <c r="N2622" s="39">
        <v>5</v>
      </c>
      <c r="O2622" s="41" t="str">
        <f>IFERROR(VLOOKUP(N2622,bbb!B705:Ordenmes,2,0),"")</f>
        <v>Mayo</v>
      </c>
      <c r="P2622" s="142">
        <v>11</v>
      </c>
      <c r="Q2622" s="111" t="s">
        <v>169</v>
      </c>
      <c r="R2622" s="95"/>
      <c r="S2622" s="93"/>
      <c r="T2622" s="93"/>
    </row>
    <row r="2623" spans="1:20" x14ac:dyDescent="0.25">
      <c r="A2623" s="34" t="s">
        <v>2144</v>
      </c>
      <c r="B2623" s="34" t="str">
        <f t="shared" si="198"/>
        <v>UDR Lima Metropolitana Centro</v>
      </c>
      <c r="C2623" s="35" t="s">
        <v>307</v>
      </c>
      <c r="D2623" s="36" t="str">
        <f t="shared" si="197"/>
        <v>Supervisión Financiera a Unidades Ejecutoras-UE.</v>
      </c>
      <c r="E2623" s="36" t="s">
        <v>253</v>
      </c>
      <c r="F2623" s="36" t="str">
        <f t="shared" si="195"/>
        <v>Supervisión y asistencia técnica en acciones de soporte a IPRESS</v>
      </c>
      <c r="G2623" s="36" t="s">
        <v>2055</v>
      </c>
      <c r="H2623" s="83" t="s">
        <v>2056</v>
      </c>
      <c r="I2623" s="82">
        <v>5</v>
      </c>
      <c r="J2623" s="38">
        <v>0</v>
      </c>
      <c r="K2623" s="38"/>
      <c r="L2623" s="38">
        <v>0</v>
      </c>
      <c r="M2623" s="38">
        <f t="shared" si="196"/>
        <v>0</v>
      </c>
      <c r="N2623" s="39">
        <v>5</v>
      </c>
      <c r="O2623" s="41" t="str">
        <f>IFERROR(VLOOKUP(N2623,bbb!B706:Ordenmes,2,0),"")</f>
        <v>Mayo</v>
      </c>
      <c r="P2623" s="142">
        <v>11</v>
      </c>
      <c r="Q2623" s="111" t="s">
        <v>169</v>
      </c>
      <c r="R2623" s="95"/>
      <c r="S2623" s="93"/>
      <c r="T2623" s="93"/>
    </row>
    <row r="2624" spans="1:20" x14ac:dyDescent="0.25">
      <c r="A2624" s="34" t="s">
        <v>2144</v>
      </c>
      <c r="B2624" s="34" t="str">
        <f t="shared" si="198"/>
        <v>UDR Lima Metropolitana Centro</v>
      </c>
      <c r="C2624" s="35" t="s">
        <v>307</v>
      </c>
      <c r="D2624" s="36" t="str">
        <f t="shared" si="197"/>
        <v>Supervisión Financiera a Unidades Ejecutoras-UE.</v>
      </c>
      <c r="E2624" s="36" t="s">
        <v>260</v>
      </c>
      <c r="F2624" s="36" t="str">
        <f t="shared" si="195"/>
        <v>Otras Acciones de Soporte</v>
      </c>
      <c r="G2624" s="36" t="s">
        <v>2055</v>
      </c>
      <c r="H2624" s="83" t="s">
        <v>2056</v>
      </c>
      <c r="I2624" s="82">
        <v>5</v>
      </c>
      <c r="J2624" s="38">
        <v>0</v>
      </c>
      <c r="K2624" s="38"/>
      <c r="L2624" s="38">
        <v>0</v>
      </c>
      <c r="M2624" s="38">
        <f t="shared" si="196"/>
        <v>0</v>
      </c>
      <c r="N2624" s="39">
        <v>5</v>
      </c>
      <c r="O2624" s="41" t="str">
        <f>IFERROR(VLOOKUP(N2624,bbb!B707:Ordenmes,2,0),"")</f>
        <v>Mayo</v>
      </c>
      <c r="P2624" s="142">
        <v>12</v>
      </c>
      <c r="Q2624" s="111" t="s">
        <v>166</v>
      </c>
      <c r="R2624" s="95"/>
      <c r="S2624" s="93"/>
      <c r="T2624" s="93"/>
    </row>
    <row r="2625" spans="1:20" x14ac:dyDescent="0.25">
      <c r="A2625" s="34" t="s">
        <v>2144</v>
      </c>
      <c r="B2625" s="34" t="str">
        <f t="shared" si="198"/>
        <v>UDR Lima Metropolitana Centro</v>
      </c>
      <c r="C2625" s="35" t="s">
        <v>314</v>
      </c>
      <c r="D2625" s="36" t="str">
        <f t="shared" si="197"/>
        <v>Acciones de Afiliación.</v>
      </c>
      <c r="E2625" s="36" t="s">
        <v>876</v>
      </c>
      <c r="F2625" s="36" t="str">
        <f t="shared" si="195"/>
        <v>Asistencia técnica a operadores del módulo de afiliación en IPRESS</v>
      </c>
      <c r="G2625" s="36" t="s">
        <v>2003</v>
      </c>
      <c r="H2625" s="83" t="s">
        <v>2004</v>
      </c>
      <c r="I2625" s="82">
        <v>1</v>
      </c>
      <c r="J2625" s="38">
        <v>0</v>
      </c>
      <c r="K2625" s="38"/>
      <c r="L2625" s="38">
        <v>0</v>
      </c>
      <c r="M2625" s="38">
        <f t="shared" si="196"/>
        <v>0</v>
      </c>
      <c r="N2625" s="39">
        <v>6</v>
      </c>
      <c r="O2625" s="41" t="str">
        <f>IFERROR(VLOOKUP(N2625,bbb!B685:Ordenmes,2,0),"")</f>
        <v>Junio</v>
      </c>
      <c r="P2625" s="142">
        <v>1</v>
      </c>
      <c r="Q2625" s="111" t="s">
        <v>257</v>
      </c>
      <c r="R2625" s="95"/>
      <c r="S2625" s="93"/>
      <c r="T2625" s="93"/>
    </row>
    <row r="2626" spans="1:20" x14ac:dyDescent="0.25">
      <c r="A2626" s="34" t="s">
        <v>2144</v>
      </c>
      <c r="B2626" s="34" t="str">
        <f t="shared" si="198"/>
        <v>UDR Lima Metropolitana Centro</v>
      </c>
      <c r="C2626" s="35" t="s">
        <v>314</v>
      </c>
      <c r="D2626" s="36" t="str">
        <f t="shared" si="197"/>
        <v>Acciones de Afiliación.</v>
      </c>
      <c r="E2626" s="36" t="s">
        <v>315</v>
      </c>
      <c r="F2626" s="36" t="str">
        <f t="shared" ref="F2626:F2689" si="199">IFERROR(VLOOKUP(E2626,IdTarea,2,0),"")</f>
        <v>Supervisión y asistencia técnica en materia de afiliaciones</v>
      </c>
      <c r="G2626" s="36" t="s">
        <v>2003</v>
      </c>
      <c r="H2626" s="83" t="s">
        <v>2004</v>
      </c>
      <c r="I2626" s="82">
        <v>1</v>
      </c>
      <c r="J2626" s="38">
        <v>0</v>
      </c>
      <c r="K2626" s="38"/>
      <c r="L2626" s="38">
        <v>0</v>
      </c>
      <c r="M2626" s="38">
        <f t="shared" si="196"/>
        <v>0</v>
      </c>
      <c r="N2626" s="39">
        <v>6</v>
      </c>
      <c r="O2626" s="41" t="str">
        <f>IFERROR(VLOOKUP(N2626,bbb!B686:Ordenmes,2,0),"")</f>
        <v>Junio</v>
      </c>
      <c r="P2626" s="142">
        <v>1</v>
      </c>
      <c r="Q2626" s="111" t="s">
        <v>257</v>
      </c>
      <c r="R2626" s="95"/>
      <c r="S2626" s="93"/>
      <c r="T2626" s="93"/>
    </row>
    <row r="2627" spans="1:20" x14ac:dyDescent="0.25">
      <c r="A2627" s="34" t="s">
        <v>2144</v>
      </c>
      <c r="B2627" s="34" t="str">
        <f t="shared" si="198"/>
        <v>UDR Lima Metropolitana Centro</v>
      </c>
      <c r="C2627" s="35" t="s">
        <v>307</v>
      </c>
      <c r="D2627" s="36" t="str">
        <f t="shared" si="197"/>
        <v>Supervisión Financiera a Unidades Ejecutoras-UE.</v>
      </c>
      <c r="E2627" s="36" t="s">
        <v>1126</v>
      </c>
      <c r="F2627" s="36" t="str">
        <f t="shared" si="199"/>
        <v>Acciones de soporte administrativo en UDR</v>
      </c>
      <c r="G2627" s="36" t="s">
        <v>2055</v>
      </c>
      <c r="H2627" s="83" t="s">
        <v>2056</v>
      </c>
      <c r="I2627" s="82">
        <v>5</v>
      </c>
      <c r="J2627" s="38">
        <v>0</v>
      </c>
      <c r="K2627" s="38"/>
      <c r="L2627" s="38">
        <v>0</v>
      </c>
      <c r="M2627" s="38">
        <f t="shared" si="196"/>
        <v>0</v>
      </c>
      <c r="N2627" s="39">
        <v>6</v>
      </c>
      <c r="O2627" s="41" t="str">
        <f>IFERROR(VLOOKUP(N2627,bbb!B687:Ordenmes,2,0),"")</f>
        <v>Junio</v>
      </c>
      <c r="P2627" s="142">
        <v>2</v>
      </c>
      <c r="Q2627" s="111" t="s">
        <v>126</v>
      </c>
      <c r="R2627" s="95"/>
      <c r="S2627" s="93"/>
      <c r="T2627" s="93"/>
    </row>
    <row r="2628" spans="1:20" x14ac:dyDescent="0.25">
      <c r="A2628" s="34" t="s">
        <v>2144</v>
      </c>
      <c r="B2628" s="34" t="str">
        <f t="shared" si="198"/>
        <v>UDR Lima Metropolitana Centro</v>
      </c>
      <c r="C2628" s="35" t="s">
        <v>307</v>
      </c>
      <c r="D2628" s="36" t="str">
        <f t="shared" si="197"/>
        <v>Supervisión Financiera a Unidades Ejecutoras-UE.</v>
      </c>
      <c r="E2628" s="36" t="s">
        <v>253</v>
      </c>
      <c r="F2628" s="36" t="str">
        <f t="shared" si="199"/>
        <v>Supervisión y asistencia técnica en acciones de soporte a IPRESS</v>
      </c>
      <c r="G2628" s="36" t="s">
        <v>2055</v>
      </c>
      <c r="H2628" s="83" t="s">
        <v>2056</v>
      </c>
      <c r="I2628" s="82">
        <v>5</v>
      </c>
      <c r="J2628" s="38">
        <v>0</v>
      </c>
      <c r="K2628" s="38"/>
      <c r="L2628" s="38">
        <v>0</v>
      </c>
      <c r="M2628" s="38">
        <f t="shared" si="196"/>
        <v>0</v>
      </c>
      <c r="N2628" s="39">
        <v>6</v>
      </c>
      <c r="O2628" s="41" t="str">
        <f>IFERROR(VLOOKUP(N2628,bbb!B688:Ordenmes,2,0),"")</f>
        <v>Junio</v>
      </c>
      <c r="P2628" s="142">
        <v>2</v>
      </c>
      <c r="Q2628" s="111" t="s">
        <v>126</v>
      </c>
      <c r="R2628" s="95"/>
      <c r="S2628" s="93"/>
      <c r="T2628" s="93"/>
    </row>
    <row r="2629" spans="1:20" x14ac:dyDescent="0.25">
      <c r="A2629" s="34" t="s">
        <v>2144</v>
      </c>
      <c r="B2629" s="34" t="str">
        <f t="shared" si="198"/>
        <v>UDR Lima Metropolitana Centro</v>
      </c>
      <c r="C2629" s="35" t="s">
        <v>307</v>
      </c>
      <c r="D2629" s="36" t="str">
        <f t="shared" si="197"/>
        <v>Supervisión Financiera a Unidades Ejecutoras-UE.</v>
      </c>
      <c r="E2629" s="36" t="s">
        <v>260</v>
      </c>
      <c r="F2629" s="36" t="str">
        <f t="shared" si="199"/>
        <v>Otras Acciones de Soporte</v>
      </c>
      <c r="G2629" s="36" t="s">
        <v>2055</v>
      </c>
      <c r="H2629" s="83" t="s">
        <v>2056</v>
      </c>
      <c r="I2629" s="82">
        <v>5</v>
      </c>
      <c r="J2629" s="38">
        <v>0</v>
      </c>
      <c r="K2629" s="38"/>
      <c r="L2629" s="38">
        <v>0</v>
      </c>
      <c r="M2629" s="38">
        <f t="shared" si="196"/>
        <v>0</v>
      </c>
      <c r="N2629" s="39">
        <v>6</v>
      </c>
      <c r="O2629" s="41" t="str">
        <f>IFERROR(VLOOKUP(N2629,bbb!B689:Ordenmes,2,0),"")</f>
        <v>Junio</v>
      </c>
      <c r="P2629" s="142">
        <v>3</v>
      </c>
      <c r="Q2629" s="111" t="s">
        <v>131</v>
      </c>
      <c r="R2629" s="95"/>
      <c r="S2629" s="93"/>
      <c r="T2629" s="93"/>
    </row>
    <row r="2630" spans="1:20" x14ac:dyDescent="0.25">
      <c r="A2630" s="34" t="s">
        <v>2144</v>
      </c>
      <c r="B2630" s="34" t="str">
        <f t="shared" si="198"/>
        <v>UDR Lima Metropolitana Centro</v>
      </c>
      <c r="C2630" s="35" t="s">
        <v>279</v>
      </c>
      <c r="D2630" s="36" t="str">
        <f t="shared" si="197"/>
        <v>Ejecución de Control Técnico a las Prestaciones.</v>
      </c>
      <c r="E2630" s="36" t="s">
        <v>288</v>
      </c>
      <c r="F2630" s="36" t="str">
        <f t="shared" si="199"/>
        <v>Ejecutar acciones correspondientes al Proceso de Control Presencial Posterior</v>
      </c>
      <c r="G2630" s="36" t="s">
        <v>2037</v>
      </c>
      <c r="H2630" s="83" t="s">
        <v>2014</v>
      </c>
      <c r="I2630" s="82">
        <v>1</v>
      </c>
      <c r="J2630" s="38">
        <v>0</v>
      </c>
      <c r="K2630" s="38"/>
      <c r="L2630" s="38">
        <v>0</v>
      </c>
      <c r="M2630" s="38">
        <f t="shared" si="196"/>
        <v>0</v>
      </c>
      <c r="N2630" s="39">
        <v>7</v>
      </c>
      <c r="O2630" s="41" t="str">
        <f>IFERROR(VLOOKUP(N2630,bbb!B687:Ordenmes,2,0),"")</f>
        <v>Julio</v>
      </c>
      <c r="P2630" s="142">
        <v>3</v>
      </c>
      <c r="Q2630" s="111" t="s">
        <v>131</v>
      </c>
      <c r="R2630" s="95"/>
      <c r="S2630" s="93"/>
      <c r="T2630" s="93"/>
    </row>
    <row r="2631" spans="1:20" x14ac:dyDescent="0.25">
      <c r="A2631" s="34" t="s">
        <v>2144</v>
      </c>
      <c r="B2631" s="34" t="str">
        <f t="shared" si="198"/>
        <v>UDR Lima Metropolitana Centro</v>
      </c>
      <c r="C2631" s="35" t="s">
        <v>279</v>
      </c>
      <c r="D2631" s="36" t="str">
        <f t="shared" si="197"/>
        <v>Ejecución de Control Técnico a las Prestaciones.</v>
      </c>
      <c r="E2631" s="36" t="s">
        <v>288</v>
      </c>
      <c r="F2631" s="36" t="str">
        <f t="shared" si="199"/>
        <v>Ejecutar acciones correspondientes al Proceso de Control Presencial Posterior</v>
      </c>
      <c r="G2631" s="36" t="s">
        <v>2038</v>
      </c>
      <c r="H2631" s="83" t="s">
        <v>2006</v>
      </c>
      <c r="I2631" s="82">
        <v>1</v>
      </c>
      <c r="J2631" s="38">
        <v>0</v>
      </c>
      <c r="K2631" s="38"/>
      <c r="L2631" s="38">
        <v>0</v>
      </c>
      <c r="M2631" s="38">
        <f t="shared" si="196"/>
        <v>0</v>
      </c>
      <c r="N2631" s="39">
        <v>7</v>
      </c>
      <c r="O2631" s="41" t="str">
        <f>IFERROR(VLOOKUP(N2631,bbb!B688:Ordenmes,2,0),"")</f>
        <v>Julio</v>
      </c>
      <c r="P2631" s="142">
        <v>4</v>
      </c>
      <c r="Q2631" s="111" t="s">
        <v>137</v>
      </c>
      <c r="R2631" s="95"/>
      <c r="S2631" s="93"/>
      <c r="T2631" s="93"/>
    </row>
    <row r="2632" spans="1:20" x14ac:dyDescent="0.25">
      <c r="A2632" s="34" t="s">
        <v>2144</v>
      </c>
      <c r="B2632" s="34" t="str">
        <f t="shared" si="198"/>
        <v>UDR Lima Metropolitana Centro</v>
      </c>
      <c r="C2632" s="35" t="s">
        <v>279</v>
      </c>
      <c r="D2632" s="36" t="str">
        <f t="shared" si="197"/>
        <v>Ejecución de Control Técnico a las Prestaciones.</v>
      </c>
      <c r="E2632" s="36" t="s">
        <v>288</v>
      </c>
      <c r="F2632" s="36" t="str">
        <f t="shared" si="199"/>
        <v>Ejecutar acciones correspondientes al Proceso de Control Presencial Posterior</v>
      </c>
      <c r="G2632" s="36" t="s">
        <v>2039</v>
      </c>
      <c r="H2632" s="83" t="s">
        <v>2017</v>
      </c>
      <c r="I2632" s="82">
        <v>4</v>
      </c>
      <c r="J2632" s="38">
        <v>0</v>
      </c>
      <c r="K2632" s="38"/>
      <c r="L2632" s="38">
        <v>0</v>
      </c>
      <c r="M2632" s="38">
        <f t="shared" ref="M2632:M2695" si="200">SUM(J2632:L2632)</f>
        <v>0</v>
      </c>
      <c r="N2632" s="39">
        <v>7</v>
      </c>
      <c r="O2632" s="41" t="str">
        <f>IFERROR(VLOOKUP(N2632,bbb!B689:Ordenmes,2,0),"")</f>
        <v>Julio</v>
      </c>
      <c r="P2632" s="142">
        <v>4</v>
      </c>
      <c r="Q2632" s="111" t="s">
        <v>137</v>
      </c>
      <c r="R2632" s="95"/>
      <c r="S2632" s="93"/>
      <c r="T2632" s="93"/>
    </row>
    <row r="2633" spans="1:20" x14ac:dyDescent="0.25">
      <c r="A2633" s="34" t="s">
        <v>2144</v>
      </c>
      <c r="B2633" s="34" t="str">
        <f t="shared" si="198"/>
        <v>UDR Lima Metropolitana Centro</v>
      </c>
      <c r="C2633" s="35" t="s">
        <v>279</v>
      </c>
      <c r="D2633" s="36" t="str">
        <f t="shared" si="197"/>
        <v>Ejecución de Control Técnico a las Prestaciones.</v>
      </c>
      <c r="E2633" s="36" t="s">
        <v>288</v>
      </c>
      <c r="F2633" s="36" t="str">
        <f t="shared" si="199"/>
        <v>Ejecutar acciones correspondientes al Proceso de Control Presencial Posterior</v>
      </c>
      <c r="G2633" s="36" t="s">
        <v>372</v>
      </c>
      <c r="H2633" s="83" t="s">
        <v>2020</v>
      </c>
      <c r="I2633" s="82">
        <v>1</v>
      </c>
      <c r="J2633" s="38">
        <v>0</v>
      </c>
      <c r="K2633" s="38"/>
      <c r="L2633" s="38">
        <v>0</v>
      </c>
      <c r="M2633" s="38">
        <f t="shared" si="200"/>
        <v>0</v>
      </c>
      <c r="N2633" s="39">
        <v>7</v>
      </c>
      <c r="O2633" s="41" t="str">
        <f>IFERROR(VLOOKUP(N2633,bbb!B690:Ordenmes,2,0),"")</f>
        <v>Julio</v>
      </c>
      <c r="P2633" s="142">
        <v>5</v>
      </c>
      <c r="Q2633" s="111" t="s">
        <v>158</v>
      </c>
      <c r="R2633" s="95"/>
      <c r="S2633" s="93"/>
      <c r="T2633" s="93"/>
    </row>
    <row r="2634" spans="1:20" x14ac:dyDescent="0.25">
      <c r="A2634" s="34" t="s">
        <v>2144</v>
      </c>
      <c r="B2634" s="34" t="str">
        <f t="shared" si="198"/>
        <v>UDR Lima Metropolitana Centro</v>
      </c>
      <c r="C2634" s="35" t="s">
        <v>279</v>
      </c>
      <c r="D2634" s="36" t="str">
        <f t="shared" si="197"/>
        <v>Ejecución de Control Técnico a las Prestaciones.</v>
      </c>
      <c r="E2634" s="36" t="s">
        <v>288</v>
      </c>
      <c r="F2634" s="36" t="str">
        <f t="shared" si="199"/>
        <v>Ejecutar acciones correspondientes al Proceso de Control Presencial Posterior</v>
      </c>
      <c r="G2634" s="36" t="s">
        <v>2023</v>
      </c>
      <c r="H2634" s="83" t="s">
        <v>2009</v>
      </c>
      <c r="I2634" s="82">
        <v>5</v>
      </c>
      <c r="J2634" s="38">
        <v>0</v>
      </c>
      <c r="K2634" s="38"/>
      <c r="L2634" s="38">
        <v>0</v>
      </c>
      <c r="M2634" s="38">
        <f t="shared" si="200"/>
        <v>0</v>
      </c>
      <c r="N2634" s="39">
        <v>7</v>
      </c>
      <c r="O2634" s="41" t="str">
        <f>IFERROR(VLOOKUP(N2634,bbb!B691:Ordenmes,2,0),"")</f>
        <v>Julio</v>
      </c>
      <c r="P2634" s="142">
        <v>5</v>
      </c>
      <c r="Q2634" s="111" t="s">
        <v>158</v>
      </c>
      <c r="R2634" s="95"/>
      <c r="S2634" s="93"/>
      <c r="T2634" s="93"/>
    </row>
    <row r="2635" spans="1:20" x14ac:dyDescent="0.25">
      <c r="A2635" s="34" t="s">
        <v>2144</v>
      </c>
      <c r="B2635" s="34" t="str">
        <f t="shared" si="198"/>
        <v>UDR Lima Metropolitana Centro</v>
      </c>
      <c r="C2635" s="35" t="s">
        <v>279</v>
      </c>
      <c r="D2635" s="36" t="str">
        <f t="shared" si="197"/>
        <v>Ejecución de Control Técnico a las Prestaciones.</v>
      </c>
      <c r="E2635" s="36" t="s">
        <v>288</v>
      </c>
      <c r="F2635" s="36" t="str">
        <f t="shared" si="199"/>
        <v>Ejecutar acciones correspondientes al Proceso de Control Presencial Posterior</v>
      </c>
      <c r="G2635" s="36" t="s">
        <v>2040</v>
      </c>
      <c r="H2635" s="83" t="s">
        <v>2006</v>
      </c>
      <c r="I2635" s="82">
        <v>1</v>
      </c>
      <c r="J2635" s="38">
        <v>0</v>
      </c>
      <c r="K2635" s="38"/>
      <c r="L2635" s="38">
        <v>0</v>
      </c>
      <c r="M2635" s="38">
        <f t="shared" si="200"/>
        <v>0</v>
      </c>
      <c r="N2635" s="39">
        <v>7</v>
      </c>
      <c r="O2635" s="41" t="str">
        <f>IFERROR(VLOOKUP(N2635,bbb!B692:Ordenmes,2,0),"")</f>
        <v>Julio</v>
      </c>
      <c r="P2635" s="142">
        <v>6</v>
      </c>
      <c r="Q2635" s="111" t="s">
        <v>142</v>
      </c>
      <c r="R2635" s="95"/>
      <c r="S2635" s="93"/>
      <c r="T2635" s="93"/>
    </row>
    <row r="2636" spans="1:20" x14ac:dyDescent="0.25">
      <c r="A2636" s="34" t="s">
        <v>2144</v>
      </c>
      <c r="B2636" s="34" t="str">
        <f t="shared" si="198"/>
        <v>UDR Lima Metropolitana Centro</v>
      </c>
      <c r="C2636" s="35" t="s">
        <v>279</v>
      </c>
      <c r="D2636" s="36" t="str">
        <f t="shared" si="197"/>
        <v>Ejecución de Control Técnico a las Prestaciones.</v>
      </c>
      <c r="E2636" s="36" t="s">
        <v>288</v>
      </c>
      <c r="F2636" s="36" t="str">
        <f t="shared" si="199"/>
        <v>Ejecutar acciones correspondientes al Proceso de Control Presencial Posterior</v>
      </c>
      <c r="G2636" s="36" t="s">
        <v>2021</v>
      </c>
      <c r="H2636" s="83" t="s">
        <v>2022</v>
      </c>
      <c r="I2636" s="82">
        <v>4</v>
      </c>
      <c r="J2636" s="38">
        <v>0</v>
      </c>
      <c r="K2636" s="38"/>
      <c r="L2636" s="38">
        <v>0</v>
      </c>
      <c r="M2636" s="38">
        <f t="shared" si="200"/>
        <v>0</v>
      </c>
      <c r="N2636" s="39">
        <v>7</v>
      </c>
      <c r="O2636" s="41" t="str">
        <f>IFERROR(VLOOKUP(N2636,bbb!B693:Ordenmes,2,0),"")</f>
        <v>Julio</v>
      </c>
      <c r="P2636" s="142">
        <v>6</v>
      </c>
      <c r="Q2636" s="111" t="s">
        <v>142</v>
      </c>
      <c r="R2636" s="95"/>
      <c r="S2636" s="93"/>
      <c r="T2636" s="93"/>
    </row>
    <row r="2637" spans="1:20" x14ac:dyDescent="0.25">
      <c r="A2637" s="34" t="s">
        <v>2144</v>
      </c>
      <c r="B2637" s="34" t="str">
        <f t="shared" si="198"/>
        <v>UDR Lima Metropolitana Centro</v>
      </c>
      <c r="C2637" s="35" t="s">
        <v>279</v>
      </c>
      <c r="D2637" s="36" t="str">
        <f t="shared" si="197"/>
        <v>Ejecución de Control Técnico a las Prestaciones.</v>
      </c>
      <c r="E2637" s="36" t="s">
        <v>288</v>
      </c>
      <c r="F2637" s="36" t="str">
        <f t="shared" si="199"/>
        <v>Ejecutar acciones correspondientes al Proceso de Control Presencial Posterior</v>
      </c>
      <c r="G2637" s="36" t="s">
        <v>2041</v>
      </c>
      <c r="H2637" s="83" t="s">
        <v>2020</v>
      </c>
      <c r="I2637" s="82">
        <v>1</v>
      </c>
      <c r="J2637" s="38">
        <v>0</v>
      </c>
      <c r="K2637" s="38"/>
      <c r="L2637" s="38">
        <v>0</v>
      </c>
      <c r="M2637" s="38">
        <f t="shared" si="200"/>
        <v>0</v>
      </c>
      <c r="N2637" s="39">
        <v>7</v>
      </c>
      <c r="O2637" s="41" t="str">
        <f>IFERROR(VLOOKUP(N2637,bbb!B694:Ordenmes,2,0),"")</f>
        <v>Julio</v>
      </c>
      <c r="P2637" s="142">
        <v>7</v>
      </c>
      <c r="Q2637" s="111" t="s">
        <v>156</v>
      </c>
      <c r="R2637" s="95"/>
      <c r="S2637" s="93"/>
      <c r="T2637" s="93"/>
    </row>
    <row r="2638" spans="1:20" x14ac:dyDescent="0.25">
      <c r="A2638" s="34" t="s">
        <v>2144</v>
      </c>
      <c r="B2638" s="34" t="str">
        <f t="shared" si="198"/>
        <v>UDR Lima Metropolitana Centro</v>
      </c>
      <c r="C2638" s="35" t="s">
        <v>279</v>
      </c>
      <c r="D2638" s="36" t="str">
        <f t="shared" si="197"/>
        <v>Ejecución de Control Técnico a las Prestaciones.</v>
      </c>
      <c r="E2638" s="36" t="s">
        <v>288</v>
      </c>
      <c r="F2638" s="36" t="str">
        <f t="shared" si="199"/>
        <v>Ejecutar acciones correspondientes al Proceso de Control Presencial Posterior</v>
      </c>
      <c r="G2638" s="36" t="s">
        <v>2042</v>
      </c>
      <c r="H2638" s="83" t="s">
        <v>2009</v>
      </c>
      <c r="I2638" s="82">
        <v>1</v>
      </c>
      <c r="J2638" s="38">
        <v>0</v>
      </c>
      <c r="K2638" s="38"/>
      <c r="L2638" s="38">
        <v>0</v>
      </c>
      <c r="M2638" s="38">
        <f t="shared" si="200"/>
        <v>0</v>
      </c>
      <c r="N2638" s="39">
        <v>7</v>
      </c>
      <c r="O2638" s="41" t="str">
        <f>IFERROR(VLOOKUP(N2638,bbb!B695:Ordenmes,2,0),"")</f>
        <v>Julio</v>
      </c>
      <c r="P2638" s="142">
        <v>7</v>
      </c>
      <c r="Q2638" s="111" t="s">
        <v>156</v>
      </c>
      <c r="R2638" s="95"/>
      <c r="S2638" s="93"/>
      <c r="T2638" s="93"/>
    </row>
    <row r="2639" spans="1:20" x14ac:dyDescent="0.25">
      <c r="A2639" s="34" t="s">
        <v>2144</v>
      </c>
      <c r="B2639" s="34" t="str">
        <f t="shared" si="198"/>
        <v>UDR Lima Metropolitana Centro</v>
      </c>
      <c r="C2639" s="35" t="s">
        <v>279</v>
      </c>
      <c r="D2639" s="36" t="str">
        <f t="shared" si="197"/>
        <v>Ejecución de Control Técnico a las Prestaciones.</v>
      </c>
      <c r="E2639" s="36" t="s">
        <v>288</v>
      </c>
      <c r="F2639" s="36" t="str">
        <f t="shared" si="199"/>
        <v>Ejecutar acciones correspondientes al Proceso de Control Presencial Posterior</v>
      </c>
      <c r="G2639" s="36" t="s">
        <v>2019</v>
      </c>
      <c r="H2639" s="83" t="s">
        <v>2017</v>
      </c>
      <c r="I2639" s="82">
        <v>5</v>
      </c>
      <c r="J2639" s="38">
        <v>0</v>
      </c>
      <c r="K2639" s="38"/>
      <c r="L2639" s="38">
        <v>0</v>
      </c>
      <c r="M2639" s="38">
        <f t="shared" si="200"/>
        <v>0</v>
      </c>
      <c r="N2639" s="39">
        <v>7</v>
      </c>
      <c r="O2639" s="41" t="str">
        <f>IFERROR(VLOOKUP(N2639,bbb!B696:Ordenmes,2,0),"")</f>
        <v>Julio</v>
      </c>
      <c r="P2639" s="142">
        <v>8</v>
      </c>
      <c r="Q2639" s="111" t="s">
        <v>145</v>
      </c>
      <c r="R2639" s="95"/>
      <c r="S2639" s="93"/>
      <c r="T2639" s="93"/>
    </row>
    <row r="2640" spans="1:20" x14ac:dyDescent="0.25">
      <c r="A2640" s="34" t="s">
        <v>2144</v>
      </c>
      <c r="B2640" s="34" t="str">
        <f t="shared" si="198"/>
        <v>UDR Lima Metropolitana Centro</v>
      </c>
      <c r="C2640" s="35" t="s">
        <v>314</v>
      </c>
      <c r="D2640" s="36" t="str">
        <f t="shared" si="197"/>
        <v>Acciones de Afiliación.</v>
      </c>
      <c r="E2640" s="36" t="s">
        <v>315</v>
      </c>
      <c r="F2640" s="36" t="str">
        <f t="shared" si="199"/>
        <v>Supervisión y asistencia técnica en materia de afiliaciones</v>
      </c>
      <c r="G2640" s="36" t="s">
        <v>2003</v>
      </c>
      <c r="H2640" s="83" t="s">
        <v>2004</v>
      </c>
      <c r="I2640" s="82">
        <v>1</v>
      </c>
      <c r="J2640" s="38">
        <v>0</v>
      </c>
      <c r="K2640" s="38"/>
      <c r="L2640" s="38">
        <v>0</v>
      </c>
      <c r="M2640" s="38">
        <f t="shared" si="200"/>
        <v>0</v>
      </c>
      <c r="N2640" s="39">
        <v>8</v>
      </c>
      <c r="O2640" s="41" t="str">
        <f>IFERROR(VLOOKUP(N2640,bbb!B684:Ordenmes,2,0),"")</f>
        <v>Agosto</v>
      </c>
      <c r="P2640" s="142">
        <v>8</v>
      </c>
      <c r="Q2640" s="111" t="s">
        <v>145</v>
      </c>
      <c r="R2640" s="95"/>
      <c r="S2640" s="93"/>
      <c r="T2640" s="93"/>
    </row>
    <row r="2641" spans="1:20" x14ac:dyDescent="0.25">
      <c r="A2641" s="34" t="s">
        <v>2144</v>
      </c>
      <c r="B2641" s="34" t="str">
        <f t="shared" si="198"/>
        <v>UDR Lima Metropolitana Centro</v>
      </c>
      <c r="C2641" s="35" t="s">
        <v>279</v>
      </c>
      <c r="D2641" s="36" t="str">
        <f t="shared" si="197"/>
        <v>Ejecución de Control Técnico a las Prestaciones.</v>
      </c>
      <c r="E2641" s="36" t="s">
        <v>288</v>
      </c>
      <c r="F2641" s="36" t="str">
        <f t="shared" si="199"/>
        <v>Ejecutar acciones correspondientes al Proceso de Control Presencial Posterior</v>
      </c>
      <c r="G2641" s="36" t="s">
        <v>2043</v>
      </c>
      <c r="H2641" s="83" t="s">
        <v>2020</v>
      </c>
      <c r="I2641" s="82">
        <v>5</v>
      </c>
      <c r="J2641" s="38">
        <v>0</v>
      </c>
      <c r="K2641" s="38"/>
      <c r="L2641" s="38">
        <v>0</v>
      </c>
      <c r="M2641" s="38">
        <f t="shared" si="200"/>
        <v>0</v>
      </c>
      <c r="N2641" s="39">
        <v>8</v>
      </c>
      <c r="O2641" s="41" t="str">
        <f>IFERROR(VLOOKUP(N2641,bbb!B685:Ordenmes,2,0),"")</f>
        <v>Agosto</v>
      </c>
      <c r="P2641" s="142">
        <v>9</v>
      </c>
      <c r="Q2641" s="111" t="s">
        <v>161</v>
      </c>
      <c r="R2641" s="95"/>
      <c r="S2641" s="93"/>
      <c r="T2641" s="93"/>
    </row>
    <row r="2642" spans="1:20" x14ac:dyDescent="0.25">
      <c r="A2642" s="34" t="s">
        <v>2144</v>
      </c>
      <c r="B2642" s="34" t="str">
        <f t="shared" si="198"/>
        <v>UDR Lima Metropolitana Centro</v>
      </c>
      <c r="C2642" s="35" t="s">
        <v>279</v>
      </c>
      <c r="D2642" s="36" t="str">
        <f t="shared" si="197"/>
        <v>Ejecución de Control Técnico a las Prestaciones.</v>
      </c>
      <c r="E2642" s="36" t="s">
        <v>288</v>
      </c>
      <c r="F2642" s="36" t="str">
        <f t="shared" si="199"/>
        <v>Ejecutar acciones correspondientes al Proceso de Control Presencial Posterior</v>
      </c>
      <c r="G2642" s="36" t="s">
        <v>2044</v>
      </c>
      <c r="H2642" s="83" t="s">
        <v>2020</v>
      </c>
      <c r="I2642" s="82">
        <v>1</v>
      </c>
      <c r="J2642" s="38">
        <v>0</v>
      </c>
      <c r="K2642" s="38"/>
      <c r="L2642" s="38">
        <v>0</v>
      </c>
      <c r="M2642" s="38">
        <f t="shared" si="200"/>
        <v>0</v>
      </c>
      <c r="N2642" s="39">
        <v>8</v>
      </c>
      <c r="O2642" s="41" t="str">
        <f>IFERROR(VLOOKUP(N2642,bbb!B686:Ordenmes,2,0),"")</f>
        <v>Agosto</v>
      </c>
      <c r="P2642" s="142">
        <v>9</v>
      </c>
      <c r="Q2642" s="111" t="s">
        <v>161</v>
      </c>
      <c r="R2642" s="95"/>
      <c r="S2642" s="93"/>
      <c r="T2642" s="93"/>
    </row>
    <row r="2643" spans="1:20" x14ac:dyDescent="0.25">
      <c r="A2643" s="34" t="s">
        <v>2144</v>
      </c>
      <c r="B2643" s="34" t="str">
        <f t="shared" si="198"/>
        <v>UDR Lima Metropolitana Centro</v>
      </c>
      <c r="C2643" s="35" t="s">
        <v>279</v>
      </c>
      <c r="D2643" s="36" t="str">
        <f t="shared" si="197"/>
        <v>Ejecución de Control Técnico a las Prestaciones.</v>
      </c>
      <c r="E2643" s="36" t="s">
        <v>288</v>
      </c>
      <c r="F2643" s="36" t="str">
        <f t="shared" si="199"/>
        <v>Ejecutar acciones correspondientes al Proceso de Control Presencial Posterior</v>
      </c>
      <c r="G2643" s="36" t="s">
        <v>2026</v>
      </c>
      <c r="H2643" s="83" t="s">
        <v>2009</v>
      </c>
      <c r="I2643" s="82">
        <v>4</v>
      </c>
      <c r="J2643" s="38">
        <v>0</v>
      </c>
      <c r="K2643" s="38"/>
      <c r="L2643" s="38">
        <v>0</v>
      </c>
      <c r="M2643" s="38">
        <f t="shared" si="200"/>
        <v>0</v>
      </c>
      <c r="N2643" s="39">
        <v>8</v>
      </c>
      <c r="O2643" s="41" t="str">
        <f>IFERROR(VLOOKUP(N2643,bbb!B687:Ordenmes,2,0),"")</f>
        <v>Agosto</v>
      </c>
      <c r="P2643" s="142">
        <v>10</v>
      </c>
      <c r="Q2643" s="111" t="s">
        <v>150</v>
      </c>
      <c r="R2643" s="95"/>
      <c r="S2643" s="93"/>
      <c r="T2643" s="93"/>
    </row>
    <row r="2644" spans="1:20" x14ac:dyDescent="0.25">
      <c r="A2644" s="34" t="s">
        <v>2144</v>
      </c>
      <c r="B2644" s="34" t="str">
        <f t="shared" si="198"/>
        <v>UDR Lima Metropolitana Centro</v>
      </c>
      <c r="C2644" s="35" t="s">
        <v>279</v>
      </c>
      <c r="D2644" s="36" t="str">
        <f t="shared" si="197"/>
        <v>Ejecución de Control Técnico a las Prestaciones.</v>
      </c>
      <c r="E2644" s="36" t="s">
        <v>288</v>
      </c>
      <c r="F2644" s="36" t="str">
        <f t="shared" si="199"/>
        <v>Ejecutar acciones correspondientes al Proceso de Control Presencial Posterior</v>
      </c>
      <c r="G2644" s="36" t="s">
        <v>2045</v>
      </c>
      <c r="H2644" s="83" t="s">
        <v>2014</v>
      </c>
      <c r="I2644" s="82">
        <v>1</v>
      </c>
      <c r="J2644" s="38">
        <v>0</v>
      </c>
      <c r="K2644" s="38"/>
      <c r="L2644" s="38">
        <v>0</v>
      </c>
      <c r="M2644" s="38">
        <f t="shared" si="200"/>
        <v>0</v>
      </c>
      <c r="N2644" s="39">
        <v>8</v>
      </c>
      <c r="O2644" s="41" t="str">
        <f>IFERROR(VLOOKUP(N2644,bbb!B688:Ordenmes,2,0),"")</f>
        <v>Agosto</v>
      </c>
      <c r="P2644" s="142">
        <v>10</v>
      </c>
      <c r="Q2644" s="111" t="s">
        <v>150</v>
      </c>
      <c r="R2644" s="95"/>
      <c r="S2644" s="93"/>
      <c r="T2644" s="93"/>
    </row>
    <row r="2645" spans="1:20" x14ac:dyDescent="0.25">
      <c r="A2645" s="34" t="s">
        <v>2144</v>
      </c>
      <c r="B2645" s="34" t="str">
        <f t="shared" si="198"/>
        <v>UDR Lima Metropolitana Centro</v>
      </c>
      <c r="C2645" s="35" t="s">
        <v>279</v>
      </c>
      <c r="D2645" s="36" t="str">
        <f t="shared" si="197"/>
        <v>Ejecución de Control Técnico a las Prestaciones.</v>
      </c>
      <c r="E2645" s="36" t="s">
        <v>288</v>
      </c>
      <c r="F2645" s="36" t="str">
        <f t="shared" si="199"/>
        <v>Ejecutar acciones correspondientes al Proceso de Control Presencial Posterior</v>
      </c>
      <c r="G2645" s="36" t="s">
        <v>2046</v>
      </c>
      <c r="H2645" s="83" t="s">
        <v>2009</v>
      </c>
      <c r="I2645" s="82">
        <v>4</v>
      </c>
      <c r="J2645" s="38">
        <v>0</v>
      </c>
      <c r="K2645" s="38"/>
      <c r="L2645" s="38">
        <v>0</v>
      </c>
      <c r="M2645" s="38">
        <f t="shared" si="200"/>
        <v>0</v>
      </c>
      <c r="N2645" s="39">
        <v>8</v>
      </c>
      <c r="O2645" s="41" t="str">
        <f>IFERROR(VLOOKUP(N2645,bbb!B689:Ordenmes,2,0),"")</f>
        <v>Agosto</v>
      </c>
      <c r="P2645" s="142">
        <v>11</v>
      </c>
      <c r="Q2645" s="111" t="s">
        <v>169</v>
      </c>
      <c r="R2645" s="95"/>
      <c r="S2645" s="93"/>
      <c r="T2645" s="93"/>
    </row>
    <row r="2646" spans="1:20" x14ac:dyDescent="0.25">
      <c r="A2646" s="34" t="s">
        <v>2144</v>
      </c>
      <c r="B2646" s="34" t="str">
        <f t="shared" si="198"/>
        <v>UDR Lima Metropolitana Centro</v>
      </c>
      <c r="C2646" s="35" t="s">
        <v>307</v>
      </c>
      <c r="D2646" s="36" t="str">
        <f t="shared" si="197"/>
        <v>Supervisión Financiera a Unidades Ejecutoras-UE.</v>
      </c>
      <c r="E2646" s="36" t="s">
        <v>1126</v>
      </c>
      <c r="F2646" s="36" t="str">
        <f t="shared" si="199"/>
        <v>Acciones de soporte administrativo en UDR</v>
      </c>
      <c r="G2646" s="36" t="s">
        <v>2055</v>
      </c>
      <c r="H2646" s="83" t="s">
        <v>2057</v>
      </c>
      <c r="I2646" s="82">
        <v>5</v>
      </c>
      <c r="J2646" s="38">
        <v>0</v>
      </c>
      <c r="K2646" s="38"/>
      <c r="L2646" s="38">
        <v>0</v>
      </c>
      <c r="M2646" s="38">
        <f t="shared" si="200"/>
        <v>0</v>
      </c>
      <c r="N2646" s="39">
        <v>8</v>
      </c>
      <c r="O2646" s="41" t="str">
        <f>IFERROR(VLOOKUP(N2646,bbb!B690:Ordenmes,2,0),"")</f>
        <v>Agosto</v>
      </c>
      <c r="P2646" s="142">
        <v>11</v>
      </c>
      <c r="Q2646" s="111" t="s">
        <v>169</v>
      </c>
      <c r="R2646" s="95"/>
      <c r="S2646" s="93"/>
      <c r="T2646" s="93"/>
    </row>
    <row r="2647" spans="1:20" x14ac:dyDescent="0.25">
      <c r="A2647" s="34" t="s">
        <v>2144</v>
      </c>
      <c r="B2647" s="34" t="str">
        <f t="shared" si="198"/>
        <v>UDR Lima Metropolitana Centro</v>
      </c>
      <c r="C2647" s="35" t="s">
        <v>307</v>
      </c>
      <c r="D2647" s="36" t="str">
        <f t="shared" si="197"/>
        <v>Supervisión Financiera a Unidades Ejecutoras-UE.</v>
      </c>
      <c r="E2647" s="36" t="s">
        <v>253</v>
      </c>
      <c r="F2647" s="36" t="str">
        <f t="shared" si="199"/>
        <v>Supervisión y asistencia técnica en acciones de soporte a IPRESS</v>
      </c>
      <c r="G2647" s="36" t="s">
        <v>2055</v>
      </c>
      <c r="H2647" s="83" t="s">
        <v>2057</v>
      </c>
      <c r="I2647" s="82">
        <v>5</v>
      </c>
      <c r="J2647" s="38">
        <v>0</v>
      </c>
      <c r="K2647" s="38"/>
      <c r="L2647" s="38">
        <v>0</v>
      </c>
      <c r="M2647" s="38">
        <f t="shared" si="200"/>
        <v>0</v>
      </c>
      <c r="N2647" s="39">
        <v>8</v>
      </c>
      <c r="O2647" s="41" t="str">
        <f>IFERROR(VLOOKUP(N2647,bbb!B691:Ordenmes,2,0),"")</f>
        <v>Agosto</v>
      </c>
      <c r="P2647" s="142">
        <v>12</v>
      </c>
      <c r="Q2647" s="111" t="s">
        <v>166</v>
      </c>
      <c r="R2647" s="95"/>
      <c r="S2647" s="93"/>
      <c r="T2647" s="93"/>
    </row>
    <row r="2648" spans="1:20" x14ac:dyDescent="0.25">
      <c r="A2648" s="34" t="s">
        <v>2144</v>
      </c>
      <c r="B2648" s="34" t="str">
        <f t="shared" si="198"/>
        <v>UDR Lima Metropolitana Centro</v>
      </c>
      <c r="C2648" s="35" t="s">
        <v>307</v>
      </c>
      <c r="D2648" s="36" t="str">
        <f t="shared" si="197"/>
        <v>Supervisión Financiera a Unidades Ejecutoras-UE.</v>
      </c>
      <c r="E2648" s="36" t="s">
        <v>260</v>
      </c>
      <c r="F2648" s="36" t="str">
        <f t="shared" si="199"/>
        <v>Otras Acciones de Soporte</v>
      </c>
      <c r="G2648" s="36" t="s">
        <v>2055</v>
      </c>
      <c r="H2648" s="83" t="s">
        <v>2057</v>
      </c>
      <c r="I2648" s="82">
        <v>5</v>
      </c>
      <c r="J2648" s="38">
        <v>0</v>
      </c>
      <c r="K2648" s="38"/>
      <c r="L2648" s="38">
        <v>0</v>
      </c>
      <c r="M2648" s="38">
        <f t="shared" si="200"/>
        <v>0</v>
      </c>
      <c r="N2648" s="39">
        <v>8</v>
      </c>
      <c r="O2648" s="41" t="str">
        <f>IFERROR(VLOOKUP(N2648,bbb!B692:Ordenmes,2,0),"")</f>
        <v>Agosto</v>
      </c>
      <c r="P2648" s="142"/>
      <c r="Q2648" s="111"/>
      <c r="R2648" s="95" t="s">
        <v>1980</v>
      </c>
      <c r="S2648" s="93"/>
      <c r="T2648" s="93"/>
    </row>
    <row r="2649" spans="1:20" x14ac:dyDescent="0.25">
      <c r="A2649" s="34" t="s">
        <v>2144</v>
      </c>
      <c r="B2649" s="34" t="str">
        <f t="shared" si="198"/>
        <v>UDR Lima Metropolitana Centro</v>
      </c>
      <c r="C2649" s="35" t="s">
        <v>307</v>
      </c>
      <c r="D2649" s="36" t="str">
        <f t="shared" si="197"/>
        <v>Supervisión Financiera a Unidades Ejecutoras-UE.</v>
      </c>
      <c r="E2649" s="36" t="s">
        <v>1126</v>
      </c>
      <c r="F2649" s="36" t="str">
        <f t="shared" si="199"/>
        <v>Acciones de soporte administrativo en UDR</v>
      </c>
      <c r="G2649" s="36" t="s">
        <v>2055</v>
      </c>
      <c r="H2649" s="83" t="s">
        <v>2057</v>
      </c>
      <c r="I2649" s="82">
        <v>5</v>
      </c>
      <c r="J2649" s="38">
        <v>0</v>
      </c>
      <c r="K2649" s="38"/>
      <c r="L2649" s="38">
        <v>0</v>
      </c>
      <c r="M2649" s="38">
        <f t="shared" si="200"/>
        <v>0</v>
      </c>
      <c r="N2649" s="39">
        <v>8</v>
      </c>
      <c r="O2649" s="41" t="str">
        <f>IFERROR(VLOOKUP(N2649,bbb!B693:Ordenmes,2,0),"")</f>
        <v>Agosto</v>
      </c>
      <c r="P2649" s="142">
        <v>6</v>
      </c>
      <c r="Q2649" s="111" t="s">
        <v>142</v>
      </c>
      <c r="R2649" s="95"/>
      <c r="S2649" s="93"/>
      <c r="T2649" s="93"/>
    </row>
    <row r="2650" spans="1:20" x14ac:dyDescent="0.25">
      <c r="A2650" s="34" t="s">
        <v>2144</v>
      </c>
      <c r="B2650" s="34" t="str">
        <f t="shared" si="198"/>
        <v>UDR Lima Metropolitana Centro</v>
      </c>
      <c r="C2650" s="35" t="s">
        <v>314</v>
      </c>
      <c r="D2650" s="36" t="str">
        <f t="shared" ref="D2650:D2713" si="201">IFERROR(VLOOKUP(C2650,IdAOE,2,0),"")</f>
        <v>Acciones de Afiliación.</v>
      </c>
      <c r="E2650" s="36" t="s">
        <v>876</v>
      </c>
      <c r="F2650" s="36" t="str">
        <f t="shared" si="199"/>
        <v>Asistencia técnica a operadores del módulo de afiliación en IPRESS</v>
      </c>
      <c r="G2650" s="36" t="s">
        <v>2003</v>
      </c>
      <c r="H2650" s="83" t="s">
        <v>2004</v>
      </c>
      <c r="I2650" s="82">
        <v>1</v>
      </c>
      <c r="J2650" s="38">
        <v>0</v>
      </c>
      <c r="K2650" s="38"/>
      <c r="L2650" s="38">
        <v>0</v>
      </c>
      <c r="M2650" s="38">
        <f t="shared" si="200"/>
        <v>0</v>
      </c>
      <c r="N2650" s="39">
        <v>9</v>
      </c>
      <c r="O2650" s="41" t="str">
        <f>IFERROR(VLOOKUP(N2650,bbb!B656:Ordenmes,2,0),"")</f>
        <v>Setiembre</v>
      </c>
      <c r="P2650" s="142">
        <v>12</v>
      </c>
      <c r="Q2650" s="111" t="s">
        <v>166</v>
      </c>
      <c r="R2650" s="95"/>
      <c r="S2650" s="93"/>
      <c r="T2650" s="93"/>
    </row>
    <row r="2651" spans="1:20" x14ac:dyDescent="0.25">
      <c r="A2651" s="34" t="s">
        <v>2144</v>
      </c>
      <c r="B2651" s="34" t="str">
        <f t="shared" si="198"/>
        <v>UDR Lima Metropolitana Centro</v>
      </c>
      <c r="C2651" s="35" t="s">
        <v>307</v>
      </c>
      <c r="D2651" s="36" t="str">
        <f t="shared" si="201"/>
        <v>Supervisión Financiera a Unidades Ejecutoras-UE.</v>
      </c>
      <c r="E2651" s="36" t="s">
        <v>253</v>
      </c>
      <c r="F2651" s="36" t="str">
        <f t="shared" si="199"/>
        <v>Supervisión y asistencia técnica en acciones de soporte a IPRESS</v>
      </c>
      <c r="G2651" s="36" t="s">
        <v>2055</v>
      </c>
      <c r="H2651" s="83" t="s">
        <v>2057</v>
      </c>
      <c r="I2651" s="82">
        <v>5</v>
      </c>
      <c r="J2651" s="38">
        <v>0</v>
      </c>
      <c r="K2651" s="38"/>
      <c r="L2651" s="38">
        <v>0</v>
      </c>
      <c r="M2651" s="38">
        <f t="shared" si="200"/>
        <v>0</v>
      </c>
      <c r="N2651" s="39">
        <v>9</v>
      </c>
      <c r="O2651" s="41" t="str">
        <f>IFERROR(VLOOKUP(N2651,bbb!B657:Ordenmes,2,0),"")</f>
        <v>Setiembre</v>
      </c>
      <c r="P2651" s="142">
        <v>2</v>
      </c>
      <c r="Q2651" s="111" t="s">
        <v>126</v>
      </c>
      <c r="R2651" s="95"/>
      <c r="S2651" s="93"/>
      <c r="T2651" s="93"/>
    </row>
    <row r="2652" spans="1:20" x14ac:dyDescent="0.25">
      <c r="A2652" s="34" t="s">
        <v>2144</v>
      </c>
      <c r="B2652" s="34" t="str">
        <f t="shared" si="198"/>
        <v>UDR Lima Metropolitana Centro</v>
      </c>
      <c r="C2652" s="35" t="s">
        <v>307</v>
      </c>
      <c r="D2652" s="36" t="str">
        <f t="shared" si="201"/>
        <v>Supervisión Financiera a Unidades Ejecutoras-UE.</v>
      </c>
      <c r="E2652" s="36" t="s">
        <v>260</v>
      </c>
      <c r="F2652" s="36" t="str">
        <f t="shared" si="199"/>
        <v>Otras Acciones de Soporte</v>
      </c>
      <c r="G2652" s="36" t="s">
        <v>2055</v>
      </c>
      <c r="H2652" s="83" t="s">
        <v>2057</v>
      </c>
      <c r="I2652" s="82">
        <v>5</v>
      </c>
      <c r="J2652" s="38">
        <v>0</v>
      </c>
      <c r="K2652" s="38"/>
      <c r="L2652" s="38">
        <v>0</v>
      </c>
      <c r="M2652" s="38">
        <f t="shared" si="200"/>
        <v>0</v>
      </c>
      <c r="N2652" s="39">
        <v>9</v>
      </c>
      <c r="O2652" s="41" t="str">
        <f>IFERROR(VLOOKUP(N2652,bbb!B658:Ordenmes,2,0),"")</f>
        <v>Setiembre</v>
      </c>
      <c r="P2652" s="142">
        <v>3</v>
      </c>
      <c r="Q2652" s="111" t="s">
        <v>131</v>
      </c>
      <c r="R2652" s="95"/>
      <c r="S2652" s="93"/>
      <c r="T2652" s="93"/>
    </row>
    <row r="2653" spans="1:20" x14ac:dyDescent="0.25">
      <c r="A2653" s="34" t="s">
        <v>2144</v>
      </c>
      <c r="B2653" s="34" t="str">
        <f t="shared" si="198"/>
        <v>UDR Lima Metropolitana Centro</v>
      </c>
      <c r="C2653" s="35" t="s">
        <v>307</v>
      </c>
      <c r="D2653" s="36" t="str">
        <f t="shared" si="201"/>
        <v>Supervisión Financiera a Unidades Ejecutoras-UE.</v>
      </c>
      <c r="E2653" s="36" t="s">
        <v>1126</v>
      </c>
      <c r="F2653" s="36" t="str">
        <f t="shared" si="199"/>
        <v>Acciones de soporte administrativo en UDR</v>
      </c>
      <c r="G2653" s="36" t="s">
        <v>2055</v>
      </c>
      <c r="H2653" s="83" t="s">
        <v>2057</v>
      </c>
      <c r="I2653" s="82">
        <v>5</v>
      </c>
      <c r="J2653" s="38">
        <v>0</v>
      </c>
      <c r="K2653" s="38"/>
      <c r="L2653" s="38">
        <v>0</v>
      </c>
      <c r="M2653" s="38">
        <f t="shared" si="200"/>
        <v>0</v>
      </c>
      <c r="N2653" s="39">
        <v>9</v>
      </c>
      <c r="O2653" s="41" t="str">
        <f>IFERROR(VLOOKUP(N2653,bbb!B659:Ordenmes,2,0),"")</f>
        <v>Setiembre</v>
      </c>
      <c r="P2653" s="142">
        <v>2</v>
      </c>
      <c r="Q2653" s="111" t="s">
        <v>126</v>
      </c>
      <c r="R2653" s="95"/>
      <c r="S2653" s="93"/>
      <c r="T2653" s="93"/>
    </row>
    <row r="2654" spans="1:20" x14ac:dyDescent="0.25">
      <c r="A2654" s="34" t="s">
        <v>2144</v>
      </c>
      <c r="B2654" s="34" t="str">
        <f t="shared" si="198"/>
        <v>UDR Lima Metropolitana Centro</v>
      </c>
      <c r="C2654" s="35" t="s">
        <v>307</v>
      </c>
      <c r="D2654" s="36" t="str">
        <f t="shared" si="201"/>
        <v>Supervisión Financiera a Unidades Ejecutoras-UE.</v>
      </c>
      <c r="E2654" s="36" t="s">
        <v>253</v>
      </c>
      <c r="F2654" s="36" t="str">
        <f t="shared" si="199"/>
        <v>Supervisión y asistencia técnica en acciones de soporte a IPRESS</v>
      </c>
      <c r="G2654" s="36" t="s">
        <v>2055</v>
      </c>
      <c r="H2654" s="83" t="s">
        <v>2057</v>
      </c>
      <c r="I2654" s="82">
        <v>5</v>
      </c>
      <c r="J2654" s="38">
        <v>0</v>
      </c>
      <c r="K2654" s="38"/>
      <c r="L2654" s="38">
        <v>0</v>
      </c>
      <c r="M2654" s="38">
        <f t="shared" si="200"/>
        <v>0</v>
      </c>
      <c r="N2654" s="39">
        <v>9</v>
      </c>
      <c r="O2654" s="41" t="str">
        <f>IFERROR(VLOOKUP(N2654,bbb!B660:Ordenmes,2,0),"")</f>
        <v>Setiembre</v>
      </c>
      <c r="P2654" s="142">
        <v>6</v>
      </c>
      <c r="Q2654" s="111" t="s">
        <v>142</v>
      </c>
      <c r="R2654" s="95"/>
      <c r="S2654" s="93"/>
      <c r="T2654" s="93"/>
    </row>
    <row r="2655" spans="1:20" x14ac:dyDescent="0.25">
      <c r="A2655" s="34" t="s">
        <v>2144</v>
      </c>
      <c r="B2655" s="34" t="str">
        <f t="shared" ref="B2655:B2718" si="202">IFERROR(VLOOKUP(A2655,IdCC,2,0),"")</f>
        <v>UDR Lima Metropolitana Centro</v>
      </c>
      <c r="C2655" s="35" t="s">
        <v>314</v>
      </c>
      <c r="D2655" s="36" t="str">
        <f t="shared" si="201"/>
        <v>Acciones de Afiliación.</v>
      </c>
      <c r="E2655" s="36" t="s">
        <v>315</v>
      </c>
      <c r="F2655" s="36" t="str">
        <f t="shared" si="199"/>
        <v>Supervisión y asistencia técnica en materia de afiliaciones</v>
      </c>
      <c r="G2655" s="36" t="s">
        <v>2003</v>
      </c>
      <c r="H2655" s="83" t="s">
        <v>2004</v>
      </c>
      <c r="I2655" s="82">
        <v>1</v>
      </c>
      <c r="J2655" s="38">
        <v>0</v>
      </c>
      <c r="K2655" s="38"/>
      <c r="L2655" s="38">
        <v>0</v>
      </c>
      <c r="M2655" s="38">
        <f t="shared" si="200"/>
        <v>0</v>
      </c>
      <c r="N2655" s="39">
        <v>10</v>
      </c>
      <c r="O2655" s="41" t="str">
        <f>IFERROR(VLOOKUP(N2655,bbb!B629:Ordenmes,2,0),"")</f>
        <v>Octubre</v>
      </c>
      <c r="P2655" s="142">
        <v>5</v>
      </c>
      <c r="Q2655" s="111" t="s">
        <v>158</v>
      </c>
      <c r="R2655" s="95"/>
      <c r="S2655" s="93"/>
      <c r="T2655" s="93"/>
    </row>
    <row r="2656" spans="1:20" x14ac:dyDescent="0.25">
      <c r="A2656" s="34" t="s">
        <v>2144</v>
      </c>
      <c r="B2656" s="34" t="str">
        <f t="shared" si="202"/>
        <v>UDR Lima Metropolitana Centro</v>
      </c>
      <c r="C2656" s="35" t="s">
        <v>279</v>
      </c>
      <c r="D2656" s="36" t="str">
        <f t="shared" si="201"/>
        <v>Ejecución de Control Técnico a las Prestaciones.</v>
      </c>
      <c r="E2656" s="36" t="s">
        <v>288</v>
      </c>
      <c r="F2656" s="36" t="str">
        <f t="shared" si="199"/>
        <v>Ejecutar acciones correspondientes al Proceso de Control Presencial Posterior</v>
      </c>
      <c r="G2656" s="36" t="s">
        <v>2018</v>
      </c>
      <c r="H2656" s="83" t="s">
        <v>2009</v>
      </c>
      <c r="I2656" s="82">
        <v>4</v>
      </c>
      <c r="J2656" s="38">
        <v>0</v>
      </c>
      <c r="K2656" s="38"/>
      <c r="L2656" s="38">
        <v>0</v>
      </c>
      <c r="M2656" s="38">
        <f t="shared" si="200"/>
        <v>0</v>
      </c>
      <c r="N2656" s="39">
        <v>10</v>
      </c>
      <c r="O2656" s="41" t="str">
        <f>IFERROR(VLOOKUP(N2656,bbb!B630:Ordenmes,2,0),"")</f>
        <v>Octubre</v>
      </c>
      <c r="P2656" s="142">
        <v>4</v>
      </c>
      <c r="Q2656" s="111" t="s">
        <v>137</v>
      </c>
      <c r="R2656" s="95"/>
      <c r="S2656" s="93"/>
      <c r="T2656" s="93"/>
    </row>
    <row r="2657" spans="1:20" x14ac:dyDescent="0.25">
      <c r="A2657" s="34" t="s">
        <v>2144</v>
      </c>
      <c r="B2657" s="34" t="str">
        <f t="shared" si="202"/>
        <v>UDR Lima Metropolitana Centro</v>
      </c>
      <c r="C2657" s="35" t="s">
        <v>279</v>
      </c>
      <c r="D2657" s="36" t="str">
        <f t="shared" si="201"/>
        <v>Ejecución de Control Técnico a las Prestaciones.</v>
      </c>
      <c r="E2657" s="36" t="s">
        <v>288</v>
      </c>
      <c r="F2657" s="36" t="str">
        <f t="shared" si="199"/>
        <v>Ejecutar acciones correspondientes al Proceso de Control Presencial Posterior</v>
      </c>
      <c r="G2657" s="36" t="s">
        <v>2047</v>
      </c>
      <c r="H2657" s="83" t="s">
        <v>2022</v>
      </c>
      <c r="I2657" s="82">
        <v>1</v>
      </c>
      <c r="J2657" s="38">
        <v>0</v>
      </c>
      <c r="K2657" s="38"/>
      <c r="L2657" s="38">
        <v>0</v>
      </c>
      <c r="M2657" s="38">
        <f t="shared" si="200"/>
        <v>0</v>
      </c>
      <c r="N2657" s="39">
        <v>10</v>
      </c>
      <c r="O2657" s="41" t="str">
        <f>IFERROR(VLOOKUP(N2657,bbb!B631:Ordenmes,2,0),"")</f>
        <v>Octubre</v>
      </c>
      <c r="P2657" s="142">
        <v>8</v>
      </c>
      <c r="Q2657" s="111" t="s">
        <v>145</v>
      </c>
      <c r="R2657" s="95"/>
      <c r="S2657" s="93"/>
      <c r="T2657" s="93"/>
    </row>
    <row r="2658" spans="1:20" x14ac:dyDescent="0.25">
      <c r="A2658" s="34" t="s">
        <v>2144</v>
      </c>
      <c r="B2658" s="34" t="str">
        <f t="shared" si="202"/>
        <v>UDR Lima Metropolitana Centro</v>
      </c>
      <c r="C2658" s="35" t="s">
        <v>279</v>
      </c>
      <c r="D2658" s="36" t="str">
        <f t="shared" si="201"/>
        <v>Ejecución de Control Técnico a las Prestaciones.</v>
      </c>
      <c r="E2658" s="36" t="s">
        <v>288</v>
      </c>
      <c r="F2658" s="36" t="str">
        <f t="shared" si="199"/>
        <v>Ejecutar acciones correspondientes al Proceso de Control Presencial Posterior</v>
      </c>
      <c r="G2658" s="36" t="s">
        <v>2048</v>
      </c>
      <c r="H2658" s="83" t="s">
        <v>2022</v>
      </c>
      <c r="I2658" s="82">
        <v>1</v>
      </c>
      <c r="J2658" s="38">
        <v>0</v>
      </c>
      <c r="K2658" s="38"/>
      <c r="L2658" s="38">
        <v>0</v>
      </c>
      <c r="M2658" s="38">
        <f t="shared" si="200"/>
        <v>0</v>
      </c>
      <c r="N2658" s="39">
        <v>10</v>
      </c>
      <c r="O2658" s="41" t="str">
        <f>IFERROR(VLOOKUP(N2658,bbb!B632:Ordenmes,2,0),"")</f>
        <v>Octubre</v>
      </c>
      <c r="P2658" s="142">
        <v>9</v>
      </c>
      <c r="Q2658" s="111" t="s">
        <v>161</v>
      </c>
      <c r="R2658" s="95"/>
      <c r="S2658" s="93"/>
      <c r="T2658" s="93"/>
    </row>
    <row r="2659" spans="1:20" x14ac:dyDescent="0.25">
      <c r="A2659" s="34" t="s">
        <v>2144</v>
      </c>
      <c r="B2659" s="34" t="str">
        <f t="shared" si="202"/>
        <v>UDR Lima Metropolitana Centro</v>
      </c>
      <c r="C2659" s="35" t="s">
        <v>279</v>
      </c>
      <c r="D2659" s="36" t="str">
        <f t="shared" si="201"/>
        <v>Ejecución de Control Técnico a las Prestaciones.</v>
      </c>
      <c r="E2659" s="36" t="s">
        <v>288</v>
      </c>
      <c r="F2659" s="36" t="str">
        <f t="shared" si="199"/>
        <v>Ejecutar acciones correspondientes al Proceso de Control Presencial Posterior</v>
      </c>
      <c r="G2659" s="36" t="s">
        <v>2049</v>
      </c>
      <c r="H2659" s="83" t="s">
        <v>2022</v>
      </c>
      <c r="I2659" s="82">
        <v>1</v>
      </c>
      <c r="J2659" s="38">
        <v>0</v>
      </c>
      <c r="K2659" s="38"/>
      <c r="L2659" s="38">
        <v>0</v>
      </c>
      <c r="M2659" s="38">
        <f t="shared" si="200"/>
        <v>0</v>
      </c>
      <c r="N2659" s="39">
        <v>10</v>
      </c>
      <c r="O2659" s="41" t="str">
        <f>IFERROR(VLOOKUP(N2659,bbb!B633:Ordenmes,2,0),"")</f>
        <v>Octubre</v>
      </c>
      <c r="P2659" s="142">
        <v>7</v>
      </c>
      <c r="Q2659" s="111" t="s">
        <v>156</v>
      </c>
      <c r="R2659" s="95"/>
      <c r="S2659" s="93"/>
      <c r="T2659" s="93"/>
    </row>
    <row r="2660" spans="1:20" x14ac:dyDescent="0.25">
      <c r="A2660" s="34" t="s">
        <v>2144</v>
      </c>
      <c r="B2660" s="34" t="str">
        <f t="shared" si="202"/>
        <v>UDR Lima Metropolitana Centro</v>
      </c>
      <c r="C2660" s="35" t="s">
        <v>279</v>
      </c>
      <c r="D2660" s="36" t="str">
        <f t="shared" si="201"/>
        <v>Ejecución de Control Técnico a las Prestaciones.</v>
      </c>
      <c r="E2660" s="36" t="s">
        <v>288</v>
      </c>
      <c r="F2660" s="36" t="str">
        <f t="shared" si="199"/>
        <v>Ejecutar acciones correspondientes al Proceso de Control Presencial Posterior</v>
      </c>
      <c r="G2660" s="36" t="s">
        <v>2036</v>
      </c>
      <c r="H2660" s="83" t="s">
        <v>2022</v>
      </c>
      <c r="I2660" s="82">
        <v>5</v>
      </c>
      <c r="J2660" s="38">
        <v>0</v>
      </c>
      <c r="K2660" s="38"/>
      <c r="L2660" s="38">
        <v>0</v>
      </c>
      <c r="M2660" s="38">
        <f t="shared" si="200"/>
        <v>0</v>
      </c>
      <c r="N2660" s="39">
        <v>10</v>
      </c>
      <c r="O2660" s="41" t="str">
        <f>IFERROR(VLOOKUP(N2660,bbb!B634:Ordenmes,2,0),"")</f>
        <v>Octubre</v>
      </c>
      <c r="P2660" s="142">
        <v>12</v>
      </c>
      <c r="Q2660" s="111" t="s">
        <v>166</v>
      </c>
      <c r="R2660" s="95"/>
      <c r="S2660" s="93"/>
      <c r="T2660" s="93"/>
    </row>
    <row r="2661" spans="1:20" x14ac:dyDescent="0.25">
      <c r="A2661" s="34" t="s">
        <v>2144</v>
      </c>
      <c r="B2661" s="34" t="str">
        <f t="shared" si="202"/>
        <v>UDR Lima Metropolitana Centro</v>
      </c>
      <c r="C2661" s="35" t="s">
        <v>279</v>
      </c>
      <c r="D2661" s="36" t="str">
        <f t="shared" si="201"/>
        <v>Ejecución de Control Técnico a las Prestaciones.</v>
      </c>
      <c r="E2661" s="36" t="s">
        <v>288</v>
      </c>
      <c r="F2661" s="36" t="str">
        <f t="shared" si="199"/>
        <v>Ejecutar acciones correspondientes al Proceso de Control Presencial Posterior</v>
      </c>
      <c r="G2661" s="36" t="s">
        <v>2039</v>
      </c>
      <c r="H2661" s="83" t="s">
        <v>2017</v>
      </c>
      <c r="I2661" s="82">
        <v>4</v>
      </c>
      <c r="J2661" s="38">
        <v>0</v>
      </c>
      <c r="K2661" s="38"/>
      <c r="L2661" s="38">
        <v>0</v>
      </c>
      <c r="M2661" s="38">
        <f t="shared" si="200"/>
        <v>0</v>
      </c>
      <c r="N2661" s="39">
        <v>10</v>
      </c>
      <c r="O2661" s="41" t="str">
        <f>IFERROR(VLOOKUP(N2661,bbb!B635:Ordenmes,2,0),"")</f>
        <v>Octubre</v>
      </c>
      <c r="P2661" s="142">
        <v>11</v>
      </c>
      <c r="Q2661" s="111" t="s">
        <v>169</v>
      </c>
      <c r="R2661" s="95"/>
      <c r="S2661" s="93"/>
      <c r="T2661" s="93"/>
    </row>
    <row r="2662" spans="1:20" x14ac:dyDescent="0.25">
      <c r="A2662" s="34" t="s">
        <v>2144</v>
      </c>
      <c r="B2662" s="34" t="str">
        <f t="shared" si="202"/>
        <v>UDR Lima Metropolitana Centro</v>
      </c>
      <c r="C2662" s="35" t="s">
        <v>279</v>
      </c>
      <c r="D2662" s="36" t="str">
        <f t="shared" si="201"/>
        <v>Ejecución de Control Técnico a las Prestaciones.</v>
      </c>
      <c r="E2662" s="36" t="s">
        <v>288</v>
      </c>
      <c r="F2662" s="36" t="str">
        <f t="shared" si="199"/>
        <v>Ejecutar acciones correspondientes al Proceso de Control Presencial Posterior</v>
      </c>
      <c r="G2662" s="36" t="s">
        <v>2043</v>
      </c>
      <c r="H2662" s="83" t="s">
        <v>2006</v>
      </c>
      <c r="I2662" s="82">
        <v>5</v>
      </c>
      <c r="J2662" s="38">
        <v>0</v>
      </c>
      <c r="K2662" s="38"/>
      <c r="L2662" s="38">
        <v>0</v>
      </c>
      <c r="M2662" s="38">
        <f t="shared" si="200"/>
        <v>0</v>
      </c>
      <c r="N2662" s="39">
        <v>10</v>
      </c>
      <c r="O2662" s="41" t="str">
        <f>IFERROR(VLOOKUP(N2662,bbb!B636:Ordenmes,2,0),"")</f>
        <v>Octubre</v>
      </c>
      <c r="P2662" s="142">
        <v>10</v>
      </c>
      <c r="Q2662" s="111" t="s">
        <v>150</v>
      </c>
      <c r="R2662" s="95"/>
      <c r="S2662" s="93"/>
      <c r="T2662" s="93"/>
    </row>
    <row r="2663" spans="1:20" x14ac:dyDescent="0.25">
      <c r="A2663" s="34" t="s">
        <v>2144</v>
      </c>
      <c r="B2663" s="34" t="str">
        <f t="shared" si="202"/>
        <v>UDR Lima Metropolitana Centro</v>
      </c>
      <c r="C2663" s="35" t="s">
        <v>307</v>
      </c>
      <c r="D2663" s="36" t="str">
        <f t="shared" si="201"/>
        <v>Supervisión Financiera a Unidades Ejecutoras-UE.</v>
      </c>
      <c r="E2663" s="36" t="s">
        <v>260</v>
      </c>
      <c r="F2663" s="36" t="str">
        <f t="shared" si="199"/>
        <v>Otras Acciones de Soporte</v>
      </c>
      <c r="G2663" s="36" t="s">
        <v>2055</v>
      </c>
      <c r="H2663" s="83" t="s">
        <v>2057</v>
      </c>
      <c r="I2663" s="82">
        <v>5</v>
      </c>
      <c r="J2663" s="38">
        <v>0</v>
      </c>
      <c r="K2663" s="38"/>
      <c r="L2663" s="38">
        <v>0</v>
      </c>
      <c r="M2663" s="38">
        <f t="shared" si="200"/>
        <v>0</v>
      </c>
      <c r="N2663" s="39">
        <v>10</v>
      </c>
      <c r="O2663" s="41" t="str">
        <f>IFERROR(VLOOKUP(N2663,bbb!B637:Ordenmes,2,0),"")</f>
        <v>Octubre</v>
      </c>
      <c r="P2663" s="142"/>
      <c r="Q2663" s="111"/>
      <c r="R2663" s="95" t="s">
        <v>1990</v>
      </c>
      <c r="S2663" s="93"/>
      <c r="T2663" s="93"/>
    </row>
    <row r="2664" spans="1:20" x14ac:dyDescent="0.25">
      <c r="A2664" s="34" t="s">
        <v>2144</v>
      </c>
      <c r="B2664" s="34" t="str">
        <f t="shared" si="202"/>
        <v>UDR Lima Metropolitana Centro</v>
      </c>
      <c r="C2664" s="35" t="s">
        <v>307</v>
      </c>
      <c r="D2664" s="36" t="str">
        <f t="shared" si="201"/>
        <v>Supervisión Financiera a Unidades Ejecutoras-UE.</v>
      </c>
      <c r="E2664" s="36" t="s">
        <v>1126</v>
      </c>
      <c r="F2664" s="36" t="str">
        <f t="shared" si="199"/>
        <v>Acciones de soporte administrativo en UDR</v>
      </c>
      <c r="G2664" s="36" t="s">
        <v>2055</v>
      </c>
      <c r="H2664" s="83" t="s">
        <v>2057</v>
      </c>
      <c r="I2664" s="82">
        <v>5</v>
      </c>
      <c r="J2664" s="38">
        <v>0</v>
      </c>
      <c r="K2664" s="38"/>
      <c r="L2664" s="38">
        <v>0</v>
      </c>
      <c r="M2664" s="38">
        <f t="shared" si="200"/>
        <v>0</v>
      </c>
      <c r="N2664" s="39">
        <v>10</v>
      </c>
      <c r="O2664" s="41" t="str">
        <f>IFERROR(VLOOKUP(N2664,bbb!B638:Ordenmes,2,0),"")</f>
        <v>Octubre</v>
      </c>
      <c r="P2664" s="142"/>
      <c r="Q2664" s="111"/>
      <c r="R2664" s="95" t="s">
        <v>1990</v>
      </c>
      <c r="S2664" s="93"/>
      <c r="T2664" s="93"/>
    </row>
    <row r="2665" spans="1:20" x14ac:dyDescent="0.25">
      <c r="A2665" s="34" t="s">
        <v>2144</v>
      </c>
      <c r="B2665" s="34" t="str">
        <f t="shared" si="202"/>
        <v>UDR Lima Metropolitana Centro</v>
      </c>
      <c r="C2665" s="35" t="s">
        <v>307</v>
      </c>
      <c r="D2665" s="36" t="str">
        <f t="shared" si="201"/>
        <v>Supervisión Financiera a Unidades Ejecutoras-UE.</v>
      </c>
      <c r="E2665" s="36" t="s">
        <v>253</v>
      </c>
      <c r="F2665" s="36" t="str">
        <f t="shared" si="199"/>
        <v>Supervisión y asistencia técnica en acciones de soporte a IPRESS</v>
      </c>
      <c r="G2665" s="36" t="s">
        <v>2055</v>
      </c>
      <c r="H2665" s="83" t="s">
        <v>2057</v>
      </c>
      <c r="I2665" s="82">
        <v>5</v>
      </c>
      <c r="J2665" s="38">
        <v>0</v>
      </c>
      <c r="K2665" s="38"/>
      <c r="L2665" s="38">
        <v>0</v>
      </c>
      <c r="M2665" s="38">
        <f t="shared" si="200"/>
        <v>0</v>
      </c>
      <c r="N2665" s="39">
        <v>10</v>
      </c>
      <c r="O2665" s="41" t="str">
        <f>IFERROR(VLOOKUP(N2665,bbb!B639:Ordenmes,2,0),"")</f>
        <v>Octubre</v>
      </c>
      <c r="P2665" s="142"/>
      <c r="Q2665" s="111"/>
      <c r="R2665" s="95" t="s">
        <v>1990</v>
      </c>
      <c r="S2665" s="93"/>
      <c r="T2665" s="93"/>
    </row>
    <row r="2666" spans="1:20" x14ac:dyDescent="0.25">
      <c r="A2666" s="34" t="s">
        <v>2144</v>
      </c>
      <c r="B2666" s="34" t="str">
        <f t="shared" si="202"/>
        <v>UDR Lima Metropolitana Centro</v>
      </c>
      <c r="C2666" s="35" t="s">
        <v>307</v>
      </c>
      <c r="D2666" s="36" t="str">
        <f t="shared" si="201"/>
        <v>Supervisión Financiera a Unidades Ejecutoras-UE.</v>
      </c>
      <c r="E2666" s="36" t="s">
        <v>260</v>
      </c>
      <c r="F2666" s="36" t="str">
        <f t="shared" si="199"/>
        <v>Otras Acciones de Soporte</v>
      </c>
      <c r="G2666" s="36" t="s">
        <v>2055</v>
      </c>
      <c r="H2666" s="83" t="s">
        <v>2057</v>
      </c>
      <c r="I2666" s="82">
        <v>5</v>
      </c>
      <c r="J2666" s="38">
        <v>0</v>
      </c>
      <c r="K2666" s="38"/>
      <c r="L2666" s="38">
        <v>0</v>
      </c>
      <c r="M2666" s="38">
        <f t="shared" si="200"/>
        <v>0</v>
      </c>
      <c r="N2666" s="39">
        <v>10</v>
      </c>
      <c r="O2666" s="41" t="str">
        <f>IFERROR(VLOOKUP(N2666,bbb!B640:Ordenmes,2,0),"")</f>
        <v>Octubre</v>
      </c>
      <c r="P2666" s="142"/>
      <c r="Q2666" s="111"/>
      <c r="R2666" s="95" t="s">
        <v>1990</v>
      </c>
      <c r="S2666" s="93"/>
      <c r="T2666" s="93"/>
    </row>
    <row r="2667" spans="1:20" x14ac:dyDescent="0.25">
      <c r="A2667" s="34" t="s">
        <v>2144</v>
      </c>
      <c r="B2667" s="34" t="str">
        <f t="shared" si="202"/>
        <v>UDR Lima Metropolitana Centro</v>
      </c>
      <c r="C2667" s="35" t="s">
        <v>279</v>
      </c>
      <c r="D2667" s="36" t="str">
        <f t="shared" si="201"/>
        <v>Ejecución de Control Técnico a las Prestaciones.</v>
      </c>
      <c r="E2667" s="36" t="s">
        <v>288</v>
      </c>
      <c r="F2667" s="36" t="str">
        <f t="shared" si="199"/>
        <v>Ejecutar acciones correspondientes al Proceso de Control Presencial Posterior</v>
      </c>
      <c r="G2667" s="36" t="s">
        <v>2050</v>
      </c>
      <c r="H2667" s="83" t="s">
        <v>2006</v>
      </c>
      <c r="I2667" s="82">
        <v>1</v>
      </c>
      <c r="J2667" s="38">
        <v>0</v>
      </c>
      <c r="K2667" s="38"/>
      <c r="L2667" s="38">
        <v>0</v>
      </c>
      <c r="M2667" s="38">
        <f t="shared" si="200"/>
        <v>0</v>
      </c>
      <c r="N2667" s="39">
        <v>11</v>
      </c>
      <c r="O2667" s="41" t="str">
        <f>IFERROR(VLOOKUP(N2667,bbb!B611:Ordenmes,2,0),"")</f>
        <v>Noviembre</v>
      </c>
      <c r="P2667" s="142"/>
      <c r="Q2667" s="111"/>
      <c r="R2667" s="95" t="s">
        <v>1990</v>
      </c>
      <c r="S2667" s="93"/>
      <c r="T2667" s="93"/>
    </row>
    <row r="2668" spans="1:20" x14ac:dyDescent="0.25">
      <c r="A2668" s="34" t="s">
        <v>2144</v>
      </c>
      <c r="B2668" s="34" t="str">
        <f t="shared" si="202"/>
        <v>UDR Lima Metropolitana Centro</v>
      </c>
      <c r="C2668" s="35" t="s">
        <v>279</v>
      </c>
      <c r="D2668" s="36" t="str">
        <f t="shared" si="201"/>
        <v>Ejecución de Control Técnico a las Prestaciones.</v>
      </c>
      <c r="E2668" s="36" t="s">
        <v>288</v>
      </c>
      <c r="F2668" s="36" t="str">
        <f t="shared" si="199"/>
        <v>Ejecutar acciones correspondientes al Proceso de Control Presencial Posterior</v>
      </c>
      <c r="G2668" s="36" t="s">
        <v>2051</v>
      </c>
      <c r="H2668" s="83" t="s">
        <v>2006</v>
      </c>
      <c r="I2668" s="82">
        <v>1</v>
      </c>
      <c r="J2668" s="38">
        <v>0</v>
      </c>
      <c r="K2668" s="38"/>
      <c r="L2668" s="38">
        <v>0</v>
      </c>
      <c r="M2668" s="38">
        <f t="shared" si="200"/>
        <v>0</v>
      </c>
      <c r="N2668" s="39">
        <v>11</v>
      </c>
      <c r="O2668" s="41" t="str">
        <f>IFERROR(VLOOKUP(N2668,bbb!B612:Ordenmes,2,0),"")</f>
        <v>Noviembre</v>
      </c>
      <c r="P2668" s="142"/>
      <c r="Q2668" s="111"/>
      <c r="R2668" s="95" t="s">
        <v>1990</v>
      </c>
      <c r="S2668" s="93"/>
      <c r="T2668" s="93"/>
    </row>
    <row r="2669" spans="1:20" x14ac:dyDescent="0.25">
      <c r="A2669" s="34" t="s">
        <v>2144</v>
      </c>
      <c r="B2669" s="34" t="str">
        <f t="shared" si="202"/>
        <v>UDR Lima Metropolitana Centro</v>
      </c>
      <c r="C2669" s="35" t="s">
        <v>279</v>
      </c>
      <c r="D2669" s="36" t="str">
        <f t="shared" si="201"/>
        <v>Ejecución de Control Técnico a las Prestaciones.</v>
      </c>
      <c r="E2669" s="36" t="s">
        <v>288</v>
      </c>
      <c r="F2669" s="36" t="str">
        <f t="shared" si="199"/>
        <v>Ejecutar acciones correspondientes al Proceso de Control Presencial Posterior</v>
      </c>
      <c r="G2669" s="36" t="s">
        <v>2052</v>
      </c>
      <c r="H2669" s="83" t="s">
        <v>2006</v>
      </c>
      <c r="I2669" s="82">
        <v>1</v>
      </c>
      <c r="J2669" s="38">
        <v>0</v>
      </c>
      <c r="K2669" s="38"/>
      <c r="L2669" s="38">
        <v>0</v>
      </c>
      <c r="M2669" s="38">
        <f t="shared" si="200"/>
        <v>0</v>
      </c>
      <c r="N2669" s="39">
        <v>11</v>
      </c>
      <c r="O2669" s="41" t="str">
        <f>IFERROR(VLOOKUP(N2669,bbb!B613:Ordenmes,2,0),"")</f>
        <v>Noviembre</v>
      </c>
      <c r="P2669" s="142">
        <v>1</v>
      </c>
      <c r="Q2669" s="111" t="s">
        <v>257</v>
      </c>
      <c r="R2669" s="95"/>
      <c r="S2669" s="93"/>
      <c r="T2669" s="93"/>
    </row>
    <row r="2670" spans="1:20" x14ac:dyDescent="0.25">
      <c r="A2670" s="34" t="s">
        <v>2144</v>
      </c>
      <c r="B2670" s="34" t="str">
        <f t="shared" si="202"/>
        <v>UDR Lima Metropolitana Centro</v>
      </c>
      <c r="C2670" s="35" t="s">
        <v>279</v>
      </c>
      <c r="D2670" s="36" t="str">
        <f t="shared" si="201"/>
        <v>Ejecución de Control Técnico a las Prestaciones.</v>
      </c>
      <c r="E2670" s="36" t="s">
        <v>288</v>
      </c>
      <c r="F2670" s="36" t="str">
        <f t="shared" si="199"/>
        <v>Ejecutar acciones correspondientes al Proceso de Control Presencial Posterior</v>
      </c>
      <c r="G2670" s="36" t="s">
        <v>2053</v>
      </c>
      <c r="H2670" s="83" t="s">
        <v>2006</v>
      </c>
      <c r="I2670" s="82">
        <v>1</v>
      </c>
      <c r="J2670" s="38">
        <v>0</v>
      </c>
      <c r="K2670" s="38"/>
      <c r="L2670" s="38">
        <v>0</v>
      </c>
      <c r="M2670" s="38">
        <f t="shared" si="200"/>
        <v>0</v>
      </c>
      <c r="N2670" s="39">
        <v>11</v>
      </c>
      <c r="O2670" s="41" t="str">
        <f>IFERROR(VLOOKUP(N2670,bbb!B614:Ordenmes,2,0),"")</f>
        <v>Noviembre</v>
      </c>
      <c r="P2670" s="142">
        <v>2</v>
      </c>
      <c r="Q2670" s="111" t="s">
        <v>126</v>
      </c>
      <c r="R2670" s="95"/>
      <c r="S2670" s="93"/>
      <c r="T2670" s="93"/>
    </row>
    <row r="2671" spans="1:20" x14ac:dyDescent="0.25">
      <c r="A2671" s="34" t="s">
        <v>2144</v>
      </c>
      <c r="B2671" s="34" t="str">
        <f t="shared" si="202"/>
        <v>UDR Lima Metropolitana Centro</v>
      </c>
      <c r="C2671" s="35" t="s">
        <v>279</v>
      </c>
      <c r="D2671" s="36" t="str">
        <f t="shared" si="201"/>
        <v>Ejecución de Control Técnico a las Prestaciones.</v>
      </c>
      <c r="E2671" s="36" t="s">
        <v>288</v>
      </c>
      <c r="F2671" s="36" t="str">
        <f t="shared" si="199"/>
        <v>Ejecutar acciones correspondientes al Proceso de Control Presencial Posterior</v>
      </c>
      <c r="G2671" s="36" t="s">
        <v>2033</v>
      </c>
      <c r="H2671" s="83" t="s">
        <v>2022</v>
      </c>
      <c r="I2671" s="82">
        <v>5</v>
      </c>
      <c r="J2671" s="38">
        <v>0</v>
      </c>
      <c r="K2671" s="38"/>
      <c r="L2671" s="38">
        <v>0</v>
      </c>
      <c r="M2671" s="38">
        <f t="shared" si="200"/>
        <v>0</v>
      </c>
      <c r="N2671" s="39">
        <v>11</v>
      </c>
      <c r="O2671" s="41" t="str">
        <f>IFERROR(VLOOKUP(N2671,bbb!B615:Ordenmes,2,0),"")</f>
        <v>Noviembre</v>
      </c>
      <c r="P2671" s="142">
        <v>3</v>
      </c>
      <c r="Q2671" s="111" t="s">
        <v>131</v>
      </c>
      <c r="R2671" s="95"/>
      <c r="S2671" s="93"/>
      <c r="T2671" s="93"/>
    </row>
    <row r="2672" spans="1:20" x14ac:dyDescent="0.25">
      <c r="A2672" s="34" t="s">
        <v>2144</v>
      </c>
      <c r="B2672" s="34" t="str">
        <f t="shared" si="202"/>
        <v>UDR Lima Metropolitana Centro</v>
      </c>
      <c r="C2672" s="35" t="s">
        <v>279</v>
      </c>
      <c r="D2672" s="36" t="str">
        <f t="shared" si="201"/>
        <v>Ejecución de Control Técnico a las Prestaciones.</v>
      </c>
      <c r="E2672" s="36" t="s">
        <v>288</v>
      </c>
      <c r="F2672" s="36" t="str">
        <f t="shared" si="199"/>
        <v>Ejecutar acciones correspondientes al Proceso de Control Presencial Posterior</v>
      </c>
      <c r="G2672" s="36" t="s">
        <v>2046</v>
      </c>
      <c r="H2672" s="83" t="s">
        <v>2017</v>
      </c>
      <c r="I2672" s="82">
        <v>4</v>
      </c>
      <c r="J2672" s="38">
        <v>0</v>
      </c>
      <c r="K2672" s="38"/>
      <c r="L2672" s="38">
        <v>0</v>
      </c>
      <c r="M2672" s="38">
        <f t="shared" si="200"/>
        <v>0</v>
      </c>
      <c r="N2672" s="39">
        <v>11</v>
      </c>
      <c r="O2672" s="41" t="str">
        <f>IFERROR(VLOOKUP(N2672,bbb!B616:Ordenmes,2,0),"")</f>
        <v>Noviembre</v>
      </c>
      <c r="P2672" s="142">
        <v>11</v>
      </c>
      <c r="Q2672" s="111" t="s">
        <v>169</v>
      </c>
      <c r="R2672" s="95"/>
      <c r="S2672" s="93"/>
      <c r="T2672" s="93"/>
    </row>
    <row r="2673" spans="1:20" x14ac:dyDescent="0.25">
      <c r="A2673" s="34" t="s">
        <v>2144</v>
      </c>
      <c r="B2673" s="34" t="str">
        <f t="shared" si="202"/>
        <v>UDR Lima Metropolitana Centro</v>
      </c>
      <c r="C2673" s="35" t="s">
        <v>279</v>
      </c>
      <c r="D2673" s="36" t="str">
        <f t="shared" si="201"/>
        <v>Ejecución de Control Técnico a las Prestaciones.</v>
      </c>
      <c r="E2673" s="36" t="s">
        <v>288</v>
      </c>
      <c r="F2673" s="36" t="str">
        <f t="shared" si="199"/>
        <v>Ejecutar acciones correspondientes al Proceso de Control Presencial Posterior</v>
      </c>
      <c r="G2673" s="36" t="s">
        <v>2054</v>
      </c>
      <c r="H2673" s="83" t="s">
        <v>2006</v>
      </c>
      <c r="I2673" s="82">
        <v>1</v>
      </c>
      <c r="J2673" s="38">
        <v>0</v>
      </c>
      <c r="K2673" s="38"/>
      <c r="L2673" s="38">
        <v>0</v>
      </c>
      <c r="M2673" s="38">
        <f t="shared" si="200"/>
        <v>0</v>
      </c>
      <c r="N2673" s="39">
        <v>11</v>
      </c>
      <c r="O2673" s="41" t="str">
        <f>IFERROR(VLOOKUP(N2673,bbb!B617:Ordenmes,2,0),"")</f>
        <v>Noviembre</v>
      </c>
      <c r="P2673" s="142">
        <v>12</v>
      </c>
      <c r="Q2673" s="111" t="s">
        <v>166</v>
      </c>
      <c r="R2673" s="95"/>
      <c r="S2673" s="93"/>
      <c r="T2673" s="93"/>
    </row>
    <row r="2674" spans="1:20" x14ac:dyDescent="0.25">
      <c r="A2674" s="34" t="s">
        <v>2144</v>
      </c>
      <c r="B2674" s="34" t="str">
        <f t="shared" si="202"/>
        <v>UDR Lima Metropolitana Centro</v>
      </c>
      <c r="C2674" s="35" t="s">
        <v>279</v>
      </c>
      <c r="D2674" s="36" t="str">
        <f t="shared" si="201"/>
        <v>Ejecución de Control Técnico a las Prestaciones.</v>
      </c>
      <c r="E2674" s="36" t="s">
        <v>288</v>
      </c>
      <c r="F2674" s="36" t="str">
        <f t="shared" si="199"/>
        <v>Ejecutar acciones correspondientes al Proceso de Control Presencial Posterior</v>
      </c>
      <c r="G2674" s="36" t="s">
        <v>2037</v>
      </c>
      <c r="H2674" s="83" t="s">
        <v>2006</v>
      </c>
      <c r="I2674" s="82">
        <v>4</v>
      </c>
      <c r="J2674" s="38">
        <v>0</v>
      </c>
      <c r="K2674" s="38"/>
      <c r="L2674" s="38">
        <v>0</v>
      </c>
      <c r="M2674" s="38">
        <f t="shared" si="200"/>
        <v>0</v>
      </c>
      <c r="N2674" s="39">
        <v>11</v>
      </c>
      <c r="O2674" s="41" t="str">
        <f>IFERROR(VLOOKUP(N2674,bbb!B618:Ordenmes,2,0),"")</f>
        <v>Noviembre</v>
      </c>
      <c r="P2674" s="142"/>
      <c r="Q2674" s="111"/>
      <c r="R2674" s="95" t="s">
        <v>1993</v>
      </c>
      <c r="S2674" s="93"/>
      <c r="T2674" s="93"/>
    </row>
    <row r="2675" spans="1:20" x14ac:dyDescent="0.25">
      <c r="A2675" s="34" t="s">
        <v>2144</v>
      </c>
      <c r="B2675" s="34" t="str">
        <f t="shared" si="202"/>
        <v>UDR Lima Metropolitana Centro</v>
      </c>
      <c r="C2675" s="35" t="s">
        <v>279</v>
      </c>
      <c r="D2675" s="36" t="str">
        <f t="shared" si="201"/>
        <v>Ejecución de Control Técnico a las Prestaciones.</v>
      </c>
      <c r="E2675" s="36" t="s">
        <v>288</v>
      </c>
      <c r="F2675" s="36" t="str">
        <f t="shared" si="199"/>
        <v>Ejecutar acciones correspondientes al Proceso de Control Presencial Posterior</v>
      </c>
      <c r="G2675" s="36" t="s">
        <v>2032</v>
      </c>
      <c r="H2675" s="83" t="s">
        <v>2020</v>
      </c>
      <c r="I2675" s="82">
        <v>4</v>
      </c>
      <c r="J2675" s="38">
        <v>0</v>
      </c>
      <c r="K2675" s="38"/>
      <c r="L2675" s="38">
        <v>0</v>
      </c>
      <c r="M2675" s="38">
        <f t="shared" si="200"/>
        <v>0</v>
      </c>
      <c r="N2675" s="39">
        <v>11</v>
      </c>
      <c r="O2675" s="41" t="str">
        <f>IFERROR(VLOOKUP(N2675,bbb!B619:Ordenmes,2,0),"")</f>
        <v>Noviembre</v>
      </c>
      <c r="P2675" s="142"/>
      <c r="Q2675" s="111"/>
      <c r="R2675" s="95" t="s">
        <v>1993</v>
      </c>
      <c r="S2675" s="93"/>
      <c r="T2675" s="93"/>
    </row>
    <row r="2676" spans="1:20" x14ac:dyDescent="0.25">
      <c r="A2676" s="34" t="s">
        <v>2144</v>
      </c>
      <c r="B2676" s="34" t="str">
        <f t="shared" si="202"/>
        <v>UDR Lima Metropolitana Centro</v>
      </c>
      <c r="C2676" s="35" t="s">
        <v>307</v>
      </c>
      <c r="D2676" s="36" t="str">
        <f t="shared" si="201"/>
        <v>Supervisión Financiera a Unidades Ejecutoras-UE.</v>
      </c>
      <c r="E2676" s="36" t="s">
        <v>1126</v>
      </c>
      <c r="F2676" s="36" t="str">
        <f t="shared" si="199"/>
        <v>Acciones de soporte administrativo en UDR</v>
      </c>
      <c r="G2676" s="36" t="s">
        <v>2055</v>
      </c>
      <c r="H2676" s="83" t="s">
        <v>2057</v>
      </c>
      <c r="I2676" s="82">
        <v>5</v>
      </c>
      <c r="J2676" s="38">
        <v>0</v>
      </c>
      <c r="K2676" s="38"/>
      <c r="L2676" s="38">
        <v>0</v>
      </c>
      <c r="M2676" s="38">
        <f t="shared" si="200"/>
        <v>0</v>
      </c>
      <c r="N2676" s="39">
        <v>11</v>
      </c>
      <c r="O2676" s="41" t="str">
        <f>IFERROR(VLOOKUP(N2676,bbb!B620:Ordenmes,2,0),"")</f>
        <v>Noviembre</v>
      </c>
      <c r="P2676" s="142"/>
      <c r="Q2676" s="111"/>
      <c r="R2676" s="95" t="s">
        <v>1993</v>
      </c>
      <c r="S2676" s="93"/>
      <c r="T2676" s="93"/>
    </row>
    <row r="2677" spans="1:20" x14ac:dyDescent="0.25">
      <c r="A2677" s="34" t="s">
        <v>2144</v>
      </c>
      <c r="B2677" s="34" t="str">
        <f t="shared" si="202"/>
        <v>UDR Lima Metropolitana Centro</v>
      </c>
      <c r="C2677" s="35" t="s">
        <v>307</v>
      </c>
      <c r="D2677" s="36" t="str">
        <f t="shared" si="201"/>
        <v>Supervisión Financiera a Unidades Ejecutoras-UE.</v>
      </c>
      <c r="E2677" s="36" t="s">
        <v>253</v>
      </c>
      <c r="F2677" s="36" t="str">
        <f t="shared" si="199"/>
        <v>Supervisión y asistencia técnica en acciones de soporte a IPRESS</v>
      </c>
      <c r="G2677" s="36" t="s">
        <v>2055</v>
      </c>
      <c r="H2677" s="83" t="s">
        <v>2057</v>
      </c>
      <c r="I2677" s="82">
        <v>5</v>
      </c>
      <c r="J2677" s="38">
        <v>0</v>
      </c>
      <c r="K2677" s="38"/>
      <c r="L2677" s="38">
        <v>0</v>
      </c>
      <c r="M2677" s="38">
        <f t="shared" si="200"/>
        <v>0</v>
      </c>
      <c r="N2677" s="39">
        <v>11</v>
      </c>
      <c r="O2677" s="41" t="str">
        <f>IFERROR(VLOOKUP(N2677,bbb!B621:Ordenmes,2,0),"")</f>
        <v>Noviembre</v>
      </c>
      <c r="P2677" s="142"/>
      <c r="Q2677" s="111"/>
      <c r="R2677" s="95" t="s">
        <v>1993</v>
      </c>
      <c r="S2677" s="93"/>
      <c r="T2677" s="93"/>
    </row>
    <row r="2678" spans="1:20" x14ac:dyDescent="0.25">
      <c r="A2678" s="34" t="s">
        <v>2144</v>
      </c>
      <c r="B2678" s="34" t="str">
        <f t="shared" si="202"/>
        <v>UDR Lima Metropolitana Centro</v>
      </c>
      <c r="C2678" s="35" t="s">
        <v>307</v>
      </c>
      <c r="D2678" s="36" t="str">
        <f t="shared" si="201"/>
        <v>Supervisión Financiera a Unidades Ejecutoras-UE.</v>
      </c>
      <c r="E2678" s="36" t="s">
        <v>260</v>
      </c>
      <c r="F2678" s="36" t="str">
        <f t="shared" si="199"/>
        <v>Otras Acciones de Soporte</v>
      </c>
      <c r="G2678" s="36" t="s">
        <v>2055</v>
      </c>
      <c r="H2678" s="83" t="s">
        <v>2057</v>
      </c>
      <c r="I2678" s="82">
        <v>5</v>
      </c>
      <c r="J2678" s="38">
        <v>0</v>
      </c>
      <c r="K2678" s="38"/>
      <c r="L2678" s="38">
        <v>0</v>
      </c>
      <c r="M2678" s="38">
        <f t="shared" si="200"/>
        <v>0</v>
      </c>
      <c r="N2678" s="39">
        <v>11</v>
      </c>
      <c r="O2678" s="41" t="str">
        <f>IFERROR(VLOOKUP(N2678,bbb!B622:Ordenmes,2,0),"")</f>
        <v>Noviembre</v>
      </c>
      <c r="P2678" s="142"/>
      <c r="Q2678" s="111"/>
      <c r="R2678" s="95" t="s">
        <v>1993</v>
      </c>
      <c r="S2678" s="93"/>
      <c r="T2678" s="93"/>
    </row>
    <row r="2679" spans="1:20" x14ac:dyDescent="0.25">
      <c r="A2679" s="34" t="s">
        <v>2144</v>
      </c>
      <c r="B2679" s="34" t="str">
        <f t="shared" si="202"/>
        <v>UDR Lima Metropolitana Centro</v>
      </c>
      <c r="C2679" s="35" t="s">
        <v>314</v>
      </c>
      <c r="D2679" s="36" t="str">
        <f t="shared" si="201"/>
        <v>Acciones de Afiliación.</v>
      </c>
      <c r="E2679" s="36" t="s">
        <v>876</v>
      </c>
      <c r="F2679" s="36" t="str">
        <f t="shared" si="199"/>
        <v>Asistencia técnica a operadores del módulo de afiliación en IPRESS</v>
      </c>
      <c r="G2679" s="36" t="s">
        <v>2003</v>
      </c>
      <c r="H2679" s="83" t="s">
        <v>2004</v>
      </c>
      <c r="I2679" s="82">
        <v>1</v>
      </c>
      <c r="J2679" s="38">
        <v>0</v>
      </c>
      <c r="K2679" s="38"/>
      <c r="L2679" s="38">
        <v>0</v>
      </c>
      <c r="M2679" s="38">
        <f t="shared" si="200"/>
        <v>0</v>
      </c>
      <c r="N2679" s="39">
        <v>12</v>
      </c>
      <c r="O2679" s="41" t="str">
        <f>IFERROR(VLOOKUP(N2679,bbb!B689:Ordenmes,2,0),"")</f>
        <v>Diciembre</v>
      </c>
      <c r="P2679" s="142"/>
      <c r="Q2679" s="111"/>
      <c r="R2679" s="95" t="s">
        <v>1993</v>
      </c>
      <c r="S2679" s="93"/>
      <c r="T2679" s="93"/>
    </row>
    <row r="2680" spans="1:20" x14ac:dyDescent="0.25">
      <c r="A2680" s="34" t="s">
        <v>2144</v>
      </c>
      <c r="B2680" s="34" t="str">
        <f t="shared" si="202"/>
        <v>UDR Lima Metropolitana Centro</v>
      </c>
      <c r="C2680" s="35" t="s">
        <v>314</v>
      </c>
      <c r="D2680" s="36" t="str">
        <f t="shared" si="201"/>
        <v>Acciones de Afiliación.</v>
      </c>
      <c r="E2680" s="36" t="s">
        <v>315</v>
      </c>
      <c r="F2680" s="36" t="str">
        <f t="shared" si="199"/>
        <v>Supervisión y asistencia técnica en materia de afiliaciones</v>
      </c>
      <c r="G2680" s="36" t="s">
        <v>2003</v>
      </c>
      <c r="H2680" s="83" t="s">
        <v>2004</v>
      </c>
      <c r="I2680" s="82">
        <v>1</v>
      </c>
      <c r="J2680" s="38">
        <v>0</v>
      </c>
      <c r="K2680" s="38"/>
      <c r="L2680" s="38">
        <v>0</v>
      </c>
      <c r="M2680" s="38">
        <f t="shared" si="200"/>
        <v>0</v>
      </c>
      <c r="N2680" s="39">
        <v>12</v>
      </c>
      <c r="O2680" s="41" t="str">
        <f>IFERROR(VLOOKUP(N2680,bbb!B690:Ordenmes,2,0),"")</f>
        <v>Diciembre</v>
      </c>
      <c r="P2680" s="142"/>
      <c r="Q2680" s="111"/>
      <c r="R2680" s="95" t="s">
        <v>1993</v>
      </c>
      <c r="S2680" s="93"/>
      <c r="T2680" s="93"/>
    </row>
    <row r="2681" spans="1:20" x14ac:dyDescent="0.25">
      <c r="A2681" s="34" t="s">
        <v>2158</v>
      </c>
      <c r="B2681" s="34" t="str">
        <f t="shared" si="202"/>
        <v>UDR Lima Metropolitana Este</v>
      </c>
      <c r="C2681" s="35" t="s">
        <v>279</v>
      </c>
      <c r="D2681" s="36" t="str">
        <f t="shared" si="201"/>
        <v>Ejecución de Control Técnico a las Prestaciones.</v>
      </c>
      <c r="E2681" s="36" t="s">
        <v>288</v>
      </c>
      <c r="F2681" s="36" t="str">
        <f t="shared" si="199"/>
        <v>Ejecutar acciones correspondientes al Proceso de Control Presencial Posterior</v>
      </c>
      <c r="G2681" s="36" t="s">
        <v>1878</v>
      </c>
      <c r="H2681" s="83" t="s">
        <v>1879</v>
      </c>
      <c r="I2681" s="82">
        <v>1</v>
      </c>
      <c r="J2681" s="38">
        <v>0</v>
      </c>
      <c r="K2681" s="38"/>
      <c r="L2681" s="38">
        <v>0</v>
      </c>
      <c r="M2681" s="38">
        <f t="shared" si="200"/>
        <v>0</v>
      </c>
      <c r="N2681" s="39">
        <v>1</v>
      </c>
      <c r="O2681" s="41" t="str">
        <f>IFERROR(VLOOKUP(N2681,bbb!B3786:Ordenmes,2,0),"")</f>
        <v>Enero</v>
      </c>
      <c r="P2681" s="142"/>
      <c r="Q2681" s="111"/>
      <c r="R2681" s="95" t="s">
        <v>1993</v>
      </c>
      <c r="S2681" s="93"/>
      <c r="T2681" s="93"/>
    </row>
    <row r="2682" spans="1:20" x14ac:dyDescent="0.25">
      <c r="A2682" s="34" t="s">
        <v>2158</v>
      </c>
      <c r="B2682" s="34" t="str">
        <f t="shared" si="202"/>
        <v>UDR Lima Metropolitana Este</v>
      </c>
      <c r="C2682" s="35" t="s">
        <v>279</v>
      </c>
      <c r="D2682" s="36" t="str">
        <f t="shared" si="201"/>
        <v>Ejecución de Control Técnico a las Prestaciones.</v>
      </c>
      <c r="E2682" s="36" t="s">
        <v>288</v>
      </c>
      <c r="F2682" s="36" t="str">
        <f t="shared" si="199"/>
        <v>Ejecutar acciones correspondientes al Proceso de Control Presencial Posterior</v>
      </c>
      <c r="G2682" s="36" t="s">
        <v>1880</v>
      </c>
      <c r="H2682" s="83" t="s">
        <v>1881</v>
      </c>
      <c r="I2682" s="82">
        <v>1</v>
      </c>
      <c r="J2682" s="38">
        <v>0</v>
      </c>
      <c r="K2682" s="38"/>
      <c r="L2682" s="38">
        <v>0</v>
      </c>
      <c r="M2682" s="38">
        <f t="shared" si="200"/>
        <v>0</v>
      </c>
      <c r="N2682" s="39">
        <v>1</v>
      </c>
      <c r="O2682" s="41" t="str">
        <f>IFERROR(VLOOKUP(N2682,bbb!B3787:Ordenmes,2,0),"")</f>
        <v>Enero</v>
      </c>
      <c r="P2682" s="142"/>
      <c r="Q2682" s="111"/>
      <c r="R2682" s="95" t="s">
        <v>1993</v>
      </c>
      <c r="S2682" s="93"/>
      <c r="T2682" s="93"/>
    </row>
    <row r="2683" spans="1:20" x14ac:dyDescent="0.25">
      <c r="A2683" s="34" t="s">
        <v>2158</v>
      </c>
      <c r="B2683" s="34" t="str">
        <f t="shared" si="202"/>
        <v>UDR Lima Metropolitana Este</v>
      </c>
      <c r="C2683" s="35" t="s">
        <v>279</v>
      </c>
      <c r="D2683" s="36" t="str">
        <f t="shared" si="201"/>
        <v>Ejecución de Control Técnico a las Prestaciones.</v>
      </c>
      <c r="E2683" s="36" t="s">
        <v>288</v>
      </c>
      <c r="F2683" s="36" t="str">
        <f t="shared" si="199"/>
        <v>Ejecutar acciones correspondientes al Proceso de Control Presencial Posterior</v>
      </c>
      <c r="G2683" s="36" t="s">
        <v>1882</v>
      </c>
      <c r="H2683" s="83" t="s">
        <v>1881</v>
      </c>
      <c r="I2683" s="82">
        <v>1</v>
      </c>
      <c r="J2683" s="38">
        <v>0</v>
      </c>
      <c r="K2683" s="38"/>
      <c r="L2683" s="38">
        <v>0</v>
      </c>
      <c r="M2683" s="38">
        <f t="shared" si="200"/>
        <v>0</v>
      </c>
      <c r="N2683" s="39">
        <v>1</v>
      </c>
      <c r="O2683" s="41" t="str">
        <f>IFERROR(VLOOKUP(N2683,bbb!B3788:Ordenmes,2,0),"")</f>
        <v>Enero</v>
      </c>
      <c r="P2683" s="142"/>
      <c r="Q2683" s="111"/>
      <c r="R2683" s="95" t="s">
        <v>1993</v>
      </c>
      <c r="S2683" s="93"/>
      <c r="T2683" s="93"/>
    </row>
    <row r="2684" spans="1:20" x14ac:dyDescent="0.25">
      <c r="A2684" s="34" t="s">
        <v>2158</v>
      </c>
      <c r="B2684" s="34" t="str">
        <f t="shared" si="202"/>
        <v>UDR Lima Metropolitana Este</v>
      </c>
      <c r="C2684" s="35" t="s">
        <v>314</v>
      </c>
      <c r="D2684" s="36" t="str">
        <f t="shared" si="201"/>
        <v>Acciones de Afiliación.</v>
      </c>
      <c r="E2684" s="36" t="s">
        <v>315</v>
      </c>
      <c r="F2684" s="36" t="str">
        <f t="shared" si="199"/>
        <v>Supervisión y asistencia técnica en materia de afiliaciones</v>
      </c>
      <c r="G2684" s="36" t="s">
        <v>1937</v>
      </c>
      <c r="H2684" s="83" t="s">
        <v>1932</v>
      </c>
      <c r="I2684" s="82">
        <v>1</v>
      </c>
      <c r="J2684" s="38">
        <v>0</v>
      </c>
      <c r="K2684" s="38"/>
      <c r="L2684" s="38">
        <v>0</v>
      </c>
      <c r="M2684" s="38">
        <f t="shared" si="200"/>
        <v>0</v>
      </c>
      <c r="N2684" s="39">
        <v>1</v>
      </c>
      <c r="O2684" s="41" t="str">
        <f>IFERROR(VLOOKUP(N2684,bbb!B3789:Ordenmes,2,0),"")</f>
        <v>Enero</v>
      </c>
      <c r="P2684" s="142"/>
      <c r="Q2684" s="111"/>
      <c r="R2684" s="95" t="s">
        <v>1993</v>
      </c>
      <c r="S2684" s="93"/>
      <c r="T2684" s="93"/>
    </row>
    <row r="2685" spans="1:20" x14ac:dyDescent="0.25">
      <c r="A2685" s="34" t="s">
        <v>2158</v>
      </c>
      <c r="B2685" s="34" t="str">
        <f t="shared" si="202"/>
        <v>UDR Lima Metropolitana Este</v>
      </c>
      <c r="C2685" s="35" t="s">
        <v>314</v>
      </c>
      <c r="D2685" s="36" t="str">
        <f t="shared" si="201"/>
        <v>Acciones de Afiliación.</v>
      </c>
      <c r="E2685" s="36" t="s">
        <v>315</v>
      </c>
      <c r="F2685" s="36" t="str">
        <f t="shared" si="199"/>
        <v>Supervisión y asistencia técnica en materia de afiliaciones</v>
      </c>
      <c r="G2685" s="36" t="s">
        <v>1938</v>
      </c>
      <c r="H2685" s="83" t="s">
        <v>1932</v>
      </c>
      <c r="I2685" s="82">
        <v>1</v>
      </c>
      <c r="J2685" s="38">
        <v>0</v>
      </c>
      <c r="K2685" s="38"/>
      <c r="L2685" s="38">
        <v>0</v>
      </c>
      <c r="M2685" s="38">
        <f t="shared" si="200"/>
        <v>0</v>
      </c>
      <c r="N2685" s="39">
        <v>1</v>
      </c>
      <c r="O2685" s="41" t="str">
        <f>IFERROR(VLOOKUP(N2685,bbb!B3790:Ordenmes,2,0),"")</f>
        <v>Enero</v>
      </c>
      <c r="P2685" s="142"/>
      <c r="Q2685" s="111"/>
      <c r="R2685" s="95" t="s">
        <v>1993</v>
      </c>
      <c r="S2685" s="93"/>
      <c r="T2685" s="93"/>
    </row>
    <row r="2686" spans="1:20" x14ac:dyDescent="0.25">
      <c r="A2686" s="34" t="s">
        <v>2158</v>
      </c>
      <c r="B2686" s="34" t="str">
        <f t="shared" si="202"/>
        <v>UDR Lima Metropolitana Este</v>
      </c>
      <c r="C2686" s="96" t="s">
        <v>895</v>
      </c>
      <c r="D2686" s="36" t="str">
        <f t="shared" si="201"/>
        <v>Acciones de promocion y proteccion de derechos</v>
      </c>
      <c r="E2686" s="36" t="s">
        <v>1688</v>
      </c>
      <c r="F2686" s="36" t="str">
        <f t="shared" si="199"/>
        <v xml:space="preserve">Evaluar la gratuidad de la atención al asegurado </v>
      </c>
      <c r="G2686" s="36" t="s">
        <v>1957</v>
      </c>
      <c r="H2686" s="83" t="s">
        <v>1932</v>
      </c>
      <c r="I2686" s="82">
        <v>1</v>
      </c>
      <c r="J2686" s="38">
        <v>0</v>
      </c>
      <c r="K2686" s="38"/>
      <c r="L2686" s="38">
        <v>0</v>
      </c>
      <c r="M2686" s="38">
        <f t="shared" si="200"/>
        <v>0</v>
      </c>
      <c r="N2686" s="39">
        <v>1</v>
      </c>
      <c r="O2686" s="41" t="str">
        <f>IFERROR(VLOOKUP(N2686,bbb!B3791:Ordenmes,2,0),"")</f>
        <v>Enero</v>
      </c>
      <c r="P2686" s="142"/>
      <c r="Q2686" s="111"/>
      <c r="R2686" s="95" t="s">
        <v>1993</v>
      </c>
      <c r="S2686" s="93"/>
      <c r="T2686" s="93"/>
    </row>
    <row r="2687" spans="1:20" x14ac:dyDescent="0.25">
      <c r="A2687" s="34" t="s">
        <v>2158</v>
      </c>
      <c r="B2687" s="34" t="str">
        <f t="shared" si="202"/>
        <v>UDR Lima Metropolitana Este</v>
      </c>
      <c r="C2687" s="96" t="s">
        <v>895</v>
      </c>
      <c r="D2687" s="36" t="str">
        <f t="shared" si="201"/>
        <v>Acciones de promocion y proteccion de derechos</v>
      </c>
      <c r="E2687" s="36" t="s">
        <v>1688</v>
      </c>
      <c r="F2687" s="36" t="str">
        <f t="shared" si="199"/>
        <v xml:space="preserve">Evaluar la gratuidad de la atención al asegurado </v>
      </c>
      <c r="G2687" s="36" t="s">
        <v>1958</v>
      </c>
      <c r="H2687" s="83" t="s">
        <v>1932</v>
      </c>
      <c r="I2687" s="82">
        <v>1</v>
      </c>
      <c r="J2687" s="38">
        <v>0</v>
      </c>
      <c r="K2687" s="38"/>
      <c r="L2687" s="38">
        <v>0</v>
      </c>
      <c r="M2687" s="38">
        <f t="shared" si="200"/>
        <v>0</v>
      </c>
      <c r="N2687" s="39">
        <v>1</v>
      </c>
      <c r="O2687" s="41" t="str">
        <f>IFERROR(VLOOKUP(N2687,bbb!B3792:Ordenmes,2,0),"")</f>
        <v>Enero</v>
      </c>
      <c r="P2687" s="142"/>
      <c r="Q2687" s="111"/>
      <c r="R2687" s="95" t="s">
        <v>1993</v>
      </c>
      <c r="S2687" s="93"/>
      <c r="T2687" s="93"/>
    </row>
    <row r="2688" spans="1:20" x14ac:dyDescent="0.25">
      <c r="A2688" s="34" t="s">
        <v>2158</v>
      </c>
      <c r="B2688" s="34" t="str">
        <f t="shared" si="202"/>
        <v>UDR Lima Metropolitana Este</v>
      </c>
      <c r="C2688" s="35" t="s">
        <v>307</v>
      </c>
      <c r="D2688" s="36" t="str">
        <f t="shared" si="201"/>
        <v>Supervisión Financiera a Unidades Ejecutoras-UE.</v>
      </c>
      <c r="E2688" s="36" t="s">
        <v>572</v>
      </c>
      <c r="F2688" s="36" t="str">
        <f t="shared" si="199"/>
        <v xml:space="preserve">Asistencias técnicas virtuales a Unidades Ejecutoras </v>
      </c>
      <c r="G2688" s="36" t="s">
        <v>1985</v>
      </c>
      <c r="H2688" s="83" t="s">
        <v>1982</v>
      </c>
      <c r="I2688" s="82">
        <v>3</v>
      </c>
      <c r="J2688" s="38">
        <v>0</v>
      </c>
      <c r="K2688" s="38"/>
      <c r="L2688" s="38">
        <v>0</v>
      </c>
      <c r="M2688" s="38">
        <f t="shared" si="200"/>
        <v>0</v>
      </c>
      <c r="N2688" s="39">
        <v>1</v>
      </c>
      <c r="O2688" s="41" t="str">
        <f>IFERROR(VLOOKUP(N2688,bbb!B3793:Ordenmes,2,0),"")</f>
        <v>Enero</v>
      </c>
      <c r="P2688" s="142"/>
      <c r="Q2688" s="111"/>
      <c r="R2688" s="95" t="s">
        <v>1993</v>
      </c>
      <c r="S2688" s="93"/>
      <c r="T2688" s="93"/>
    </row>
    <row r="2689" spans="1:20" x14ac:dyDescent="0.25">
      <c r="A2689" s="34" t="s">
        <v>2158</v>
      </c>
      <c r="B2689" s="34" t="str">
        <f t="shared" si="202"/>
        <v>UDR Lima Metropolitana Este</v>
      </c>
      <c r="C2689" s="35" t="s">
        <v>307</v>
      </c>
      <c r="D2689" s="36" t="str">
        <f t="shared" si="201"/>
        <v>Supervisión Financiera a Unidades Ejecutoras-UE.</v>
      </c>
      <c r="E2689" s="36" t="s">
        <v>396</v>
      </c>
      <c r="F2689" s="36" t="str">
        <f t="shared" si="199"/>
        <v xml:space="preserve">Monitoreo de los expedientes BES </v>
      </c>
      <c r="G2689" s="36" t="s">
        <v>1936</v>
      </c>
      <c r="H2689" s="83" t="s">
        <v>1996</v>
      </c>
      <c r="I2689" s="82">
        <v>1</v>
      </c>
      <c r="J2689" s="38">
        <v>0</v>
      </c>
      <c r="K2689" s="38"/>
      <c r="L2689" s="38">
        <v>0</v>
      </c>
      <c r="M2689" s="38">
        <f t="shared" si="200"/>
        <v>0</v>
      </c>
      <c r="N2689" s="39">
        <v>1</v>
      </c>
      <c r="O2689" s="41" t="str">
        <f>IFERROR(VLOOKUP(N2689,bbb!B3794:Ordenmes,2,0),"")</f>
        <v>Enero</v>
      </c>
      <c r="P2689" s="142"/>
      <c r="Q2689" s="111"/>
      <c r="R2689" s="95" t="s">
        <v>1993</v>
      </c>
      <c r="S2689" s="93"/>
      <c r="T2689" s="93"/>
    </row>
    <row r="2690" spans="1:20" x14ac:dyDescent="0.25">
      <c r="A2690" s="34" t="s">
        <v>2158</v>
      </c>
      <c r="B2690" s="34" t="str">
        <f t="shared" si="202"/>
        <v>UDR Lima Metropolitana Este</v>
      </c>
      <c r="C2690" s="35" t="s">
        <v>279</v>
      </c>
      <c r="D2690" s="36" t="str">
        <f t="shared" si="201"/>
        <v>Ejecución de Control Técnico a las Prestaciones.</v>
      </c>
      <c r="E2690" s="36" t="s">
        <v>288</v>
      </c>
      <c r="F2690" s="36" t="str">
        <f t="shared" ref="F2690:F2753" si="203">IFERROR(VLOOKUP(E2690,IdTarea,2,0),"")</f>
        <v>Ejecutar acciones correspondientes al Proceso de Control Presencial Posterior</v>
      </c>
      <c r="G2690" s="36" t="s">
        <v>1883</v>
      </c>
      <c r="H2690" s="83" t="s">
        <v>1879</v>
      </c>
      <c r="I2690" s="82">
        <v>1</v>
      </c>
      <c r="J2690" s="38">
        <v>0</v>
      </c>
      <c r="K2690" s="38"/>
      <c r="L2690" s="38">
        <v>0</v>
      </c>
      <c r="M2690" s="38">
        <f t="shared" si="200"/>
        <v>0</v>
      </c>
      <c r="N2690" s="39">
        <v>2</v>
      </c>
      <c r="O2690" s="41" t="str">
        <f>IFERROR(VLOOKUP(N2690,bbb!B645:Ordenmes,2,0),"")</f>
        <v>Febrero</v>
      </c>
      <c r="P2690" s="142"/>
      <c r="Q2690" s="111"/>
      <c r="R2690" s="95" t="s">
        <v>1993</v>
      </c>
      <c r="S2690" s="93"/>
      <c r="T2690" s="93"/>
    </row>
    <row r="2691" spans="1:20" x14ac:dyDescent="0.25">
      <c r="A2691" s="34" t="s">
        <v>2158</v>
      </c>
      <c r="B2691" s="34" t="str">
        <f t="shared" si="202"/>
        <v>UDR Lima Metropolitana Este</v>
      </c>
      <c r="C2691" s="35" t="s">
        <v>279</v>
      </c>
      <c r="D2691" s="36" t="str">
        <f t="shared" si="201"/>
        <v>Ejecución de Control Técnico a las Prestaciones.</v>
      </c>
      <c r="E2691" s="36" t="s">
        <v>288</v>
      </c>
      <c r="F2691" s="36" t="str">
        <f t="shared" si="203"/>
        <v>Ejecutar acciones correspondientes al Proceso de Control Presencial Posterior</v>
      </c>
      <c r="G2691" s="36" t="s">
        <v>1884</v>
      </c>
      <c r="H2691" s="83" t="s">
        <v>1879</v>
      </c>
      <c r="I2691" s="82">
        <v>1</v>
      </c>
      <c r="J2691" s="38">
        <v>0</v>
      </c>
      <c r="K2691" s="38"/>
      <c r="L2691" s="38">
        <v>0</v>
      </c>
      <c r="M2691" s="38">
        <f t="shared" si="200"/>
        <v>0</v>
      </c>
      <c r="N2691" s="39">
        <v>2</v>
      </c>
      <c r="O2691" s="41" t="str">
        <f>IFERROR(VLOOKUP(N2691,bbb!B646:Ordenmes,2,0),"")</f>
        <v>Febrero</v>
      </c>
      <c r="P2691" s="142"/>
      <c r="Q2691" s="111"/>
      <c r="R2691" s="95" t="s">
        <v>1993</v>
      </c>
      <c r="S2691" s="93"/>
      <c r="T2691" s="93"/>
    </row>
    <row r="2692" spans="1:20" x14ac:dyDescent="0.25">
      <c r="A2692" s="34" t="s">
        <v>2158</v>
      </c>
      <c r="B2692" s="34" t="str">
        <f t="shared" si="202"/>
        <v>UDR Lima Metropolitana Este</v>
      </c>
      <c r="C2692" s="35" t="s">
        <v>279</v>
      </c>
      <c r="D2692" s="36" t="str">
        <f t="shared" si="201"/>
        <v>Ejecución de Control Técnico a las Prestaciones.</v>
      </c>
      <c r="E2692" s="36" t="s">
        <v>288</v>
      </c>
      <c r="F2692" s="36" t="str">
        <f t="shared" si="203"/>
        <v>Ejecutar acciones correspondientes al Proceso de Control Presencial Posterior</v>
      </c>
      <c r="G2692" s="36" t="s">
        <v>1885</v>
      </c>
      <c r="H2692" s="83" t="s">
        <v>1881</v>
      </c>
      <c r="I2692" s="82">
        <v>2</v>
      </c>
      <c r="J2692" s="38">
        <v>0</v>
      </c>
      <c r="K2692" s="38"/>
      <c r="L2692" s="38">
        <v>0</v>
      </c>
      <c r="M2692" s="38">
        <f t="shared" si="200"/>
        <v>0</v>
      </c>
      <c r="N2692" s="39">
        <v>2</v>
      </c>
      <c r="O2692" s="41" t="str">
        <f>IFERROR(VLOOKUP(N2692,bbb!B647:Ordenmes,2,0),"")</f>
        <v>Febrero</v>
      </c>
      <c r="P2692" s="142">
        <v>1</v>
      </c>
      <c r="Q2692" s="111" t="s">
        <v>257</v>
      </c>
      <c r="R2692" s="95"/>
      <c r="S2692" s="93"/>
      <c r="T2692" s="93"/>
    </row>
    <row r="2693" spans="1:20" x14ac:dyDescent="0.25">
      <c r="A2693" s="34" t="s">
        <v>2158</v>
      </c>
      <c r="B2693" s="34" t="str">
        <f t="shared" si="202"/>
        <v>UDR Lima Metropolitana Este</v>
      </c>
      <c r="C2693" s="35" t="s">
        <v>279</v>
      </c>
      <c r="D2693" s="36" t="str">
        <f t="shared" si="201"/>
        <v>Ejecución de Control Técnico a las Prestaciones.</v>
      </c>
      <c r="E2693" s="36" t="s">
        <v>288</v>
      </c>
      <c r="F2693" s="36" t="str">
        <f t="shared" si="203"/>
        <v>Ejecutar acciones correspondientes al Proceso de Control Presencial Posterior</v>
      </c>
      <c r="G2693" s="36" t="s">
        <v>1886</v>
      </c>
      <c r="H2693" s="83" t="s">
        <v>1879</v>
      </c>
      <c r="I2693" s="82">
        <v>1</v>
      </c>
      <c r="J2693" s="38">
        <v>0</v>
      </c>
      <c r="K2693" s="38"/>
      <c r="L2693" s="38">
        <v>0</v>
      </c>
      <c r="M2693" s="38">
        <f t="shared" si="200"/>
        <v>0</v>
      </c>
      <c r="N2693" s="39">
        <v>2</v>
      </c>
      <c r="O2693" s="41" t="str">
        <f>IFERROR(VLOOKUP(N2693,bbb!B648:Ordenmes,2,0),"")</f>
        <v>Febrero</v>
      </c>
      <c r="P2693" s="142">
        <v>2</v>
      </c>
      <c r="Q2693" s="111" t="s">
        <v>126</v>
      </c>
      <c r="R2693" s="95"/>
      <c r="S2693" s="93"/>
      <c r="T2693" s="93"/>
    </row>
    <row r="2694" spans="1:20" x14ac:dyDescent="0.25">
      <c r="A2694" s="34" t="s">
        <v>2158</v>
      </c>
      <c r="B2694" s="34" t="str">
        <f t="shared" si="202"/>
        <v>UDR Lima Metropolitana Este</v>
      </c>
      <c r="C2694" s="35" t="s">
        <v>279</v>
      </c>
      <c r="D2694" s="36" t="str">
        <f t="shared" si="201"/>
        <v>Ejecución de Control Técnico a las Prestaciones.</v>
      </c>
      <c r="E2694" s="36" t="s">
        <v>288</v>
      </c>
      <c r="F2694" s="36" t="str">
        <f t="shared" si="203"/>
        <v>Ejecutar acciones correspondientes al Proceso de Control Presencial Posterior</v>
      </c>
      <c r="G2694" s="36" t="s">
        <v>1887</v>
      </c>
      <c r="H2694" s="83" t="s">
        <v>1881</v>
      </c>
      <c r="I2694" s="82">
        <v>1</v>
      </c>
      <c r="J2694" s="38">
        <v>0</v>
      </c>
      <c r="K2694" s="38"/>
      <c r="L2694" s="38">
        <v>0</v>
      </c>
      <c r="M2694" s="38">
        <f t="shared" si="200"/>
        <v>0</v>
      </c>
      <c r="N2694" s="39">
        <v>2</v>
      </c>
      <c r="O2694" s="41" t="str">
        <f>IFERROR(VLOOKUP(N2694,bbb!B649:Ordenmes,2,0),"")</f>
        <v>Febrero</v>
      </c>
      <c r="P2694" s="142">
        <v>3</v>
      </c>
      <c r="Q2694" s="111" t="s">
        <v>131</v>
      </c>
      <c r="R2694" s="95"/>
      <c r="S2694" s="93"/>
      <c r="T2694" s="93"/>
    </row>
    <row r="2695" spans="1:20" x14ac:dyDescent="0.25">
      <c r="A2695" s="34" t="s">
        <v>2158</v>
      </c>
      <c r="B2695" s="34" t="str">
        <f t="shared" si="202"/>
        <v>UDR Lima Metropolitana Este</v>
      </c>
      <c r="C2695" s="35" t="s">
        <v>279</v>
      </c>
      <c r="D2695" s="36" t="str">
        <f t="shared" si="201"/>
        <v>Ejecución de Control Técnico a las Prestaciones.</v>
      </c>
      <c r="E2695" s="36" t="s">
        <v>288</v>
      </c>
      <c r="F2695" s="36" t="str">
        <f t="shared" si="203"/>
        <v>Ejecutar acciones correspondientes al Proceso de Control Presencial Posterior</v>
      </c>
      <c r="G2695" s="36" t="s">
        <v>1888</v>
      </c>
      <c r="H2695" s="83" t="s">
        <v>1881</v>
      </c>
      <c r="I2695" s="82">
        <v>1</v>
      </c>
      <c r="J2695" s="38">
        <v>0</v>
      </c>
      <c r="K2695" s="38"/>
      <c r="L2695" s="38">
        <v>0</v>
      </c>
      <c r="M2695" s="38">
        <f t="shared" si="200"/>
        <v>0</v>
      </c>
      <c r="N2695" s="39">
        <v>2</v>
      </c>
      <c r="O2695" s="41" t="str">
        <f>IFERROR(VLOOKUP(N2695,bbb!B650:Ordenmes,2,0),"")</f>
        <v>Febrero</v>
      </c>
      <c r="P2695" s="142">
        <v>4</v>
      </c>
      <c r="Q2695" s="111" t="s">
        <v>137</v>
      </c>
      <c r="R2695" s="95"/>
      <c r="S2695" s="93"/>
      <c r="T2695" s="93"/>
    </row>
    <row r="2696" spans="1:20" x14ac:dyDescent="0.25">
      <c r="A2696" s="34" t="s">
        <v>2158</v>
      </c>
      <c r="B2696" s="34" t="str">
        <f t="shared" si="202"/>
        <v>UDR Lima Metropolitana Este</v>
      </c>
      <c r="C2696" s="35" t="s">
        <v>314</v>
      </c>
      <c r="D2696" s="36" t="str">
        <f t="shared" si="201"/>
        <v>Acciones de Afiliación.</v>
      </c>
      <c r="E2696" s="36" t="s">
        <v>876</v>
      </c>
      <c r="F2696" s="36" t="str">
        <f t="shared" si="203"/>
        <v>Asistencia técnica a operadores del módulo de afiliación en IPRESS</v>
      </c>
      <c r="G2696" s="36" t="s">
        <v>1931</v>
      </c>
      <c r="H2696" s="83" t="s">
        <v>1932</v>
      </c>
      <c r="I2696" s="82">
        <v>1</v>
      </c>
      <c r="J2696" s="38">
        <v>0</v>
      </c>
      <c r="K2696" s="38"/>
      <c r="L2696" s="38">
        <v>0</v>
      </c>
      <c r="M2696" s="38">
        <f t="shared" ref="M2696:M2759" si="204">SUM(J2696:L2696)</f>
        <v>0</v>
      </c>
      <c r="N2696" s="39">
        <v>2</v>
      </c>
      <c r="O2696" s="41" t="str">
        <f>IFERROR(VLOOKUP(N2696,bbb!B651:Ordenmes,2,0),"")</f>
        <v>Febrero</v>
      </c>
      <c r="P2696" s="142">
        <v>5</v>
      </c>
      <c r="Q2696" s="111" t="s">
        <v>158</v>
      </c>
      <c r="R2696" s="95"/>
      <c r="S2696" s="93"/>
      <c r="T2696" s="93"/>
    </row>
    <row r="2697" spans="1:20" x14ac:dyDescent="0.25">
      <c r="A2697" s="34" t="s">
        <v>2158</v>
      </c>
      <c r="B2697" s="34" t="str">
        <f t="shared" si="202"/>
        <v>UDR Lima Metropolitana Este</v>
      </c>
      <c r="C2697" s="35" t="s">
        <v>314</v>
      </c>
      <c r="D2697" s="36" t="str">
        <f t="shared" si="201"/>
        <v>Acciones de Afiliación.</v>
      </c>
      <c r="E2697" s="36" t="s">
        <v>876</v>
      </c>
      <c r="F2697" s="36" t="str">
        <f t="shared" si="203"/>
        <v>Asistencia técnica a operadores del módulo de afiliación en IPRESS</v>
      </c>
      <c r="G2697" s="36" t="s">
        <v>1933</v>
      </c>
      <c r="H2697" s="83" t="s">
        <v>1932</v>
      </c>
      <c r="I2697" s="82">
        <v>1</v>
      </c>
      <c r="J2697" s="38">
        <v>0</v>
      </c>
      <c r="K2697" s="38"/>
      <c r="L2697" s="38">
        <v>0</v>
      </c>
      <c r="M2697" s="38">
        <f t="shared" si="204"/>
        <v>0</v>
      </c>
      <c r="N2697" s="39">
        <v>2</v>
      </c>
      <c r="O2697" s="41" t="str">
        <f>IFERROR(VLOOKUP(N2697,bbb!B652:Ordenmes,2,0),"")</f>
        <v>Febrero</v>
      </c>
      <c r="P2697" s="142">
        <v>6</v>
      </c>
      <c r="Q2697" s="111" t="s">
        <v>142</v>
      </c>
      <c r="R2697" s="95"/>
      <c r="S2697" s="93"/>
      <c r="T2697" s="93"/>
    </row>
    <row r="2698" spans="1:20" x14ac:dyDescent="0.25">
      <c r="A2698" s="34" t="s">
        <v>2158</v>
      </c>
      <c r="B2698" s="34" t="str">
        <f t="shared" si="202"/>
        <v>UDR Lima Metropolitana Este</v>
      </c>
      <c r="C2698" s="35" t="s">
        <v>314</v>
      </c>
      <c r="D2698" s="36" t="str">
        <f t="shared" si="201"/>
        <v>Acciones de Afiliación.</v>
      </c>
      <c r="E2698" s="36" t="s">
        <v>315</v>
      </c>
      <c r="F2698" s="36" t="str">
        <f t="shared" si="203"/>
        <v>Supervisión y asistencia técnica en materia de afiliaciones</v>
      </c>
      <c r="G2698" s="36" t="s">
        <v>1939</v>
      </c>
      <c r="H2698" s="83" t="s">
        <v>1932</v>
      </c>
      <c r="I2698" s="82">
        <v>1</v>
      </c>
      <c r="J2698" s="38">
        <v>0</v>
      </c>
      <c r="K2698" s="38"/>
      <c r="L2698" s="38">
        <v>0</v>
      </c>
      <c r="M2698" s="38">
        <f t="shared" si="204"/>
        <v>0</v>
      </c>
      <c r="N2698" s="39">
        <v>2</v>
      </c>
      <c r="O2698" s="41" t="str">
        <f>IFERROR(VLOOKUP(N2698,bbb!B653:Ordenmes,2,0),"")</f>
        <v>Febrero</v>
      </c>
      <c r="P2698" s="142">
        <v>7</v>
      </c>
      <c r="Q2698" s="111" t="s">
        <v>156</v>
      </c>
      <c r="R2698" s="95"/>
      <c r="S2698" s="93"/>
      <c r="T2698" s="93"/>
    </row>
    <row r="2699" spans="1:20" x14ac:dyDescent="0.25">
      <c r="A2699" s="34" t="s">
        <v>2158</v>
      </c>
      <c r="B2699" s="34" t="str">
        <f t="shared" si="202"/>
        <v>UDR Lima Metropolitana Este</v>
      </c>
      <c r="C2699" s="35" t="s">
        <v>314</v>
      </c>
      <c r="D2699" s="36" t="str">
        <f t="shared" si="201"/>
        <v>Acciones de Afiliación.</v>
      </c>
      <c r="E2699" s="36" t="s">
        <v>315</v>
      </c>
      <c r="F2699" s="36" t="str">
        <f t="shared" si="203"/>
        <v>Supervisión y asistencia técnica en materia de afiliaciones</v>
      </c>
      <c r="G2699" s="36" t="s">
        <v>1940</v>
      </c>
      <c r="H2699" s="83" t="s">
        <v>1932</v>
      </c>
      <c r="I2699" s="82">
        <v>1</v>
      </c>
      <c r="J2699" s="38">
        <v>0</v>
      </c>
      <c r="K2699" s="38"/>
      <c r="L2699" s="38">
        <v>0</v>
      </c>
      <c r="M2699" s="38">
        <f t="shared" si="204"/>
        <v>0</v>
      </c>
      <c r="N2699" s="39">
        <v>2</v>
      </c>
      <c r="O2699" s="41" t="str">
        <f>IFERROR(VLOOKUP(N2699,bbb!B654:Ordenmes,2,0),"")</f>
        <v>Febrero</v>
      </c>
      <c r="P2699" s="142">
        <v>8</v>
      </c>
      <c r="Q2699" s="111" t="s">
        <v>145</v>
      </c>
      <c r="R2699" s="95"/>
      <c r="S2699" s="93"/>
      <c r="T2699" s="93"/>
    </row>
    <row r="2700" spans="1:20" x14ac:dyDescent="0.25">
      <c r="A2700" s="34" t="s">
        <v>2158</v>
      </c>
      <c r="B2700" s="34" t="str">
        <f t="shared" si="202"/>
        <v>UDR Lima Metropolitana Este</v>
      </c>
      <c r="C2700" s="96" t="s">
        <v>895</v>
      </c>
      <c r="D2700" s="36" t="str">
        <f t="shared" si="201"/>
        <v>Acciones de promocion y proteccion de derechos</v>
      </c>
      <c r="E2700" s="36" t="s">
        <v>1688</v>
      </c>
      <c r="F2700" s="36" t="str">
        <f t="shared" si="203"/>
        <v xml:space="preserve">Evaluar la gratuidad de la atención al asegurado </v>
      </c>
      <c r="G2700" s="36" t="s">
        <v>1959</v>
      </c>
      <c r="H2700" s="83" t="s">
        <v>1932</v>
      </c>
      <c r="I2700" s="82">
        <v>1</v>
      </c>
      <c r="J2700" s="38">
        <v>0</v>
      </c>
      <c r="K2700" s="38"/>
      <c r="L2700" s="38">
        <v>0</v>
      </c>
      <c r="M2700" s="38">
        <f t="shared" si="204"/>
        <v>0</v>
      </c>
      <c r="N2700" s="39">
        <v>2</v>
      </c>
      <c r="O2700" s="41" t="str">
        <f>IFERROR(VLOOKUP(N2700,bbb!B655:Ordenmes,2,0),"")</f>
        <v>Febrero</v>
      </c>
      <c r="P2700" s="142">
        <v>9</v>
      </c>
      <c r="Q2700" s="111" t="s">
        <v>161</v>
      </c>
      <c r="R2700" s="95"/>
      <c r="S2700" s="93"/>
      <c r="T2700" s="93"/>
    </row>
    <row r="2701" spans="1:20" x14ac:dyDescent="0.25">
      <c r="A2701" s="34" t="s">
        <v>2158</v>
      </c>
      <c r="B2701" s="34" t="str">
        <f t="shared" si="202"/>
        <v>UDR Lima Metropolitana Este</v>
      </c>
      <c r="C2701" s="96" t="s">
        <v>895</v>
      </c>
      <c r="D2701" s="36" t="str">
        <f t="shared" si="201"/>
        <v>Acciones de promocion y proteccion de derechos</v>
      </c>
      <c r="E2701" s="36" t="s">
        <v>1688</v>
      </c>
      <c r="F2701" s="36" t="str">
        <f t="shared" si="203"/>
        <v xml:space="preserve">Evaluar la gratuidad de la atención al asegurado </v>
      </c>
      <c r="G2701" s="36" t="s">
        <v>1960</v>
      </c>
      <c r="H2701" s="83" t="s">
        <v>1932</v>
      </c>
      <c r="I2701" s="82">
        <v>1</v>
      </c>
      <c r="J2701" s="38">
        <v>0</v>
      </c>
      <c r="K2701" s="38"/>
      <c r="L2701" s="38">
        <v>0</v>
      </c>
      <c r="M2701" s="38">
        <f t="shared" si="204"/>
        <v>0</v>
      </c>
      <c r="N2701" s="39">
        <v>2</v>
      </c>
      <c r="O2701" s="41" t="str">
        <f>IFERROR(VLOOKUP(N2701,bbb!B656:Ordenmes,2,0),"")</f>
        <v>Febrero</v>
      </c>
      <c r="P2701" s="142">
        <v>10</v>
      </c>
      <c r="Q2701" s="111" t="s">
        <v>150</v>
      </c>
      <c r="R2701" s="95"/>
      <c r="S2701" s="93"/>
      <c r="T2701" s="93"/>
    </row>
    <row r="2702" spans="1:20" x14ac:dyDescent="0.25">
      <c r="A2702" s="34" t="s">
        <v>2158</v>
      </c>
      <c r="B2702" s="34" t="str">
        <f t="shared" si="202"/>
        <v>UDR Lima Metropolitana Este</v>
      </c>
      <c r="C2702" s="35" t="s">
        <v>307</v>
      </c>
      <c r="D2702" s="36" t="str">
        <f t="shared" si="201"/>
        <v>Supervisión Financiera a Unidades Ejecutoras-UE.</v>
      </c>
      <c r="E2702" s="36" t="s">
        <v>308</v>
      </c>
      <c r="F2702" s="36" t="str">
        <f t="shared" si="203"/>
        <v>Supervisión Financiera Presencial a las Unidades Ejecutoras-UE</v>
      </c>
      <c r="G2702" s="36" t="s">
        <v>1936</v>
      </c>
      <c r="H2702" s="83" t="s">
        <v>1982</v>
      </c>
      <c r="I2702" s="82">
        <v>5</v>
      </c>
      <c r="J2702" s="38">
        <v>0</v>
      </c>
      <c r="K2702" s="38"/>
      <c r="L2702" s="38">
        <v>0</v>
      </c>
      <c r="M2702" s="38">
        <f t="shared" si="204"/>
        <v>0</v>
      </c>
      <c r="N2702" s="39">
        <v>2</v>
      </c>
      <c r="O2702" s="41" t="str">
        <f>IFERROR(VLOOKUP(N2702,bbb!B657:Ordenmes,2,0),"")</f>
        <v>Febrero</v>
      </c>
      <c r="P2702" s="142">
        <v>11</v>
      </c>
      <c r="Q2702" s="111" t="s">
        <v>169</v>
      </c>
      <c r="R2702" s="95"/>
      <c r="S2702" s="93"/>
      <c r="T2702" s="93"/>
    </row>
    <row r="2703" spans="1:20" x14ac:dyDescent="0.25">
      <c r="A2703" s="34" t="s">
        <v>2158</v>
      </c>
      <c r="B2703" s="34" t="str">
        <f t="shared" si="202"/>
        <v>UDR Lima Metropolitana Este</v>
      </c>
      <c r="C2703" s="35" t="s">
        <v>307</v>
      </c>
      <c r="D2703" s="36" t="str">
        <f t="shared" si="201"/>
        <v>Supervisión Financiera a Unidades Ejecutoras-UE.</v>
      </c>
      <c r="E2703" s="36" t="s">
        <v>308</v>
      </c>
      <c r="F2703" s="36" t="str">
        <f t="shared" si="203"/>
        <v>Supervisión Financiera Presencial a las Unidades Ejecutoras-UE</v>
      </c>
      <c r="G2703" s="36" t="s">
        <v>1984</v>
      </c>
      <c r="H2703" s="83" t="s">
        <v>1982</v>
      </c>
      <c r="I2703" s="82">
        <v>5</v>
      </c>
      <c r="J2703" s="38">
        <v>0</v>
      </c>
      <c r="K2703" s="38"/>
      <c r="L2703" s="38">
        <v>0</v>
      </c>
      <c r="M2703" s="38">
        <f t="shared" si="204"/>
        <v>0</v>
      </c>
      <c r="N2703" s="39">
        <v>2</v>
      </c>
      <c r="O2703" s="41" t="str">
        <f>IFERROR(VLOOKUP(N2703,bbb!B658:Ordenmes,2,0),"")</f>
        <v>Febrero</v>
      </c>
      <c r="P2703" s="142">
        <v>12</v>
      </c>
      <c r="Q2703" s="111" t="s">
        <v>166</v>
      </c>
      <c r="R2703" s="95"/>
      <c r="S2703" s="93"/>
      <c r="T2703" s="93"/>
    </row>
    <row r="2704" spans="1:20" x14ac:dyDescent="0.25">
      <c r="A2704" s="34" t="s">
        <v>2158</v>
      </c>
      <c r="B2704" s="34" t="str">
        <f t="shared" si="202"/>
        <v>UDR Lima Metropolitana Este</v>
      </c>
      <c r="C2704" s="35" t="s">
        <v>307</v>
      </c>
      <c r="D2704" s="36" t="str">
        <f t="shared" si="201"/>
        <v>Supervisión Financiera a Unidades Ejecutoras-UE.</v>
      </c>
      <c r="E2704" s="36" t="s">
        <v>572</v>
      </c>
      <c r="F2704" s="36" t="str">
        <f t="shared" si="203"/>
        <v xml:space="preserve">Asistencias técnicas virtuales a Unidades Ejecutoras </v>
      </c>
      <c r="G2704" s="36" t="s">
        <v>1985</v>
      </c>
      <c r="H2704" s="83" t="s">
        <v>1982</v>
      </c>
      <c r="I2704" s="82">
        <v>1</v>
      </c>
      <c r="J2704" s="38">
        <v>0</v>
      </c>
      <c r="K2704" s="38"/>
      <c r="L2704" s="38">
        <v>0</v>
      </c>
      <c r="M2704" s="38">
        <f t="shared" si="204"/>
        <v>0</v>
      </c>
      <c r="N2704" s="39">
        <v>2</v>
      </c>
      <c r="O2704" s="41" t="str">
        <f>IFERROR(VLOOKUP(N2704,bbb!B659:Ordenmes,2,0),"")</f>
        <v>Febrero</v>
      </c>
      <c r="P2704" s="142"/>
      <c r="Q2704" s="111"/>
      <c r="R2704" s="95" t="s">
        <v>1990</v>
      </c>
      <c r="S2704" s="93"/>
      <c r="T2704" s="93"/>
    </row>
    <row r="2705" spans="1:20" x14ac:dyDescent="0.25">
      <c r="A2705" s="34" t="s">
        <v>2158</v>
      </c>
      <c r="B2705" s="34" t="str">
        <f t="shared" si="202"/>
        <v>UDR Lima Metropolitana Este</v>
      </c>
      <c r="C2705" s="35" t="s">
        <v>307</v>
      </c>
      <c r="D2705" s="36" t="str">
        <f t="shared" si="201"/>
        <v>Supervisión Financiera a Unidades Ejecutoras-UE.</v>
      </c>
      <c r="E2705" s="36" t="s">
        <v>396</v>
      </c>
      <c r="F2705" s="36" t="str">
        <f t="shared" si="203"/>
        <v xml:space="preserve">Monitoreo de los expedientes BES </v>
      </c>
      <c r="G2705" s="36" t="s">
        <v>1983</v>
      </c>
      <c r="H2705" s="83" t="s">
        <v>1996</v>
      </c>
      <c r="I2705" s="82">
        <v>1</v>
      </c>
      <c r="J2705" s="38">
        <v>0</v>
      </c>
      <c r="K2705" s="38"/>
      <c r="L2705" s="38">
        <v>0</v>
      </c>
      <c r="M2705" s="38">
        <f t="shared" si="204"/>
        <v>0</v>
      </c>
      <c r="N2705" s="39">
        <v>2</v>
      </c>
      <c r="O2705" s="41" t="str">
        <f>IFERROR(VLOOKUP(N2705,bbb!B660:Ordenmes,2,0),"")</f>
        <v>Febrero</v>
      </c>
      <c r="P2705" s="142">
        <v>2</v>
      </c>
      <c r="Q2705" s="111" t="s">
        <v>126</v>
      </c>
      <c r="R2705" s="95"/>
      <c r="S2705" s="93"/>
      <c r="T2705" s="93"/>
    </row>
    <row r="2706" spans="1:20" x14ac:dyDescent="0.25">
      <c r="A2706" s="34" t="s">
        <v>2158</v>
      </c>
      <c r="B2706" s="34" t="str">
        <f t="shared" si="202"/>
        <v>UDR Lima Metropolitana Este</v>
      </c>
      <c r="C2706" s="35" t="s">
        <v>252</v>
      </c>
      <c r="D2706" s="36" t="str">
        <f t="shared" si="201"/>
        <v>Acciones de Soporte a la Gestión a nivel de UDR</v>
      </c>
      <c r="E2706" s="36" t="s">
        <v>253</v>
      </c>
      <c r="F2706" s="36" t="str">
        <f t="shared" si="203"/>
        <v>Supervisión y asistencia técnica en acciones de soporte a IPRESS</v>
      </c>
      <c r="G2706" s="36" t="s">
        <v>1984</v>
      </c>
      <c r="H2706" s="83" t="s">
        <v>1997</v>
      </c>
      <c r="I2706" s="82">
        <v>1</v>
      </c>
      <c r="J2706" s="38">
        <v>0</v>
      </c>
      <c r="K2706" s="38"/>
      <c r="L2706" s="38">
        <v>0</v>
      </c>
      <c r="M2706" s="38">
        <f t="shared" si="204"/>
        <v>0</v>
      </c>
      <c r="N2706" s="39">
        <v>2</v>
      </c>
      <c r="O2706" s="41" t="str">
        <f>IFERROR(VLOOKUP(N2706,bbb!B661:Ordenmes,2,0),"")</f>
        <v>Febrero</v>
      </c>
      <c r="P2706" s="142">
        <v>2</v>
      </c>
      <c r="Q2706" s="111" t="s">
        <v>126</v>
      </c>
      <c r="R2706" s="95"/>
      <c r="S2706" s="93"/>
      <c r="T2706" s="93"/>
    </row>
    <row r="2707" spans="1:20" x14ac:dyDescent="0.25">
      <c r="A2707" s="34" t="s">
        <v>2158</v>
      </c>
      <c r="B2707" s="34" t="str">
        <f t="shared" si="202"/>
        <v>UDR Lima Metropolitana Este</v>
      </c>
      <c r="C2707" s="35" t="s">
        <v>252</v>
      </c>
      <c r="D2707" s="36" t="str">
        <f t="shared" si="201"/>
        <v>Acciones de Soporte a la Gestión a nivel de UDR</v>
      </c>
      <c r="E2707" s="36" t="s">
        <v>253</v>
      </c>
      <c r="F2707" s="36" t="str">
        <f t="shared" si="203"/>
        <v>Supervisión y asistencia técnica en acciones de soporte a IPRESS</v>
      </c>
      <c r="G2707" s="36" t="s">
        <v>1998</v>
      </c>
      <c r="H2707" s="83" t="s">
        <v>1997</v>
      </c>
      <c r="I2707" s="82">
        <v>1</v>
      </c>
      <c r="J2707" s="38">
        <v>0</v>
      </c>
      <c r="K2707" s="38"/>
      <c r="L2707" s="38">
        <v>0</v>
      </c>
      <c r="M2707" s="38">
        <f t="shared" si="204"/>
        <v>0</v>
      </c>
      <c r="N2707" s="39">
        <v>2</v>
      </c>
      <c r="O2707" s="41" t="str">
        <f>IFERROR(VLOOKUP(N2707,bbb!B662:Ordenmes,2,0),"")</f>
        <v>Febrero</v>
      </c>
      <c r="P2707" s="142">
        <v>3</v>
      </c>
      <c r="Q2707" s="111" t="s">
        <v>131</v>
      </c>
      <c r="R2707" s="95"/>
      <c r="S2707" s="93"/>
      <c r="T2707" s="93"/>
    </row>
    <row r="2708" spans="1:20" x14ac:dyDescent="0.25">
      <c r="A2708" s="34" t="s">
        <v>2158</v>
      </c>
      <c r="B2708" s="34" t="str">
        <f t="shared" si="202"/>
        <v>UDR Lima Metropolitana Este</v>
      </c>
      <c r="C2708" s="35" t="s">
        <v>279</v>
      </c>
      <c r="D2708" s="36" t="str">
        <f t="shared" si="201"/>
        <v>Ejecución de Control Técnico a las Prestaciones.</v>
      </c>
      <c r="E2708" s="36" t="s">
        <v>288</v>
      </c>
      <c r="F2708" s="36" t="str">
        <f t="shared" si="203"/>
        <v>Ejecutar acciones correspondientes al Proceso de Control Presencial Posterior</v>
      </c>
      <c r="G2708" s="36" t="s">
        <v>1889</v>
      </c>
      <c r="H2708" s="83" t="s">
        <v>1879</v>
      </c>
      <c r="I2708" s="82">
        <v>1</v>
      </c>
      <c r="J2708" s="38">
        <v>0</v>
      </c>
      <c r="K2708" s="38"/>
      <c r="L2708" s="38">
        <v>0</v>
      </c>
      <c r="M2708" s="38">
        <f t="shared" si="204"/>
        <v>0</v>
      </c>
      <c r="N2708" s="39">
        <v>3</v>
      </c>
      <c r="O2708" s="41" t="str">
        <f>IFERROR(VLOOKUP(N2708,bbb!B667:Ordenmes,2,0),"")</f>
        <v>Marzo</v>
      </c>
      <c r="P2708" s="142">
        <v>4</v>
      </c>
      <c r="Q2708" s="111" t="s">
        <v>137</v>
      </c>
      <c r="R2708" s="95"/>
      <c r="S2708" s="93"/>
      <c r="T2708" s="93"/>
    </row>
    <row r="2709" spans="1:20" x14ac:dyDescent="0.25">
      <c r="A2709" s="34" t="s">
        <v>2158</v>
      </c>
      <c r="B2709" s="34" t="str">
        <f t="shared" si="202"/>
        <v>UDR Lima Metropolitana Este</v>
      </c>
      <c r="C2709" s="35" t="s">
        <v>279</v>
      </c>
      <c r="D2709" s="36" t="str">
        <f t="shared" si="201"/>
        <v>Ejecución de Control Técnico a las Prestaciones.</v>
      </c>
      <c r="E2709" s="36" t="s">
        <v>288</v>
      </c>
      <c r="F2709" s="36" t="str">
        <f t="shared" si="203"/>
        <v>Ejecutar acciones correspondientes al Proceso de Control Presencial Posterior</v>
      </c>
      <c r="G2709" s="36" t="s">
        <v>1890</v>
      </c>
      <c r="H2709" s="83" t="s">
        <v>1879</v>
      </c>
      <c r="I2709" s="82">
        <v>1</v>
      </c>
      <c r="J2709" s="38">
        <v>0</v>
      </c>
      <c r="K2709" s="38"/>
      <c r="L2709" s="38">
        <v>0</v>
      </c>
      <c r="M2709" s="38">
        <f t="shared" si="204"/>
        <v>0</v>
      </c>
      <c r="N2709" s="39">
        <v>3</v>
      </c>
      <c r="O2709" s="41" t="str">
        <f>IFERROR(VLOOKUP(N2709,bbb!B668:Ordenmes,2,0),"")</f>
        <v>Marzo</v>
      </c>
      <c r="P2709" s="142">
        <v>5</v>
      </c>
      <c r="Q2709" s="111" t="s">
        <v>158</v>
      </c>
      <c r="R2709" s="95"/>
      <c r="S2709" s="93"/>
      <c r="T2709" s="93"/>
    </row>
    <row r="2710" spans="1:20" x14ac:dyDescent="0.25">
      <c r="A2710" s="34" t="s">
        <v>2158</v>
      </c>
      <c r="B2710" s="34" t="str">
        <f t="shared" si="202"/>
        <v>UDR Lima Metropolitana Este</v>
      </c>
      <c r="C2710" s="35" t="s">
        <v>279</v>
      </c>
      <c r="D2710" s="36" t="str">
        <f t="shared" si="201"/>
        <v>Ejecución de Control Técnico a las Prestaciones.</v>
      </c>
      <c r="E2710" s="36" t="s">
        <v>288</v>
      </c>
      <c r="F2710" s="36" t="str">
        <f t="shared" si="203"/>
        <v>Ejecutar acciones correspondientes al Proceso de Control Presencial Posterior</v>
      </c>
      <c r="G2710" s="36" t="s">
        <v>1891</v>
      </c>
      <c r="H2710" s="83" t="s">
        <v>1879</v>
      </c>
      <c r="I2710" s="82">
        <v>2</v>
      </c>
      <c r="J2710" s="38">
        <v>0</v>
      </c>
      <c r="K2710" s="38"/>
      <c r="L2710" s="38">
        <v>0</v>
      </c>
      <c r="M2710" s="38">
        <f t="shared" si="204"/>
        <v>0</v>
      </c>
      <c r="N2710" s="39">
        <v>3</v>
      </c>
      <c r="O2710" s="41" t="str">
        <f>IFERROR(VLOOKUP(N2710,bbb!B669:Ordenmes,2,0),"")</f>
        <v>Marzo</v>
      </c>
      <c r="P2710" s="142">
        <v>6</v>
      </c>
      <c r="Q2710" s="111" t="s">
        <v>142</v>
      </c>
      <c r="R2710" s="95"/>
      <c r="S2710" s="93"/>
      <c r="T2710" s="93"/>
    </row>
    <row r="2711" spans="1:20" x14ac:dyDescent="0.25">
      <c r="A2711" s="34" t="s">
        <v>2158</v>
      </c>
      <c r="B2711" s="34" t="str">
        <f t="shared" si="202"/>
        <v>UDR Lima Metropolitana Este</v>
      </c>
      <c r="C2711" s="35" t="s">
        <v>279</v>
      </c>
      <c r="D2711" s="36" t="str">
        <f t="shared" si="201"/>
        <v>Ejecución de Control Técnico a las Prestaciones.</v>
      </c>
      <c r="E2711" s="36" t="s">
        <v>288</v>
      </c>
      <c r="F2711" s="36" t="str">
        <f t="shared" si="203"/>
        <v>Ejecutar acciones correspondientes al Proceso de Control Presencial Posterior</v>
      </c>
      <c r="G2711" s="36" t="s">
        <v>1892</v>
      </c>
      <c r="H2711" s="83" t="s">
        <v>1881</v>
      </c>
      <c r="I2711" s="82">
        <v>1</v>
      </c>
      <c r="J2711" s="38">
        <v>0</v>
      </c>
      <c r="K2711" s="38"/>
      <c r="L2711" s="38">
        <v>0</v>
      </c>
      <c r="M2711" s="38">
        <f t="shared" si="204"/>
        <v>0</v>
      </c>
      <c r="N2711" s="39">
        <v>3</v>
      </c>
      <c r="O2711" s="41" t="str">
        <f>IFERROR(VLOOKUP(N2711,bbb!B670:Ordenmes,2,0),"")</f>
        <v>Marzo</v>
      </c>
      <c r="P2711" s="142">
        <v>7</v>
      </c>
      <c r="Q2711" s="111" t="s">
        <v>156</v>
      </c>
      <c r="R2711" s="95"/>
      <c r="S2711" s="93"/>
      <c r="T2711" s="93"/>
    </row>
    <row r="2712" spans="1:20" x14ac:dyDescent="0.25">
      <c r="A2712" s="34" t="s">
        <v>2158</v>
      </c>
      <c r="B2712" s="34" t="str">
        <f t="shared" si="202"/>
        <v>UDR Lima Metropolitana Este</v>
      </c>
      <c r="C2712" s="35" t="s">
        <v>279</v>
      </c>
      <c r="D2712" s="36" t="str">
        <f t="shared" si="201"/>
        <v>Ejecución de Control Técnico a las Prestaciones.</v>
      </c>
      <c r="E2712" s="36" t="s">
        <v>288</v>
      </c>
      <c r="F2712" s="36" t="str">
        <f t="shared" si="203"/>
        <v>Ejecutar acciones correspondientes al Proceso de Control Presencial Posterior</v>
      </c>
      <c r="G2712" s="36" t="s">
        <v>1893</v>
      </c>
      <c r="H2712" s="83" t="s">
        <v>1881</v>
      </c>
      <c r="I2712" s="82">
        <v>1</v>
      </c>
      <c r="J2712" s="38">
        <v>0</v>
      </c>
      <c r="K2712" s="38"/>
      <c r="L2712" s="38">
        <v>0</v>
      </c>
      <c r="M2712" s="38">
        <f t="shared" si="204"/>
        <v>0</v>
      </c>
      <c r="N2712" s="39">
        <v>3</v>
      </c>
      <c r="O2712" s="41" t="str">
        <f>IFERROR(VLOOKUP(N2712,bbb!B671:Ordenmes,2,0),"")</f>
        <v>Marzo</v>
      </c>
      <c r="P2712" s="142">
        <v>8</v>
      </c>
      <c r="Q2712" s="111" t="s">
        <v>145</v>
      </c>
      <c r="R2712" s="95"/>
      <c r="S2712" s="93"/>
      <c r="T2712" s="93"/>
    </row>
    <row r="2713" spans="1:20" x14ac:dyDescent="0.25">
      <c r="A2713" s="34" t="s">
        <v>2158</v>
      </c>
      <c r="B2713" s="34" t="str">
        <f t="shared" si="202"/>
        <v>UDR Lima Metropolitana Este</v>
      </c>
      <c r="C2713" s="35" t="s">
        <v>279</v>
      </c>
      <c r="D2713" s="36" t="str">
        <f t="shared" si="201"/>
        <v>Ejecución de Control Técnico a las Prestaciones.</v>
      </c>
      <c r="E2713" s="36" t="s">
        <v>288</v>
      </c>
      <c r="F2713" s="36" t="str">
        <f t="shared" si="203"/>
        <v>Ejecutar acciones correspondientes al Proceso de Control Presencial Posterior</v>
      </c>
      <c r="G2713" s="36" t="s">
        <v>1894</v>
      </c>
      <c r="H2713" s="83" t="s">
        <v>1881</v>
      </c>
      <c r="I2713" s="82">
        <v>1</v>
      </c>
      <c r="J2713" s="38">
        <v>0</v>
      </c>
      <c r="K2713" s="38"/>
      <c r="L2713" s="38">
        <v>0</v>
      </c>
      <c r="M2713" s="38">
        <f t="shared" si="204"/>
        <v>0</v>
      </c>
      <c r="N2713" s="39">
        <v>3</v>
      </c>
      <c r="O2713" s="41" t="str">
        <f>IFERROR(VLOOKUP(N2713,bbb!B672:Ordenmes,2,0),"")</f>
        <v>Marzo</v>
      </c>
      <c r="P2713" s="142">
        <v>9</v>
      </c>
      <c r="Q2713" s="111" t="s">
        <v>161</v>
      </c>
      <c r="R2713" s="95"/>
      <c r="S2713" s="93"/>
      <c r="T2713" s="93"/>
    </row>
    <row r="2714" spans="1:20" x14ac:dyDescent="0.25">
      <c r="A2714" s="34" t="s">
        <v>2158</v>
      </c>
      <c r="B2714" s="34" t="str">
        <f t="shared" si="202"/>
        <v>UDR Lima Metropolitana Este</v>
      </c>
      <c r="C2714" s="35" t="s">
        <v>314</v>
      </c>
      <c r="D2714" s="36" t="str">
        <f t="shared" ref="D2714:D2777" si="205">IFERROR(VLOOKUP(C2714,IdAOE,2,0),"")</f>
        <v>Acciones de Afiliación.</v>
      </c>
      <c r="E2714" s="36" t="s">
        <v>876</v>
      </c>
      <c r="F2714" s="36" t="str">
        <f t="shared" si="203"/>
        <v>Asistencia técnica a operadores del módulo de afiliación en IPRESS</v>
      </c>
      <c r="G2714" s="36" t="s">
        <v>1934</v>
      </c>
      <c r="H2714" s="83" t="s">
        <v>1932</v>
      </c>
      <c r="I2714" s="82">
        <v>1</v>
      </c>
      <c r="J2714" s="38">
        <v>0</v>
      </c>
      <c r="K2714" s="38"/>
      <c r="L2714" s="38">
        <v>0</v>
      </c>
      <c r="M2714" s="38">
        <f t="shared" si="204"/>
        <v>0</v>
      </c>
      <c r="N2714" s="39">
        <v>3</v>
      </c>
      <c r="O2714" s="41" t="str">
        <f>IFERROR(VLOOKUP(N2714,bbb!B673:Ordenmes,2,0),"")</f>
        <v>Marzo</v>
      </c>
      <c r="P2714" s="142">
        <v>10</v>
      </c>
      <c r="Q2714" s="111" t="s">
        <v>150</v>
      </c>
      <c r="R2714" s="95"/>
      <c r="S2714" s="93"/>
      <c r="T2714" s="93"/>
    </row>
    <row r="2715" spans="1:20" x14ac:dyDescent="0.25">
      <c r="A2715" s="34" t="s">
        <v>2158</v>
      </c>
      <c r="B2715" s="34" t="str">
        <f t="shared" si="202"/>
        <v>UDR Lima Metropolitana Este</v>
      </c>
      <c r="C2715" s="35" t="s">
        <v>314</v>
      </c>
      <c r="D2715" s="36" t="str">
        <f t="shared" si="205"/>
        <v>Acciones de Afiliación.</v>
      </c>
      <c r="E2715" s="36" t="s">
        <v>315</v>
      </c>
      <c r="F2715" s="36" t="str">
        <f t="shared" si="203"/>
        <v>Supervisión y asistencia técnica en materia de afiliaciones</v>
      </c>
      <c r="G2715" s="36" t="s">
        <v>1941</v>
      </c>
      <c r="H2715" s="83" t="s">
        <v>1932</v>
      </c>
      <c r="I2715" s="82">
        <v>1</v>
      </c>
      <c r="J2715" s="38">
        <v>0</v>
      </c>
      <c r="K2715" s="38"/>
      <c r="L2715" s="38">
        <v>0</v>
      </c>
      <c r="M2715" s="38">
        <f t="shared" si="204"/>
        <v>0</v>
      </c>
      <c r="N2715" s="39">
        <v>3</v>
      </c>
      <c r="O2715" s="41" t="str">
        <f>IFERROR(VLOOKUP(N2715,bbb!B674:Ordenmes,2,0),"")</f>
        <v>Marzo</v>
      </c>
      <c r="P2715" s="142">
        <v>11</v>
      </c>
      <c r="Q2715" s="111" t="s">
        <v>169</v>
      </c>
      <c r="R2715" s="95"/>
      <c r="S2715" s="93"/>
      <c r="T2715" s="93"/>
    </row>
    <row r="2716" spans="1:20" x14ac:dyDescent="0.25">
      <c r="A2716" s="34" t="s">
        <v>2158</v>
      </c>
      <c r="B2716" s="34" t="str">
        <f t="shared" si="202"/>
        <v>UDR Lima Metropolitana Este</v>
      </c>
      <c r="C2716" s="96" t="s">
        <v>895</v>
      </c>
      <c r="D2716" s="36" t="str">
        <f t="shared" si="205"/>
        <v>Acciones de promocion y proteccion de derechos</v>
      </c>
      <c r="E2716" s="36" t="s">
        <v>1688</v>
      </c>
      <c r="F2716" s="36" t="str">
        <f t="shared" si="203"/>
        <v xml:space="preserve">Evaluar la gratuidad de la atención al asegurado </v>
      </c>
      <c r="G2716" s="36" t="s">
        <v>1961</v>
      </c>
      <c r="H2716" s="83" t="s">
        <v>1932</v>
      </c>
      <c r="I2716" s="82">
        <v>1</v>
      </c>
      <c r="J2716" s="38">
        <v>0</v>
      </c>
      <c r="K2716" s="38"/>
      <c r="L2716" s="38">
        <v>0</v>
      </c>
      <c r="M2716" s="38">
        <f t="shared" si="204"/>
        <v>0</v>
      </c>
      <c r="N2716" s="39">
        <v>3</v>
      </c>
      <c r="O2716" s="41" t="str">
        <f>IFERROR(VLOOKUP(N2716,bbb!B675:Ordenmes,2,0),"")</f>
        <v>Marzo</v>
      </c>
      <c r="P2716" s="142">
        <v>12</v>
      </c>
      <c r="Q2716" s="111" t="s">
        <v>166</v>
      </c>
      <c r="R2716" s="95"/>
      <c r="S2716" s="93"/>
      <c r="T2716" s="93"/>
    </row>
    <row r="2717" spans="1:20" x14ac:dyDescent="0.25">
      <c r="A2717" s="34" t="s">
        <v>2158</v>
      </c>
      <c r="B2717" s="34" t="str">
        <f t="shared" si="202"/>
        <v>UDR Lima Metropolitana Este</v>
      </c>
      <c r="C2717" s="96" t="s">
        <v>895</v>
      </c>
      <c r="D2717" s="36" t="str">
        <f t="shared" si="205"/>
        <v>Acciones de promocion y proteccion de derechos</v>
      </c>
      <c r="E2717" s="36" t="s">
        <v>1688</v>
      </c>
      <c r="F2717" s="36" t="str">
        <f t="shared" si="203"/>
        <v xml:space="preserve">Evaluar la gratuidad de la atención al asegurado </v>
      </c>
      <c r="G2717" s="36" t="s">
        <v>1962</v>
      </c>
      <c r="H2717" s="83" t="s">
        <v>1932</v>
      </c>
      <c r="I2717" s="82">
        <v>1</v>
      </c>
      <c r="J2717" s="38">
        <v>0</v>
      </c>
      <c r="K2717" s="38"/>
      <c r="L2717" s="38">
        <v>0</v>
      </c>
      <c r="M2717" s="38">
        <f t="shared" si="204"/>
        <v>0</v>
      </c>
      <c r="N2717" s="39">
        <v>3</v>
      </c>
      <c r="O2717" s="41" t="str">
        <f>IFERROR(VLOOKUP(N2717,bbb!B676:Ordenmes,2,0),"")</f>
        <v>Marzo</v>
      </c>
      <c r="P2717" s="142">
        <v>1</v>
      </c>
      <c r="Q2717" s="111" t="s">
        <v>257</v>
      </c>
      <c r="R2717" s="95"/>
      <c r="S2717" s="93"/>
      <c r="T2717" s="93"/>
    </row>
    <row r="2718" spans="1:20" x14ac:dyDescent="0.25">
      <c r="A2718" s="34" t="s">
        <v>2158</v>
      </c>
      <c r="B2718" s="34" t="str">
        <f t="shared" si="202"/>
        <v>UDR Lima Metropolitana Este</v>
      </c>
      <c r="C2718" s="35" t="s">
        <v>307</v>
      </c>
      <c r="D2718" s="36" t="str">
        <f t="shared" si="205"/>
        <v>Supervisión Financiera a Unidades Ejecutoras-UE.</v>
      </c>
      <c r="E2718" s="36" t="s">
        <v>308</v>
      </c>
      <c r="F2718" s="36" t="str">
        <f t="shared" si="203"/>
        <v>Supervisión Financiera Presencial a las Unidades Ejecutoras-UE</v>
      </c>
      <c r="G2718" s="36" t="s">
        <v>1983</v>
      </c>
      <c r="H2718" s="83" t="s">
        <v>1982</v>
      </c>
      <c r="I2718" s="82">
        <v>5</v>
      </c>
      <c r="J2718" s="38">
        <v>0</v>
      </c>
      <c r="K2718" s="38"/>
      <c r="L2718" s="38">
        <v>0</v>
      </c>
      <c r="M2718" s="38">
        <f t="shared" si="204"/>
        <v>0</v>
      </c>
      <c r="N2718" s="39">
        <v>3</v>
      </c>
      <c r="O2718" s="41" t="str">
        <f>IFERROR(VLOOKUP(N2718,bbb!B677:Ordenmes,2,0),"")</f>
        <v>Marzo</v>
      </c>
      <c r="P2718" s="142">
        <v>2</v>
      </c>
      <c r="Q2718" s="111" t="s">
        <v>126</v>
      </c>
      <c r="R2718" s="95"/>
      <c r="S2718" s="93"/>
      <c r="T2718" s="93"/>
    </row>
    <row r="2719" spans="1:20" x14ac:dyDescent="0.25">
      <c r="A2719" s="34" t="s">
        <v>2158</v>
      </c>
      <c r="B2719" s="34" t="str">
        <f t="shared" ref="B2719:B2782" si="206">IFERROR(VLOOKUP(A2719,IdCC,2,0),"")</f>
        <v>UDR Lima Metropolitana Este</v>
      </c>
      <c r="C2719" s="35" t="s">
        <v>307</v>
      </c>
      <c r="D2719" s="36" t="str">
        <f t="shared" si="205"/>
        <v>Supervisión Financiera a Unidades Ejecutoras-UE.</v>
      </c>
      <c r="E2719" s="36" t="s">
        <v>572</v>
      </c>
      <c r="F2719" s="36" t="str">
        <f t="shared" si="203"/>
        <v xml:space="preserve">Asistencias técnicas virtuales a Unidades Ejecutoras </v>
      </c>
      <c r="G2719" s="36" t="s">
        <v>1985</v>
      </c>
      <c r="H2719" s="83" t="s">
        <v>1982</v>
      </c>
      <c r="I2719" s="82">
        <v>1</v>
      </c>
      <c r="J2719" s="38">
        <v>0</v>
      </c>
      <c r="K2719" s="38"/>
      <c r="L2719" s="38">
        <v>0</v>
      </c>
      <c r="M2719" s="38">
        <f t="shared" si="204"/>
        <v>0</v>
      </c>
      <c r="N2719" s="39">
        <v>3</v>
      </c>
      <c r="O2719" s="41" t="str">
        <f>IFERROR(VLOOKUP(N2719,bbb!B678:Ordenmes,2,0),"")</f>
        <v>Marzo</v>
      </c>
      <c r="P2719" s="142">
        <v>3</v>
      </c>
      <c r="Q2719" s="111" t="s">
        <v>131</v>
      </c>
      <c r="R2719" s="95"/>
      <c r="S2719" s="93"/>
      <c r="T2719" s="93"/>
    </row>
    <row r="2720" spans="1:20" x14ac:dyDescent="0.25">
      <c r="A2720" s="34" t="s">
        <v>2158</v>
      </c>
      <c r="B2720" s="34" t="str">
        <f t="shared" si="206"/>
        <v>UDR Lima Metropolitana Este</v>
      </c>
      <c r="C2720" s="35" t="s">
        <v>307</v>
      </c>
      <c r="D2720" s="36" t="str">
        <f t="shared" si="205"/>
        <v>Supervisión Financiera a Unidades Ejecutoras-UE.</v>
      </c>
      <c r="E2720" s="36" t="s">
        <v>396</v>
      </c>
      <c r="F2720" s="36" t="str">
        <f t="shared" si="203"/>
        <v xml:space="preserve">Monitoreo de los expedientes BES </v>
      </c>
      <c r="G2720" s="36" t="s">
        <v>1984</v>
      </c>
      <c r="H2720" s="83" t="s">
        <v>1996</v>
      </c>
      <c r="I2720" s="82">
        <v>1</v>
      </c>
      <c r="J2720" s="38">
        <v>0</v>
      </c>
      <c r="K2720" s="38"/>
      <c r="L2720" s="38">
        <v>0</v>
      </c>
      <c r="M2720" s="38">
        <f t="shared" si="204"/>
        <v>0</v>
      </c>
      <c r="N2720" s="39">
        <v>3</v>
      </c>
      <c r="O2720" s="41" t="str">
        <f>IFERROR(VLOOKUP(N2720,bbb!B679:Ordenmes,2,0),"")</f>
        <v>Marzo</v>
      </c>
      <c r="P2720" s="142">
        <v>4</v>
      </c>
      <c r="Q2720" s="111" t="s">
        <v>137</v>
      </c>
      <c r="R2720" s="95"/>
      <c r="S2720" s="93"/>
      <c r="T2720" s="93"/>
    </row>
    <row r="2721" spans="1:20" x14ac:dyDescent="0.25">
      <c r="A2721" s="34" t="s">
        <v>2158</v>
      </c>
      <c r="B2721" s="34" t="str">
        <f t="shared" si="206"/>
        <v>UDR Lima Metropolitana Este</v>
      </c>
      <c r="C2721" s="35" t="s">
        <v>252</v>
      </c>
      <c r="D2721" s="36" t="str">
        <f t="shared" si="205"/>
        <v>Acciones de Soporte a la Gestión a nivel de UDR</v>
      </c>
      <c r="E2721" s="36" t="s">
        <v>253</v>
      </c>
      <c r="F2721" s="36" t="str">
        <f t="shared" si="203"/>
        <v>Supervisión y asistencia técnica en acciones de soporte a IPRESS</v>
      </c>
      <c r="G2721" s="36" t="s">
        <v>1936</v>
      </c>
      <c r="H2721" s="83" t="s">
        <v>1997</v>
      </c>
      <c r="I2721" s="82">
        <v>1</v>
      </c>
      <c r="J2721" s="38">
        <v>0</v>
      </c>
      <c r="K2721" s="38"/>
      <c r="L2721" s="38">
        <v>0</v>
      </c>
      <c r="M2721" s="38">
        <f t="shared" si="204"/>
        <v>0</v>
      </c>
      <c r="N2721" s="39">
        <v>3</v>
      </c>
      <c r="O2721" s="41" t="str">
        <f>IFERROR(VLOOKUP(N2721,bbb!B680:Ordenmes,2,0),"")</f>
        <v>Marzo</v>
      </c>
      <c r="P2721" s="142">
        <v>5</v>
      </c>
      <c r="Q2721" s="111" t="s">
        <v>158</v>
      </c>
      <c r="R2721" s="95"/>
      <c r="S2721" s="93"/>
      <c r="T2721" s="93"/>
    </row>
    <row r="2722" spans="1:20" x14ac:dyDescent="0.25">
      <c r="A2722" s="34" t="s">
        <v>2158</v>
      </c>
      <c r="B2722" s="34" t="str">
        <f t="shared" si="206"/>
        <v>UDR Lima Metropolitana Este</v>
      </c>
      <c r="C2722" s="35" t="s">
        <v>279</v>
      </c>
      <c r="D2722" s="36" t="str">
        <f t="shared" si="205"/>
        <v>Ejecución de Control Técnico a las Prestaciones.</v>
      </c>
      <c r="E2722" s="36" t="s">
        <v>288</v>
      </c>
      <c r="F2722" s="36" t="str">
        <f t="shared" si="203"/>
        <v>Ejecutar acciones correspondientes al Proceso de Control Presencial Posterior</v>
      </c>
      <c r="G2722" s="36" t="s">
        <v>1895</v>
      </c>
      <c r="H2722" s="83" t="s">
        <v>1879</v>
      </c>
      <c r="I2722" s="82">
        <v>1</v>
      </c>
      <c r="J2722" s="38">
        <v>0</v>
      </c>
      <c r="K2722" s="38"/>
      <c r="L2722" s="38">
        <v>0</v>
      </c>
      <c r="M2722" s="38">
        <f t="shared" si="204"/>
        <v>0</v>
      </c>
      <c r="N2722" s="107">
        <v>4</v>
      </c>
      <c r="O2722" s="41" t="str">
        <f>IFERROR(VLOOKUP(N2722,bbb!B729:Ordenmes,2,0),"")</f>
        <v>Abril</v>
      </c>
      <c r="P2722" s="142">
        <v>6</v>
      </c>
      <c r="Q2722" s="111" t="s">
        <v>142</v>
      </c>
      <c r="R2722" s="95"/>
      <c r="S2722" s="93"/>
      <c r="T2722" s="93"/>
    </row>
    <row r="2723" spans="1:20" x14ac:dyDescent="0.25">
      <c r="A2723" s="34" t="s">
        <v>2158</v>
      </c>
      <c r="B2723" s="34" t="str">
        <f t="shared" si="206"/>
        <v>UDR Lima Metropolitana Este</v>
      </c>
      <c r="C2723" s="35" t="s">
        <v>279</v>
      </c>
      <c r="D2723" s="36" t="str">
        <f t="shared" si="205"/>
        <v>Ejecución de Control Técnico a las Prestaciones.</v>
      </c>
      <c r="E2723" s="36" t="s">
        <v>288</v>
      </c>
      <c r="F2723" s="36" t="str">
        <f t="shared" si="203"/>
        <v>Ejecutar acciones correspondientes al Proceso de Control Presencial Posterior</v>
      </c>
      <c r="G2723" s="36" t="s">
        <v>1818</v>
      </c>
      <c r="H2723" s="83" t="s">
        <v>1881</v>
      </c>
      <c r="I2723" s="82">
        <v>1</v>
      </c>
      <c r="J2723" s="38">
        <v>0</v>
      </c>
      <c r="K2723" s="38"/>
      <c r="L2723" s="38">
        <v>0</v>
      </c>
      <c r="M2723" s="38">
        <f t="shared" si="204"/>
        <v>0</v>
      </c>
      <c r="N2723" s="107">
        <v>4</v>
      </c>
      <c r="O2723" s="41" t="str">
        <f>IFERROR(VLOOKUP(N2723,bbb!B730:Ordenmes,2,0),"")</f>
        <v>Abril</v>
      </c>
      <c r="P2723" s="142">
        <v>2</v>
      </c>
      <c r="Q2723" s="111" t="s">
        <v>126</v>
      </c>
      <c r="R2723" s="95"/>
      <c r="S2723" s="93"/>
      <c r="T2723" s="93"/>
    </row>
    <row r="2724" spans="1:20" x14ac:dyDescent="0.25">
      <c r="A2724" s="34" t="s">
        <v>2158</v>
      </c>
      <c r="B2724" s="34" t="str">
        <f t="shared" si="206"/>
        <v>UDR Lima Metropolitana Este</v>
      </c>
      <c r="C2724" s="35" t="s">
        <v>279</v>
      </c>
      <c r="D2724" s="36" t="str">
        <f t="shared" si="205"/>
        <v>Ejecución de Control Técnico a las Prestaciones.</v>
      </c>
      <c r="E2724" s="36" t="s">
        <v>288</v>
      </c>
      <c r="F2724" s="36" t="str">
        <f t="shared" si="203"/>
        <v>Ejecutar acciones correspondientes al Proceso de Control Presencial Posterior</v>
      </c>
      <c r="G2724" s="36" t="s">
        <v>1896</v>
      </c>
      <c r="H2724" s="83" t="s">
        <v>1879</v>
      </c>
      <c r="I2724" s="82">
        <v>1</v>
      </c>
      <c r="J2724" s="38">
        <v>0</v>
      </c>
      <c r="K2724" s="38"/>
      <c r="L2724" s="38">
        <v>0</v>
      </c>
      <c r="M2724" s="38">
        <f t="shared" si="204"/>
        <v>0</v>
      </c>
      <c r="N2724" s="107">
        <v>4</v>
      </c>
      <c r="O2724" s="41" t="str">
        <f>IFERROR(VLOOKUP(N2724,bbb!B731:Ordenmes,2,0),"")</f>
        <v>Abril</v>
      </c>
      <c r="P2724" s="142">
        <v>3</v>
      </c>
      <c r="Q2724" s="111" t="s">
        <v>131</v>
      </c>
      <c r="R2724" s="95"/>
      <c r="S2724" s="93"/>
      <c r="T2724" s="93"/>
    </row>
    <row r="2725" spans="1:20" x14ac:dyDescent="0.25">
      <c r="A2725" s="34" t="s">
        <v>2158</v>
      </c>
      <c r="B2725" s="34" t="str">
        <f t="shared" si="206"/>
        <v>UDR Lima Metropolitana Este</v>
      </c>
      <c r="C2725" s="35" t="s">
        <v>279</v>
      </c>
      <c r="D2725" s="36" t="str">
        <f t="shared" si="205"/>
        <v>Ejecución de Control Técnico a las Prestaciones.</v>
      </c>
      <c r="E2725" s="36" t="s">
        <v>288</v>
      </c>
      <c r="F2725" s="36" t="str">
        <f t="shared" si="203"/>
        <v>Ejecutar acciones correspondientes al Proceso de Control Presencial Posterior</v>
      </c>
      <c r="G2725" s="36" t="s">
        <v>1897</v>
      </c>
      <c r="H2725" s="83" t="s">
        <v>1881</v>
      </c>
      <c r="I2725" s="82">
        <v>1</v>
      </c>
      <c r="J2725" s="38">
        <v>0</v>
      </c>
      <c r="K2725" s="38"/>
      <c r="L2725" s="38">
        <v>0</v>
      </c>
      <c r="M2725" s="38">
        <f t="shared" si="204"/>
        <v>0</v>
      </c>
      <c r="N2725" s="107">
        <v>4</v>
      </c>
      <c r="O2725" s="41" t="str">
        <f>IFERROR(VLOOKUP(N2725,bbb!B732:Ordenmes,2,0),"")</f>
        <v>Abril</v>
      </c>
      <c r="P2725" s="142">
        <v>4</v>
      </c>
      <c r="Q2725" s="111" t="s">
        <v>137</v>
      </c>
      <c r="R2725" s="95"/>
      <c r="S2725" s="93"/>
      <c r="T2725" s="93"/>
    </row>
    <row r="2726" spans="1:20" x14ac:dyDescent="0.25">
      <c r="A2726" s="34" t="s">
        <v>2158</v>
      </c>
      <c r="B2726" s="34" t="str">
        <f t="shared" si="206"/>
        <v>UDR Lima Metropolitana Este</v>
      </c>
      <c r="C2726" s="35" t="s">
        <v>279</v>
      </c>
      <c r="D2726" s="36" t="str">
        <f t="shared" si="205"/>
        <v>Ejecución de Control Técnico a las Prestaciones.</v>
      </c>
      <c r="E2726" s="36" t="s">
        <v>288</v>
      </c>
      <c r="F2726" s="36" t="str">
        <f t="shared" si="203"/>
        <v>Ejecutar acciones correspondientes al Proceso de Control Presencial Posterior</v>
      </c>
      <c r="G2726" s="36" t="s">
        <v>1898</v>
      </c>
      <c r="H2726" s="83" t="s">
        <v>1881</v>
      </c>
      <c r="I2726" s="82">
        <v>2</v>
      </c>
      <c r="J2726" s="38">
        <v>0</v>
      </c>
      <c r="K2726" s="38"/>
      <c r="L2726" s="38">
        <v>0</v>
      </c>
      <c r="M2726" s="38">
        <f t="shared" si="204"/>
        <v>0</v>
      </c>
      <c r="N2726" s="107">
        <v>4</v>
      </c>
      <c r="O2726" s="41" t="str">
        <f>IFERROR(VLOOKUP(N2726,bbb!B733:Ordenmes,2,0),"")</f>
        <v>Abril</v>
      </c>
      <c r="P2726" s="142">
        <v>5</v>
      </c>
      <c r="Q2726" s="111" t="s">
        <v>158</v>
      </c>
      <c r="R2726" s="95"/>
      <c r="S2726" s="93"/>
      <c r="T2726" s="93"/>
    </row>
    <row r="2727" spans="1:20" x14ac:dyDescent="0.25">
      <c r="A2727" s="34" t="s">
        <v>2158</v>
      </c>
      <c r="B2727" s="34" t="str">
        <f t="shared" si="206"/>
        <v>UDR Lima Metropolitana Este</v>
      </c>
      <c r="C2727" s="35" t="s">
        <v>314</v>
      </c>
      <c r="D2727" s="36" t="str">
        <f t="shared" si="205"/>
        <v>Acciones de Afiliación.</v>
      </c>
      <c r="E2727" s="36" t="s">
        <v>876</v>
      </c>
      <c r="F2727" s="36" t="str">
        <f t="shared" si="203"/>
        <v>Asistencia técnica a operadores del módulo de afiliación en IPRESS</v>
      </c>
      <c r="G2727" s="36" t="s">
        <v>1935</v>
      </c>
      <c r="H2727" s="83" t="s">
        <v>1932</v>
      </c>
      <c r="I2727" s="82">
        <v>1</v>
      </c>
      <c r="J2727" s="38">
        <v>0</v>
      </c>
      <c r="K2727" s="38"/>
      <c r="L2727" s="38">
        <v>0</v>
      </c>
      <c r="M2727" s="38">
        <f t="shared" si="204"/>
        <v>0</v>
      </c>
      <c r="N2727" s="107">
        <v>4</v>
      </c>
      <c r="O2727" s="41" t="str">
        <f>IFERROR(VLOOKUP(N2727,bbb!B734:Ordenmes,2,0),"")</f>
        <v>Abril</v>
      </c>
      <c r="P2727" s="142">
        <v>6</v>
      </c>
      <c r="Q2727" s="111" t="s">
        <v>142</v>
      </c>
      <c r="R2727" s="95"/>
      <c r="S2727" s="93"/>
      <c r="T2727" s="93"/>
    </row>
    <row r="2728" spans="1:20" x14ac:dyDescent="0.25">
      <c r="A2728" s="34" t="s">
        <v>2158</v>
      </c>
      <c r="B2728" s="34" t="str">
        <f t="shared" si="206"/>
        <v>UDR Lima Metropolitana Este</v>
      </c>
      <c r="C2728" s="35" t="s">
        <v>314</v>
      </c>
      <c r="D2728" s="36" t="str">
        <f t="shared" si="205"/>
        <v>Acciones de Afiliación.</v>
      </c>
      <c r="E2728" s="36" t="s">
        <v>315</v>
      </c>
      <c r="F2728" s="36" t="str">
        <f t="shared" si="203"/>
        <v>Supervisión y asistencia técnica en materia de afiliaciones</v>
      </c>
      <c r="G2728" s="36" t="s">
        <v>1942</v>
      </c>
      <c r="H2728" s="83" t="s">
        <v>1932</v>
      </c>
      <c r="I2728" s="82">
        <v>1</v>
      </c>
      <c r="J2728" s="38">
        <v>0</v>
      </c>
      <c r="K2728" s="38"/>
      <c r="L2728" s="38">
        <v>0</v>
      </c>
      <c r="M2728" s="38">
        <f t="shared" si="204"/>
        <v>0</v>
      </c>
      <c r="N2728" s="107">
        <v>4</v>
      </c>
      <c r="O2728" s="41" t="str">
        <f>IFERROR(VLOOKUP(N2728,bbb!B735:Ordenmes,2,0),"")</f>
        <v>Abril</v>
      </c>
      <c r="P2728" s="142">
        <v>7</v>
      </c>
      <c r="Q2728" s="111" t="s">
        <v>156</v>
      </c>
      <c r="R2728" s="95"/>
      <c r="S2728" s="93"/>
      <c r="T2728" s="93"/>
    </row>
    <row r="2729" spans="1:20" x14ac:dyDescent="0.25">
      <c r="A2729" s="34" t="s">
        <v>2158</v>
      </c>
      <c r="B2729" s="34" t="str">
        <f t="shared" si="206"/>
        <v>UDR Lima Metropolitana Este</v>
      </c>
      <c r="C2729" s="35" t="s">
        <v>314</v>
      </c>
      <c r="D2729" s="36" t="str">
        <f t="shared" si="205"/>
        <v>Acciones de Afiliación.</v>
      </c>
      <c r="E2729" s="36" t="s">
        <v>315</v>
      </c>
      <c r="F2729" s="36" t="str">
        <f t="shared" si="203"/>
        <v>Supervisión y asistencia técnica en materia de afiliaciones</v>
      </c>
      <c r="G2729" s="36" t="s">
        <v>1943</v>
      </c>
      <c r="H2729" s="83" t="s">
        <v>1932</v>
      </c>
      <c r="I2729" s="82">
        <v>1</v>
      </c>
      <c r="J2729" s="38">
        <v>0</v>
      </c>
      <c r="K2729" s="38"/>
      <c r="L2729" s="38">
        <v>0</v>
      </c>
      <c r="M2729" s="38">
        <f t="shared" si="204"/>
        <v>0</v>
      </c>
      <c r="N2729" s="107">
        <v>4</v>
      </c>
      <c r="O2729" s="41" t="str">
        <f>IFERROR(VLOOKUP(N2729,bbb!B736:Ordenmes,2,0),"")</f>
        <v>Abril</v>
      </c>
      <c r="P2729" s="142">
        <v>8</v>
      </c>
      <c r="Q2729" s="111" t="s">
        <v>145</v>
      </c>
      <c r="R2729" s="95"/>
      <c r="S2729" s="93"/>
      <c r="T2729" s="93"/>
    </row>
    <row r="2730" spans="1:20" x14ac:dyDescent="0.25">
      <c r="A2730" s="34" t="s">
        <v>2158</v>
      </c>
      <c r="B2730" s="34" t="str">
        <f t="shared" si="206"/>
        <v>UDR Lima Metropolitana Este</v>
      </c>
      <c r="C2730" s="96" t="s">
        <v>895</v>
      </c>
      <c r="D2730" s="36" t="str">
        <f t="shared" si="205"/>
        <v>Acciones de promocion y proteccion de derechos</v>
      </c>
      <c r="E2730" s="36" t="s">
        <v>1688</v>
      </c>
      <c r="F2730" s="36" t="str">
        <f t="shared" si="203"/>
        <v xml:space="preserve">Evaluar la gratuidad de la atención al asegurado </v>
      </c>
      <c r="G2730" s="36" t="s">
        <v>1963</v>
      </c>
      <c r="H2730" s="83" t="s">
        <v>1932</v>
      </c>
      <c r="I2730" s="82">
        <v>1</v>
      </c>
      <c r="J2730" s="38">
        <v>0</v>
      </c>
      <c r="K2730" s="38"/>
      <c r="L2730" s="38">
        <v>0</v>
      </c>
      <c r="M2730" s="38">
        <f t="shared" si="204"/>
        <v>0</v>
      </c>
      <c r="N2730" s="107">
        <v>4</v>
      </c>
      <c r="O2730" s="41" t="str">
        <f>IFERROR(VLOOKUP(N2730,bbb!B737:Ordenmes,2,0),"")</f>
        <v>Abril</v>
      </c>
      <c r="P2730" s="142">
        <v>9</v>
      </c>
      <c r="Q2730" s="111" t="s">
        <v>161</v>
      </c>
      <c r="R2730" s="95"/>
      <c r="S2730" s="93"/>
      <c r="T2730" s="93"/>
    </row>
    <row r="2731" spans="1:20" x14ac:dyDescent="0.25">
      <c r="A2731" s="34" t="s">
        <v>2158</v>
      </c>
      <c r="B2731" s="34" t="str">
        <f t="shared" si="206"/>
        <v>UDR Lima Metropolitana Este</v>
      </c>
      <c r="C2731" s="96" t="s">
        <v>895</v>
      </c>
      <c r="D2731" s="36" t="str">
        <f t="shared" si="205"/>
        <v>Acciones de promocion y proteccion de derechos</v>
      </c>
      <c r="E2731" s="36" t="s">
        <v>1688</v>
      </c>
      <c r="F2731" s="36" t="str">
        <f t="shared" si="203"/>
        <v xml:space="preserve">Evaluar la gratuidad de la atención al asegurado </v>
      </c>
      <c r="G2731" s="36" t="s">
        <v>1964</v>
      </c>
      <c r="H2731" s="83" t="s">
        <v>1932</v>
      </c>
      <c r="I2731" s="82">
        <v>1</v>
      </c>
      <c r="J2731" s="38">
        <v>0</v>
      </c>
      <c r="K2731" s="38"/>
      <c r="L2731" s="38">
        <v>0</v>
      </c>
      <c r="M2731" s="38">
        <f t="shared" si="204"/>
        <v>0</v>
      </c>
      <c r="N2731" s="107">
        <v>4</v>
      </c>
      <c r="O2731" s="41" t="str">
        <f>IFERROR(VLOOKUP(N2731,bbb!B738:Ordenmes,2,0),"")</f>
        <v>Abril</v>
      </c>
      <c r="P2731" s="142">
        <v>10</v>
      </c>
      <c r="Q2731" s="111" t="s">
        <v>150</v>
      </c>
      <c r="R2731" s="95"/>
      <c r="S2731" s="93"/>
      <c r="T2731" s="93"/>
    </row>
    <row r="2732" spans="1:20" x14ac:dyDescent="0.25">
      <c r="A2732" s="34" t="s">
        <v>2158</v>
      </c>
      <c r="B2732" s="34" t="str">
        <f t="shared" si="206"/>
        <v>UDR Lima Metropolitana Este</v>
      </c>
      <c r="C2732" s="35" t="s">
        <v>307</v>
      </c>
      <c r="D2732" s="36" t="str">
        <f t="shared" si="205"/>
        <v>Supervisión Financiera a Unidades Ejecutoras-UE.</v>
      </c>
      <c r="E2732" s="36" t="s">
        <v>308</v>
      </c>
      <c r="F2732" s="36" t="str">
        <f t="shared" si="203"/>
        <v>Supervisión Financiera Presencial a las Unidades Ejecutoras-UE</v>
      </c>
      <c r="G2732" s="36" t="s">
        <v>1987</v>
      </c>
      <c r="H2732" s="83" t="s">
        <v>1982</v>
      </c>
      <c r="I2732" s="82">
        <v>5</v>
      </c>
      <c r="J2732" s="38">
        <v>0</v>
      </c>
      <c r="K2732" s="38"/>
      <c r="L2732" s="38">
        <v>0</v>
      </c>
      <c r="M2732" s="38">
        <f t="shared" si="204"/>
        <v>0</v>
      </c>
      <c r="N2732" s="107">
        <v>4</v>
      </c>
      <c r="O2732" s="41" t="str">
        <f>IFERROR(VLOOKUP(N2732,bbb!B739:Ordenmes,2,0),"")</f>
        <v>Abril</v>
      </c>
      <c r="P2732" s="142">
        <v>11</v>
      </c>
      <c r="Q2732" s="111" t="s">
        <v>169</v>
      </c>
      <c r="R2732" s="95"/>
      <c r="S2732" s="93"/>
      <c r="T2732" s="93"/>
    </row>
    <row r="2733" spans="1:20" x14ac:dyDescent="0.25">
      <c r="A2733" s="34" t="s">
        <v>2158</v>
      </c>
      <c r="B2733" s="34" t="str">
        <f t="shared" si="206"/>
        <v>UDR Lima Metropolitana Este</v>
      </c>
      <c r="C2733" s="35" t="s">
        <v>307</v>
      </c>
      <c r="D2733" s="36" t="str">
        <f t="shared" si="205"/>
        <v>Supervisión Financiera a Unidades Ejecutoras-UE.</v>
      </c>
      <c r="E2733" s="36" t="s">
        <v>396</v>
      </c>
      <c r="F2733" s="36" t="str">
        <f t="shared" si="203"/>
        <v xml:space="preserve">Monitoreo de los expedientes BES </v>
      </c>
      <c r="G2733" s="36" t="s">
        <v>1985</v>
      </c>
      <c r="H2733" s="83" t="s">
        <v>1996</v>
      </c>
      <c r="I2733" s="82">
        <v>1</v>
      </c>
      <c r="J2733" s="38">
        <v>0</v>
      </c>
      <c r="K2733" s="38"/>
      <c r="L2733" s="38">
        <v>0</v>
      </c>
      <c r="M2733" s="38">
        <f t="shared" si="204"/>
        <v>0</v>
      </c>
      <c r="N2733" s="107">
        <v>4</v>
      </c>
      <c r="O2733" s="41" t="str">
        <f>IFERROR(VLOOKUP(N2733,bbb!B740:Ordenmes,2,0),"")</f>
        <v>Abril</v>
      </c>
      <c r="P2733" s="142">
        <v>1</v>
      </c>
      <c r="Q2733" s="111" t="s">
        <v>257</v>
      </c>
      <c r="R2733" s="95"/>
      <c r="S2733" s="93"/>
      <c r="T2733" s="93"/>
    </row>
    <row r="2734" spans="1:20" x14ac:dyDescent="0.25">
      <c r="A2734" s="34" t="s">
        <v>2158</v>
      </c>
      <c r="B2734" s="34" t="str">
        <f t="shared" si="206"/>
        <v>UDR Lima Metropolitana Este</v>
      </c>
      <c r="C2734" s="35" t="s">
        <v>252</v>
      </c>
      <c r="D2734" s="36" t="str">
        <f t="shared" si="205"/>
        <v>Acciones de Soporte a la Gestión a nivel de UDR</v>
      </c>
      <c r="E2734" s="36" t="s">
        <v>253</v>
      </c>
      <c r="F2734" s="36" t="str">
        <f t="shared" si="203"/>
        <v>Supervisión y asistencia técnica en acciones de soporte a IPRESS</v>
      </c>
      <c r="G2734" s="36" t="s">
        <v>1983</v>
      </c>
      <c r="H2734" s="83" t="s">
        <v>1997</v>
      </c>
      <c r="I2734" s="82">
        <v>1</v>
      </c>
      <c r="J2734" s="38">
        <v>0</v>
      </c>
      <c r="K2734" s="38"/>
      <c r="L2734" s="38">
        <v>0</v>
      </c>
      <c r="M2734" s="38">
        <f t="shared" si="204"/>
        <v>0</v>
      </c>
      <c r="N2734" s="107">
        <v>4</v>
      </c>
      <c r="O2734" s="41" t="str">
        <f>IFERROR(VLOOKUP(N2734,bbb!B741:Ordenmes,2,0),"")</f>
        <v>Abril</v>
      </c>
      <c r="P2734" s="142">
        <v>3</v>
      </c>
      <c r="Q2734" s="111" t="s">
        <v>131</v>
      </c>
      <c r="R2734" s="95"/>
      <c r="S2734" s="93"/>
      <c r="T2734" s="93"/>
    </row>
    <row r="2735" spans="1:20" x14ac:dyDescent="0.25">
      <c r="A2735" s="34" t="s">
        <v>2158</v>
      </c>
      <c r="B2735" s="34" t="str">
        <f t="shared" si="206"/>
        <v>UDR Lima Metropolitana Este</v>
      </c>
      <c r="C2735" s="35" t="s">
        <v>279</v>
      </c>
      <c r="D2735" s="36" t="str">
        <f t="shared" si="205"/>
        <v>Ejecución de Control Técnico a las Prestaciones.</v>
      </c>
      <c r="E2735" s="36" t="s">
        <v>288</v>
      </c>
      <c r="F2735" s="36" t="str">
        <f t="shared" si="203"/>
        <v>Ejecutar acciones correspondientes al Proceso de Control Presencial Posterior</v>
      </c>
      <c r="G2735" s="36" t="s">
        <v>1899</v>
      </c>
      <c r="H2735" s="83" t="s">
        <v>1879</v>
      </c>
      <c r="I2735" s="82">
        <v>1</v>
      </c>
      <c r="J2735" s="38">
        <v>0</v>
      </c>
      <c r="K2735" s="38"/>
      <c r="L2735" s="38">
        <v>0</v>
      </c>
      <c r="M2735" s="38">
        <f t="shared" si="204"/>
        <v>0</v>
      </c>
      <c r="N2735" s="39">
        <v>5</v>
      </c>
      <c r="O2735" s="41" t="str">
        <f>IFERROR(VLOOKUP(N2735,bbb!B708:Ordenmes,2,0),"")</f>
        <v>Mayo</v>
      </c>
      <c r="P2735" s="142">
        <v>4</v>
      </c>
      <c r="Q2735" s="111" t="s">
        <v>137</v>
      </c>
      <c r="R2735" s="95"/>
      <c r="S2735" s="93"/>
      <c r="T2735" s="93"/>
    </row>
    <row r="2736" spans="1:20" x14ac:dyDescent="0.25">
      <c r="A2736" s="34" t="s">
        <v>2158</v>
      </c>
      <c r="B2736" s="34" t="str">
        <f t="shared" si="206"/>
        <v>UDR Lima Metropolitana Este</v>
      </c>
      <c r="C2736" s="35" t="s">
        <v>279</v>
      </c>
      <c r="D2736" s="36" t="str">
        <f t="shared" si="205"/>
        <v>Ejecución de Control Técnico a las Prestaciones.</v>
      </c>
      <c r="E2736" s="36" t="s">
        <v>288</v>
      </c>
      <c r="F2736" s="36" t="str">
        <f t="shared" si="203"/>
        <v>Ejecutar acciones correspondientes al Proceso de Control Presencial Posterior</v>
      </c>
      <c r="G2736" s="36" t="s">
        <v>1900</v>
      </c>
      <c r="H2736" s="83" t="s">
        <v>1881</v>
      </c>
      <c r="I2736" s="82">
        <v>1</v>
      </c>
      <c r="J2736" s="38">
        <v>0</v>
      </c>
      <c r="K2736" s="38"/>
      <c r="L2736" s="38">
        <v>0</v>
      </c>
      <c r="M2736" s="38">
        <f t="shared" si="204"/>
        <v>0</v>
      </c>
      <c r="N2736" s="39">
        <v>5</v>
      </c>
      <c r="O2736" s="41" t="str">
        <f>IFERROR(VLOOKUP(N2736,bbb!B709:Ordenmes,2,0),"")</f>
        <v>Mayo</v>
      </c>
      <c r="P2736" s="142">
        <v>5</v>
      </c>
      <c r="Q2736" s="111" t="s">
        <v>158</v>
      </c>
      <c r="R2736" s="95"/>
      <c r="S2736" s="93"/>
      <c r="T2736" s="93"/>
    </row>
    <row r="2737" spans="1:20" x14ac:dyDescent="0.25">
      <c r="A2737" s="34" t="s">
        <v>2158</v>
      </c>
      <c r="B2737" s="34" t="str">
        <f t="shared" si="206"/>
        <v>UDR Lima Metropolitana Este</v>
      </c>
      <c r="C2737" s="35" t="s">
        <v>279</v>
      </c>
      <c r="D2737" s="36" t="str">
        <f t="shared" si="205"/>
        <v>Ejecución de Control Técnico a las Prestaciones.</v>
      </c>
      <c r="E2737" s="36" t="s">
        <v>288</v>
      </c>
      <c r="F2737" s="36" t="str">
        <f t="shared" si="203"/>
        <v>Ejecutar acciones correspondientes al Proceso de Control Presencial Posterior</v>
      </c>
      <c r="G2737" s="36" t="s">
        <v>1901</v>
      </c>
      <c r="H2737" s="83" t="s">
        <v>1879</v>
      </c>
      <c r="I2737" s="82">
        <v>2</v>
      </c>
      <c r="J2737" s="38">
        <v>0</v>
      </c>
      <c r="K2737" s="38"/>
      <c r="L2737" s="38">
        <v>0</v>
      </c>
      <c r="M2737" s="38">
        <f t="shared" si="204"/>
        <v>0</v>
      </c>
      <c r="N2737" s="39">
        <v>5</v>
      </c>
      <c r="O2737" s="41" t="str">
        <f>IFERROR(VLOOKUP(N2737,bbb!B710:Ordenmes,2,0),"")</f>
        <v>Mayo</v>
      </c>
      <c r="P2737" s="142">
        <v>7</v>
      </c>
      <c r="Q2737" s="111" t="s">
        <v>156</v>
      </c>
      <c r="R2737" s="95"/>
      <c r="S2737" s="93"/>
      <c r="T2737" s="93"/>
    </row>
    <row r="2738" spans="1:20" x14ac:dyDescent="0.25">
      <c r="A2738" s="34" t="s">
        <v>2158</v>
      </c>
      <c r="B2738" s="34" t="str">
        <f t="shared" si="206"/>
        <v>UDR Lima Metropolitana Este</v>
      </c>
      <c r="C2738" s="35" t="s">
        <v>279</v>
      </c>
      <c r="D2738" s="36" t="str">
        <f t="shared" si="205"/>
        <v>Ejecución de Control Técnico a las Prestaciones.</v>
      </c>
      <c r="E2738" s="36" t="s">
        <v>288</v>
      </c>
      <c r="F2738" s="36" t="str">
        <f t="shared" si="203"/>
        <v>Ejecutar acciones correspondientes al Proceso de Control Presencial Posterior</v>
      </c>
      <c r="G2738" s="36" t="s">
        <v>1902</v>
      </c>
      <c r="H2738" s="83" t="s">
        <v>1879</v>
      </c>
      <c r="I2738" s="82">
        <v>1</v>
      </c>
      <c r="J2738" s="38">
        <v>0</v>
      </c>
      <c r="K2738" s="38"/>
      <c r="L2738" s="38">
        <v>0</v>
      </c>
      <c r="M2738" s="38">
        <f t="shared" si="204"/>
        <v>0</v>
      </c>
      <c r="N2738" s="39">
        <v>5</v>
      </c>
      <c r="O2738" s="41" t="str">
        <f>IFERROR(VLOOKUP(N2738,bbb!B711:Ordenmes,2,0),"")</f>
        <v>Mayo</v>
      </c>
      <c r="P2738" s="142">
        <v>12</v>
      </c>
      <c r="Q2738" s="111" t="s">
        <v>166</v>
      </c>
      <c r="R2738" s="95"/>
      <c r="S2738" s="93"/>
      <c r="T2738" s="93"/>
    </row>
    <row r="2739" spans="1:20" x14ac:dyDescent="0.25">
      <c r="A2739" s="34" t="s">
        <v>2158</v>
      </c>
      <c r="B2739" s="34" t="str">
        <f t="shared" si="206"/>
        <v>UDR Lima Metropolitana Este</v>
      </c>
      <c r="C2739" s="35" t="s">
        <v>279</v>
      </c>
      <c r="D2739" s="36" t="str">
        <f t="shared" si="205"/>
        <v>Ejecución de Control Técnico a las Prestaciones.</v>
      </c>
      <c r="E2739" s="36" t="s">
        <v>288</v>
      </c>
      <c r="F2739" s="36" t="str">
        <f t="shared" si="203"/>
        <v>Ejecutar acciones correspondientes al Proceso de Control Presencial Posterior</v>
      </c>
      <c r="G2739" s="36" t="s">
        <v>1903</v>
      </c>
      <c r="H2739" s="83" t="s">
        <v>1881</v>
      </c>
      <c r="I2739" s="82">
        <v>1</v>
      </c>
      <c r="J2739" s="38">
        <v>0</v>
      </c>
      <c r="K2739" s="38"/>
      <c r="L2739" s="38">
        <v>0</v>
      </c>
      <c r="M2739" s="38">
        <f t="shared" si="204"/>
        <v>0</v>
      </c>
      <c r="N2739" s="39">
        <v>5</v>
      </c>
      <c r="O2739" s="41" t="str">
        <f>IFERROR(VLOOKUP(N2739,bbb!B712:Ordenmes,2,0),"")</f>
        <v>Mayo</v>
      </c>
      <c r="P2739" s="142">
        <v>1</v>
      </c>
      <c r="Q2739" s="111" t="s">
        <v>257</v>
      </c>
      <c r="R2739" s="95"/>
      <c r="S2739" s="93"/>
      <c r="T2739" s="93"/>
    </row>
    <row r="2740" spans="1:20" x14ac:dyDescent="0.25">
      <c r="A2740" s="34" t="s">
        <v>2158</v>
      </c>
      <c r="B2740" s="34" t="str">
        <f t="shared" si="206"/>
        <v>UDR Lima Metropolitana Este</v>
      </c>
      <c r="C2740" s="35" t="s">
        <v>314</v>
      </c>
      <c r="D2740" s="36" t="str">
        <f t="shared" si="205"/>
        <v>Acciones de Afiliación.</v>
      </c>
      <c r="E2740" s="36" t="s">
        <v>876</v>
      </c>
      <c r="F2740" s="36" t="str">
        <f t="shared" si="203"/>
        <v>Asistencia técnica a operadores del módulo de afiliación en IPRESS</v>
      </c>
      <c r="G2740" s="36" t="s">
        <v>1936</v>
      </c>
      <c r="H2740" s="83" t="s">
        <v>1932</v>
      </c>
      <c r="I2740" s="82">
        <v>1</v>
      </c>
      <c r="J2740" s="38">
        <v>0</v>
      </c>
      <c r="K2740" s="38"/>
      <c r="L2740" s="38">
        <v>0</v>
      </c>
      <c r="M2740" s="38">
        <f t="shared" si="204"/>
        <v>0</v>
      </c>
      <c r="N2740" s="39">
        <v>5</v>
      </c>
      <c r="O2740" s="41" t="str">
        <f>IFERROR(VLOOKUP(N2740,bbb!B713:Ordenmes,2,0),"")</f>
        <v>Mayo</v>
      </c>
      <c r="P2740" s="142">
        <v>1</v>
      </c>
      <c r="Q2740" s="111" t="s">
        <v>257</v>
      </c>
      <c r="R2740" s="95"/>
      <c r="S2740" s="93"/>
      <c r="T2740" s="93"/>
    </row>
    <row r="2741" spans="1:20" x14ac:dyDescent="0.25">
      <c r="A2741" s="34" t="s">
        <v>2158</v>
      </c>
      <c r="B2741" s="34" t="str">
        <f t="shared" si="206"/>
        <v>UDR Lima Metropolitana Este</v>
      </c>
      <c r="C2741" s="35" t="s">
        <v>314</v>
      </c>
      <c r="D2741" s="36" t="str">
        <f t="shared" si="205"/>
        <v>Acciones de Afiliación.</v>
      </c>
      <c r="E2741" s="36" t="s">
        <v>315</v>
      </c>
      <c r="F2741" s="36" t="str">
        <f t="shared" si="203"/>
        <v>Supervisión y asistencia técnica en materia de afiliaciones</v>
      </c>
      <c r="G2741" s="36" t="s">
        <v>1944</v>
      </c>
      <c r="H2741" s="83" t="s">
        <v>1932</v>
      </c>
      <c r="I2741" s="82">
        <v>1</v>
      </c>
      <c r="J2741" s="38">
        <v>0</v>
      </c>
      <c r="K2741" s="38"/>
      <c r="L2741" s="38">
        <v>0</v>
      </c>
      <c r="M2741" s="38">
        <f t="shared" si="204"/>
        <v>0</v>
      </c>
      <c r="N2741" s="39">
        <v>5</v>
      </c>
      <c r="O2741" s="41" t="str">
        <f>IFERROR(VLOOKUP(N2741,bbb!B714:Ordenmes,2,0),"")</f>
        <v>Mayo</v>
      </c>
      <c r="P2741" s="142">
        <v>2</v>
      </c>
      <c r="Q2741" s="111" t="s">
        <v>126</v>
      </c>
      <c r="R2741" s="95"/>
      <c r="S2741" s="93"/>
      <c r="T2741" s="93"/>
    </row>
    <row r="2742" spans="1:20" x14ac:dyDescent="0.25">
      <c r="A2742" s="34" t="s">
        <v>2158</v>
      </c>
      <c r="B2742" s="34" t="str">
        <f t="shared" si="206"/>
        <v>UDR Lima Metropolitana Este</v>
      </c>
      <c r="C2742" s="35" t="s">
        <v>314</v>
      </c>
      <c r="D2742" s="36" t="str">
        <f t="shared" si="205"/>
        <v>Acciones de Afiliación.</v>
      </c>
      <c r="E2742" s="36" t="s">
        <v>315</v>
      </c>
      <c r="F2742" s="36" t="str">
        <f t="shared" si="203"/>
        <v>Supervisión y asistencia técnica en materia de afiliaciones</v>
      </c>
      <c r="G2742" s="36" t="s">
        <v>1945</v>
      </c>
      <c r="H2742" s="83" t="s">
        <v>1932</v>
      </c>
      <c r="I2742" s="82">
        <v>1</v>
      </c>
      <c r="J2742" s="38">
        <v>0</v>
      </c>
      <c r="K2742" s="38"/>
      <c r="L2742" s="38">
        <v>0</v>
      </c>
      <c r="M2742" s="38">
        <f t="shared" si="204"/>
        <v>0</v>
      </c>
      <c r="N2742" s="39">
        <v>5</v>
      </c>
      <c r="O2742" s="41" t="str">
        <f>IFERROR(VLOOKUP(N2742,bbb!B715:Ordenmes,2,0),"")</f>
        <v>Mayo</v>
      </c>
      <c r="P2742" s="142">
        <v>3</v>
      </c>
      <c r="Q2742" s="111" t="s">
        <v>131</v>
      </c>
      <c r="R2742" s="95"/>
      <c r="S2742" s="93"/>
      <c r="T2742" s="93"/>
    </row>
    <row r="2743" spans="1:20" x14ac:dyDescent="0.25">
      <c r="A2743" s="34" t="s">
        <v>2158</v>
      </c>
      <c r="B2743" s="34" t="str">
        <f t="shared" si="206"/>
        <v>UDR Lima Metropolitana Este</v>
      </c>
      <c r="C2743" s="96" t="s">
        <v>895</v>
      </c>
      <c r="D2743" s="36" t="str">
        <f t="shared" si="205"/>
        <v>Acciones de promocion y proteccion de derechos</v>
      </c>
      <c r="E2743" s="36" t="s">
        <v>1688</v>
      </c>
      <c r="F2743" s="36" t="str">
        <f t="shared" si="203"/>
        <v xml:space="preserve">Evaluar la gratuidad de la atención al asegurado </v>
      </c>
      <c r="G2743" s="36" t="s">
        <v>1965</v>
      </c>
      <c r="H2743" s="83" t="s">
        <v>1932</v>
      </c>
      <c r="I2743" s="82">
        <v>1</v>
      </c>
      <c r="J2743" s="38">
        <v>0</v>
      </c>
      <c r="K2743" s="38"/>
      <c r="L2743" s="38">
        <v>0</v>
      </c>
      <c r="M2743" s="38">
        <f t="shared" si="204"/>
        <v>0</v>
      </c>
      <c r="N2743" s="39">
        <v>5</v>
      </c>
      <c r="O2743" s="41" t="str">
        <f>IFERROR(VLOOKUP(N2743,bbb!B716:Ordenmes,2,0),"")</f>
        <v>Mayo</v>
      </c>
      <c r="P2743" s="142">
        <v>4</v>
      </c>
      <c r="Q2743" s="111" t="s">
        <v>137</v>
      </c>
      <c r="R2743" s="95"/>
      <c r="S2743" s="93"/>
      <c r="T2743" s="93"/>
    </row>
    <row r="2744" spans="1:20" x14ac:dyDescent="0.25">
      <c r="A2744" s="34" t="s">
        <v>2158</v>
      </c>
      <c r="B2744" s="34" t="str">
        <f t="shared" si="206"/>
        <v>UDR Lima Metropolitana Este</v>
      </c>
      <c r="C2744" s="96" t="s">
        <v>895</v>
      </c>
      <c r="D2744" s="36" t="str">
        <f t="shared" si="205"/>
        <v>Acciones de promocion y proteccion de derechos</v>
      </c>
      <c r="E2744" s="36" t="s">
        <v>1688</v>
      </c>
      <c r="F2744" s="36" t="str">
        <f t="shared" si="203"/>
        <v xml:space="preserve">Evaluar la gratuidad de la atención al asegurado </v>
      </c>
      <c r="G2744" s="36" t="s">
        <v>1966</v>
      </c>
      <c r="H2744" s="83" t="s">
        <v>1932</v>
      </c>
      <c r="I2744" s="82">
        <v>1</v>
      </c>
      <c r="J2744" s="38">
        <v>0</v>
      </c>
      <c r="K2744" s="38"/>
      <c r="L2744" s="38">
        <v>0</v>
      </c>
      <c r="M2744" s="38">
        <f t="shared" si="204"/>
        <v>0</v>
      </c>
      <c r="N2744" s="39">
        <v>5</v>
      </c>
      <c r="O2744" s="41" t="str">
        <f>IFERROR(VLOOKUP(N2744,bbb!B717:Ordenmes,2,0),"")</f>
        <v>Mayo</v>
      </c>
      <c r="P2744" s="142">
        <v>5</v>
      </c>
      <c r="Q2744" s="111" t="s">
        <v>158</v>
      </c>
      <c r="R2744" s="95"/>
      <c r="S2744" s="93"/>
      <c r="T2744" s="93"/>
    </row>
    <row r="2745" spans="1:20" x14ac:dyDescent="0.25">
      <c r="A2745" s="34" t="s">
        <v>2158</v>
      </c>
      <c r="B2745" s="34" t="str">
        <f t="shared" si="206"/>
        <v>UDR Lima Metropolitana Este</v>
      </c>
      <c r="C2745" s="35" t="s">
        <v>307</v>
      </c>
      <c r="D2745" s="36" t="str">
        <f t="shared" si="205"/>
        <v>Supervisión Financiera a Unidades Ejecutoras-UE.</v>
      </c>
      <c r="E2745" s="36" t="s">
        <v>308</v>
      </c>
      <c r="F2745" s="36" t="str">
        <f t="shared" si="203"/>
        <v>Supervisión Financiera Presencial a las Unidades Ejecutoras-UE</v>
      </c>
      <c r="G2745" s="36" t="s">
        <v>1986</v>
      </c>
      <c r="H2745" s="83" t="s">
        <v>1982</v>
      </c>
      <c r="I2745" s="82">
        <v>5</v>
      </c>
      <c r="J2745" s="38">
        <v>0</v>
      </c>
      <c r="K2745" s="38"/>
      <c r="L2745" s="38">
        <v>0</v>
      </c>
      <c r="M2745" s="38">
        <f t="shared" si="204"/>
        <v>0</v>
      </c>
      <c r="N2745" s="39">
        <v>5</v>
      </c>
      <c r="O2745" s="41" t="str">
        <f>IFERROR(VLOOKUP(N2745,bbb!B718:Ordenmes,2,0),"")</f>
        <v>Mayo</v>
      </c>
      <c r="P2745" s="142">
        <v>6</v>
      </c>
      <c r="Q2745" s="111" t="s">
        <v>142</v>
      </c>
      <c r="R2745" s="95"/>
      <c r="S2745" s="93"/>
      <c r="T2745" s="93"/>
    </row>
    <row r="2746" spans="1:20" x14ac:dyDescent="0.25">
      <c r="A2746" s="34" t="s">
        <v>2158</v>
      </c>
      <c r="B2746" s="34" t="str">
        <f t="shared" si="206"/>
        <v>UDR Lima Metropolitana Este</v>
      </c>
      <c r="C2746" s="35" t="s">
        <v>307</v>
      </c>
      <c r="D2746" s="36" t="str">
        <f t="shared" si="205"/>
        <v>Supervisión Financiera a Unidades Ejecutoras-UE.</v>
      </c>
      <c r="E2746" s="36" t="s">
        <v>396</v>
      </c>
      <c r="F2746" s="36" t="str">
        <f t="shared" si="203"/>
        <v xml:space="preserve">Monitoreo de los expedientes BES </v>
      </c>
      <c r="G2746" s="36" t="s">
        <v>1986</v>
      </c>
      <c r="H2746" s="83" t="s">
        <v>1996</v>
      </c>
      <c r="I2746" s="82">
        <v>1</v>
      </c>
      <c r="J2746" s="38">
        <v>0</v>
      </c>
      <c r="K2746" s="38"/>
      <c r="L2746" s="38">
        <v>0</v>
      </c>
      <c r="M2746" s="38">
        <f t="shared" si="204"/>
        <v>0</v>
      </c>
      <c r="N2746" s="39">
        <v>5</v>
      </c>
      <c r="O2746" s="41" t="str">
        <f>IFERROR(VLOOKUP(N2746,bbb!B719:Ordenmes,2,0),"")</f>
        <v>Mayo</v>
      </c>
      <c r="P2746" s="142">
        <v>7</v>
      </c>
      <c r="Q2746" s="111" t="s">
        <v>156</v>
      </c>
      <c r="R2746" s="95"/>
      <c r="S2746" s="93"/>
      <c r="T2746" s="93"/>
    </row>
    <row r="2747" spans="1:20" x14ac:dyDescent="0.25">
      <c r="A2747" s="34" t="s">
        <v>2158</v>
      </c>
      <c r="B2747" s="34" t="str">
        <f t="shared" si="206"/>
        <v>UDR Lima Metropolitana Este</v>
      </c>
      <c r="C2747" s="35" t="s">
        <v>252</v>
      </c>
      <c r="D2747" s="36" t="str">
        <f t="shared" si="205"/>
        <v>Acciones de Soporte a la Gestión a nivel de UDR</v>
      </c>
      <c r="E2747" s="36" t="s">
        <v>253</v>
      </c>
      <c r="F2747" s="36" t="str">
        <f t="shared" si="203"/>
        <v>Supervisión y asistencia técnica en acciones de soporte a IPRESS</v>
      </c>
      <c r="G2747" s="36" t="s">
        <v>1986</v>
      </c>
      <c r="H2747" s="83" t="s">
        <v>1997</v>
      </c>
      <c r="I2747" s="82">
        <v>1</v>
      </c>
      <c r="J2747" s="38">
        <v>0</v>
      </c>
      <c r="K2747" s="38"/>
      <c r="L2747" s="38">
        <v>0</v>
      </c>
      <c r="M2747" s="38">
        <f t="shared" si="204"/>
        <v>0</v>
      </c>
      <c r="N2747" s="39">
        <v>5</v>
      </c>
      <c r="O2747" s="41" t="str">
        <f>IFERROR(VLOOKUP(N2747,bbb!B720:Ordenmes,2,0),"")</f>
        <v>Mayo</v>
      </c>
      <c r="P2747" s="142">
        <v>8</v>
      </c>
      <c r="Q2747" s="111" t="s">
        <v>145</v>
      </c>
      <c r="R2747" s="95"/>
      <c r="S2747" s="93"/>
      <c r="T2747" s="93"/>
    </row>
    <row r="2748" spans="1:20" x14ac:dyDescent="0.25">
      <c r="A2748" s="34" t="s">
        <v>2158</v>
      </c>
      <c r="B2748" s="34" t="str">
        <f t="shared" si="206"/>
        <v>UDR Lima Metropolitana Este</v>
      </c>
      <c r="C2748" s="35" t="s">
        <v>279</v>
      </c>
      <c r="D2748" s="36" t="str">
        <f t="shared" si="205"/>
        <v>Ejecución de Control Técnico a las Prestaciones.</v>
      </c>
      <c r="E2748" s="36" t="s">
        <v>288</v>
      </c>
      <c r="F2748" s="36" t="str">
        <f t="shared" si="203"/>
        <v>Ejecutar acciones correspondientes al Proceso de Control Presencial Posterior</v>
      </c>
      <c r="G2748" s="36" t="s">
        <v>1904</v>
      </c>
      <c r="H2748" s="83" t="s">
        <v>1879</v>
      </c>
      <c r="I2748" s="82">
        <v>1</v>
      </c>
      <c r="J2748" s="38">
        <v>0</v>
      </c>
      <c r="K2748" s="38"/>
      <c r="L2748" s="38">
        <v>0</v>
      </c>
      <c r="M2748" s="38">
        <f t="shared" si="204"/>
        <v>0</v>
      </c>
      <c r="N2748" s="39">
        <v>6</v>
      </c>
      <c r="O2748" s="41" t="str">
        <f>IFERROR(VLOOKUP(N2748,bbb!B690:Ordenmes,2,0),"")</f>
        <v>Junio</v>
      </c>
      <c r="P2748" s="142">
        <v>9</v>
      </c>
      <c r="Q2748" s="111" t="s">
        <v>161</v>
      </c>
      <c r="R2748" s="95"/>
      <c r="S2748" s="93"/>
      <c r="T2748" s="93"/>
    </row>
    <row r="2749" spans="1:20" x14ac:dyDescent="0.25">
      <c r="A2749" s="34" t="s">
        <v>2158</v>
      </c>
      <c r="B2749" s="34" t="str">
        <f t="shared" si="206"/>
        <v>UDR Lima Metropolitana Este</v>
      </c>
      <c r="C2749" s="35" t="s">
        <v>279</v>
      </c>
      <c r="D2749" s="36" t="str">
        <f t="shared" si="205"/>
        <v>Ejecución de Control Técnico a las Prestaciones.</v>
      </c>
      <c r="E2749" s="36" t="s">
        <v>288</v>
      </c>
      <c r="F2749" s="36" t="str">
        <f t="shared" si="203"/>
        <v>Ejecutar acciones correspondientes al Proceso de Control Presencial Posterior</v>
      </c>
      <c r="G2749" s="36" t="s">
        <v>1905</v>
      </c>
      <c r="H2749" s="83" t="s">
        <v>1881</v>
      </c>
      <c r="I2749" s="82">
        <v>2</v>
      </c>
      <c r="J2749" s="38">
        <v>0</v>
      </c>
      <c r="K2749" s="38"/>
      <c r="L2749" s="38">
        <v>0</v>
      </c>
      <c r="M2749" s="38">
        <f t="shared" si="204"/>
        <v>0</v>
      </c>
      <c r="N2749" s="39">
        <v>6</v>
      </c>
      <c r="O2749" s="41" t="str">
        <f>IFERROR(VLOOKUP(N2749,bbb!B691:Ordenmes,2,0),"")</f>
        <v>Junio</v>
      </c>
      <c r="P2749" s="142">
        <v>10</v>
      </c>
      <c r="Q2749" s="111" t="s">
        <v>150</v>
      </c>
      <c r="R2749" s="95"/>
      <c r="S2749" s="93"/>
      <c r="T2749" s="93"/>
    </row>
    <row r="2750" spans="1:20" x14ac:dyDescent="0.25">
      <c r="A2750" s="34" t="s">
        <v>2158</v>
      </c>
      <c r="B2750" s="34" t="str">
        <f t="shared" si="206"/>
        <v>UDR Lima Metropolitana Este</v>
      </c>
      <c r="C2750" s="35" t="s">
        <v>279</v>
      </c>
      <c r="D2750" s="36" t="str">
        <f t="shared" si="205"/>
        <v>Ejecución de Control Técnico a las Prestaciones.</v>
      </c>
      <c r="E2750" s="36" t="s">
        <v>288</v>
      </c>
      <c r="F2750" s="36" t="str">
        <f t="shared" si="203"/>
        <v>Ejecutar acciones correspondientes al Proceso de Control Presencial Posterior</v>
      </c>
      <c r="G2750" s="36" t="s">
        <v>1906</v>
      </c>
      <c r="H2750" s="83" t="s">
        <v>1879</v>
      </c>
      <c r="I2750" s="82">
        <v>1</v>
      </c>
      <c r="J2750" s="38">
        <v>0</v>
      </c>
      <c r="K2750" s="38"/>
      <c r="L2750" s="38">
        <v>0</v>
      </c>
      <c r="M2750" s="38">
        <f t="shared" si="204"/>
        <v>0</v>
      </c>
      <c r="N2750" s="39">
        <v>6</v>
      </c>
      <c r="O2750" s="41" t="str">
        <f>IFERROR(VLOOKUP(N2750,bbb!B692:Ordenmes,2,0),"")</f>
        <v>Junio</v>
      </c>
      <c r="P2750" s="142">
        <v>11</v>
      </c>
      <c r="Q2750" s="111" t="s">
        <v>169</v>
      </c>
      <c r="R2750" s="95"/>
      <c r="S2750" s="93"/>
      <c r="T2750" s="93"/>
    </row>
    <row r="2751" spans="1:20" x14ac:dyDescent="0.25">
      <c r="A2751" s="34" t="s">
        <v>2158</v>
      </c>
      <c r="B2751" s="34" t="str">
        <f t="shared" si="206"/>
        <v>UDR Lima Metropolitana Este</v>
      </c>
      <c r="C2751" s="35" t="s">
        <v>279</v>
      </c>
      <c r="D2751" s="36" t="str">
        <f t="shared" si="205"/>
        <v>Ejecución de Control Técnico a las Prestaciones.</v>
      </c>
      <c r="E2751" s="36" t="s">
        <v>288</v>
      </c>
      <c r="F2751" s="36" t="str">
        <f t="shared" si="203"/>
        <v>Ejecutar acciones correspondientes al Proceso de Control Presencial Posterior</v>
      </c>
      <c r="G2751" s="36" t="s">
        <v>1907</v>
      </c>
      <c r="H2751" s="83" t="s">
        <v>1881</v>
      </c>
      <c r="I2751" s="82">
        <v>1</v>
      </c>
      <c r="J2751" s="38">
        <v>0</v>
      </c>
      <c r="K2751" s="38"/>
      <c r="L2751" s="38">
        <v>0</v>
      </c>
      <c r="M2751" s="38">
        <f t="shared" si="204"/>
        <v>0</v>
      </c>
      <c r="N2751" s="39">
        <v>6</v>
      </c>
      <c r="O2751" s="41" t="str">
        <f>IFERROR(VLOOKUP(N2751,bbb!B693:Ordenmes,2,0),"")</f>
        <v>Junio</v>
      </c>
      <c r="P2751" s="142">
        <v>12</v>
      </c>
      <c r="Q2751" s="111" t="s">
        <v>166</v>
      </c>
      <c r="R2751" s="95"/>
      <c r="S2751" s="93"/>
      <c r="T2751" s="93"/>
    </row>
    <row r="2752" spans="1:20" x14ac:dyDescent="0.25">
      <c r="A2752" s="34" t="s">
        <v>2158</v>
      </c>
      <c r="B2752" s="34" t="str">
        <f t="shared" si="206"/>
        <v>UDR Lima Metropolitana Este</v>
      </c>
      <c r="C2752" s="35" t="s">
        <v>279</v>
      </c>
      <c r="D2752" s="36" t="str">
        <f t="shared" si="205"/>
        <v>Ejecución de Control Técnico a las Prestaciones.</v>
      </c>
      <c r="E2752" s="36" t="s">
        <v>288</v>
      </c>
      <c r="F2752" s="36" t="str">
        <f t="shared" si="203"/>
        <v>Ejecutar acciones correspondientes al Proceso de Control Presencial Posterior</v>
      </c>
      <c r="G2752" s="36" t="s">
        <v>1908</v>
      </c>
      <c r="H2752" s="83" t="s">
        <v>1879</v>
      </c>
      <c r="I2752" s="82">
        <v>1</v>
      </c>
      <c r="J2752" s="38">
        <v>0</v>
      </c>
      <c r="K2752" s="38"/>
      <c r="L2752" s="38">
        <v>0</v>
      </c>
      <c r="M2752" s="38">
        <f t="shared" si="204"/>
        <v>0</v>
      </c>
      <c r="N2752" s="39">
        <v>6</v>
      </c>
      <c r="O2752" s="41" t="str">
        <f>IFERROR(VLOOKUP(N2752,bbb!B694:Ordenmes,2,0),"")</f>
        <v>Junio</v>
      </c>
      <c r="P2752" s="142">
        <v>2</v>
      </c>
      <c r="Q2752" s="111" t="s">
        <v>126</v>
      </c>
      <c r="R2752" s="95"/>
      <c r="S2752" s="93"/>
      <c r="T2752" s="93"/>
    </row>
    <row r="2753" spans="1:20" x14ac:dyDescent="0.25">
      <c r="A2753" s="34" t="s">
        <v>2158</v>
      </c>
      <c r="B2753" s="34" t="str">
        <f t="shared" si="206"/>
        <v>UDR Lima Metropolitana Este</v>
      </c>
      <c r="C2753" s="35" t="s">
        <v>314</v>
      </c>
      <c r="D2753" s="36" t="str">
        <f t="shared" si="205"/>
        <v>Acciones de Afiliación.</v>
      </c>
      <c r="E2753" s="36" t="s">
        <v>315</v>
      </c>
      <c r="F2753" s="36" t="str">
        <f t="shared" si="203"/>
        <v>Supervisión y asistencia técnica en materia de afiliaciones</v>
      </c>
      <c r="G2753" s="36" t="s">
        <v>1946</v>
      </c>
      <c r="H2753" s="83" t="s">
        <v>1932</v>
      </c>
      <c r="I2753" s="82">
        <v>1</v>
      </c>
      <c r="J2753" s="38">
        <v>0</v>
      </c>
      <c r="K2753" s="38"/>
      <c r="L2753" s="38">
        <v>0</v>
      </c>
      <c r="M2753" s="38">
        <f t="shared" si="204"/>
        <v>0</v>
      </c>
      <c r="N2753" s="39">
        <v>6</v>
      </c>
      <c r="O2753" s="41" t="str">
        <f>IFERROR(VLOOKUP(N2753,bbb!B695:Ordenmes,2,0),"")</f>
        <v>Junio</v>
      </c>
      <c r="P2753" s="142">
        <v>3</v>
      </c>
      <c r="Q2753" s="111" t="s">
        <v>131</v>
      </c>
      <c r="R2753" s="95"/>
      <c r="S2753" s="93"/>
      <c r="T2753" s="93"/>
    </row>
    <row r="2754" spans="1:20" x14ac:dyDescent="0.25">
      <c r="A2754" s="34" t="s">
        <v>2158</v>
      </c>
      <c r="B2754" s="34" t="str">
        <f t="shared" si="206"/>
        <v>UDR Lima Metropolitana Este</v>
      </c>
      <c r="C2754" s="96" t="s">
        <v>895</v>
      </c>
      <c r="D2754" s="36" t="str">
        <f t="shared" si="205"/>
        <v>Acciones de promocion y proteccion de derechos</v>
      </c>
      <c r="E2754" s="36" t="s">
        <v>1688</v>
      </c>
      <c r="F2754" s="36" t="str">
        <f t="shared" ref="F2754:F2817" si="207">IFERROR(VLOOKUP(E2754,IdTarea,2,0),"")</f>
        <v xml:space="preserve">Evaluar la gratuidad de la atención al asegurado </v>
      </c>
      <c r="G2754" s="36" t="s">
        <v>1967</v>
      </c>
      <c r="H2754" s="83" t="s">
        <v>1932</v>
      </c>
      <c r="I2754" s="82">
        <v>1</v>
      </c>
      <c r="J2754" s="38">
        <v>0</v>
      </c>
      <c r="K2754" s="38"/>
      <c r="L2754" s="38">
        <v>0</v>
      </c>
      <c r="M2754" s="38">
        <f t="shared" si="204"/>
        <v>0</v>
      </c>
      <c r="N2754" s="39">
        <v>6</v>
      </c>
      <c r="O2754" s="41" t="str">
        <f>IFERROR(VLOOKUP(N2754,bbb!B696:Ordenmes,2,0),"")</f>
        <v>Junio</v>
      </c>
      <c r="P2754" s="142">
        <v>3</v>
      </c>
      <c r="Q2754" s="111" t="s">
        <v>131</v>
      </c>
      <c r="R2754" s="95"/>
      <c r="S2754" s="93"/>
      <c r="T2754" s="93"/>
    </row>
    <row r="2755" spans="1:20" x14ac:dyDescent="0.25">
      <c r="A2755" s="34" t="s">
        <v>2158</v>
      </c>
      <c r="B2755" s="34" t="str">
        <f t="shared" si="206"/>
        <v>UDR Lima Metropolitana Este</v>
      </c>
      <c r="C2755" s="96" t="s">
        <v>895</v>
      </c>
      <c r="D2755" s="36" t="str">
        <f t="shared" si="205"/>
        <v>Acciones de promocion y proteccion de derechos</v>
      </c>
      <c r="E2755" s="36" t="s">
        <v>1688</v>
      </c>
      <c r="F2755" s="36" t="str">
        <f t="shared" si="207"/>
        <v xml:space="preserve">Evaluar la gratuidad de la atención al asegurado </v>
      </c>
      <c r="G2755" s="36" t="s">
        <v>1968</v>
      </c>
      <c r="H2755" s="83" t="s">
        <v>1932</v>
      </c>
      <c r="I2755" s="82">
        <v>1</v>
      </c>
      <c r="J2755" s="38">
        <v>0</v>
      </c>
      <c r="K2755" s="38"/>
      <c r="L2755" s="38">
        <v>0</v>
      </c>
      <c r="M2755" s="38">
        <f t="shared" si="204"/>
        <v>0</v>
      </c>
      <c r="N2755" s="39">
        <v>6</v>
      </c>
      <c r="O2755" s="41" t="str">
        <f>IFERROR(VLOOKUP(N2755,bbb!B697:Ordenmes,2,0),"")</f>
        <v>Junio</v>
      </c>
      <c r="P2755" s="142">
        <v>4</v>
      </c>
      <c r="Q2755" s="111" t="s">
        <v>137</v>
      </c>
      <c r="R2755" s="95"/>
      <c r="S2755" s="93"/>
      <c r="T2755" s="93"/>
    </row>
    <row r="2756" spans="1:20" x14ac:dyDescent="0.25">
      <c r="A2756" s="34" t="s">
        <v>2158</v>
      </c>
      <c r="B2756" s="34" t="str">
        <f t="shared" si="206"/>
        <v>UDR Lima Metropolitana Este</v>
      </c>
      <c r="C2756" s="35" t="s">
        <v>1693</v>
      </c>
      <c r="D2756" s="36" t="str">
        <f t="shared" si="205"/>
        <v>Conduccion y control de los canales de atencion del SIS</v>
      </c>
      <c r="E2756" s="36" t="s">
        <v>1876</v>
      </c>
      <c r="F2756" s="36" t="str">
        <f t="shared" si="207"/>
        <v>Implementar/optimizar los canales de atención SIS</v>
      </c>
      <c r="G2756" s="36" t="s">
        <v>1981</v>
      </c>
      <c r="H2756" s="83" t="s">
        <v>1932</v>
      </c>
      <c r="I2756" s="82">
        <v>1</v>
      </c>
      <c r="J2756" s="38">
        <v>0</v>
      </c>
      <c r="K2756" s="38"/>
      <c r="L2756" s="38">
        <v>0</v>
      </c>
      <c r="M2756" s="38">
        <f t="shared" si="204"/>
        <v>0</v>
      </c>
      <c r="N2756" s="39">
        <v>6</v>
      </c>
      <c r="O2756" s="41" t="str">
        <f>IFERROR(VLOOKUP(N2756,bbb!B698:Ordenmes,2,0),"")</f>
        <v>Junio</v>
      </c>
      <c r="P2756" s="142">
        <v>5</v>
      </c>
      <c r="Q2756" s="111" t="s">
        <v>158</v>
      </c>
      <c r="R2756" s="95"/>
      <c r="S2756" s="93"/>
      <c r="T2756" s="93"/>
    </row>
    <row r="2757" spans="1:20" x14ac:dyDescent="0.25">
      <c r="A2757" s="34" t="s">
        <v>2158</v>
      </c>
      <c r="B2757" s="34" t="str">
        <f t="shared" si="206"/>
        <v>UDR Lima Metropolitana Este</v>
      </c>
      <c r="C2757" s="35" t="s">
        <v>307</v>
      </c>
      <c r="D2757" s="36" t="str">
        <f t="shared" si="205"/>
        <v>Supervisión Financiera a Unidades Ejecutoras-UE.</v>
      </c>
      <c r="E2757" s="36" t="s">
        <v>308</v>
      </c>
      <c r="F2757" s="36" t="str">
        <f t="shared" si="207"/>
        <v>Supervisión Financiera Presencial a las Unidades Ejecutoras-UE</v>
      </c>
      <c r="G2757" s="36" t="s">
        <v>1985</v>
      </c>
      <c r="H2757" s="83" t="s">
        <v>1982</v>
      </c>
      <c r="I2757" s="82">
        <v>5</v>
      </c>
      <c r="J2757" s="38">
        <v>0</v>
      </c>
      <c r="K2757" s="38"/>
      <c r="L2757" s="38">
        <v>0</v>
      </c>
      <c r="M2757" s="38">
        <f t="shared" si="204"/>
        <v>0</v>
      </c>
      <c r="N2757" s="39">
        <v>6</v>
      </c>
      <c r="O2757" s="41" t="str">
        <f>IFERROR(VLOOKUP(N2757,bbb!B699:Ordenmes,2,0),"")</f>
        <v>Junio</v>
      </c>
      <c r="P2757" s="142">
        <v>6</v>
      </c>
      <c r="Q2757" s="111" t="s">
        <v>142</v>
      </c>
      <c r="R2757" s="95"/>
      <c r="S2757" s="93"/>
      <c r="T2757" s="93"/>
    </row>
    <row r="2758" spans="1:20" x14ac:dyDescent="0.25">
      <c r="A2758" s="34" t="s">
        <v>2158</v>
      </c>
      <c r="B2758" s="34" t="str">
        <f t="shared" si="206"/>
        <v>UDR Lima Metropolitana Este</v>
      </c>
      <c r="C2758" s="35" t="s">
        <v>307</v>
      </c>
      <c r="D2758" s="36" t="str">
        <f t="shared" si="205"/>
        <v>Supervisión Financiera a Unidades Ejecutoras-UE.</v>
      </c>
      <c r="E2758" s="36" t="s">
        <v>396</v>
      </c>
      <c r="F2758" s="36" t="str">
        <f t="shared" si="207"/>
        <v xml:space="preserve">Monitoreo de los expedientes BES </v>
      </c>
      <c r="G2758" s="36" t="s">
        <v>1987</v>
      </c>
      <c r="H2758" s="83" t="s">
        <v>1996</v>
      </c>
      <c r="I2758" s="82">
        <v>1</v>
      </c>
      <c r="J2758" s="38">
        <v>0</v>
      </c>
      <c r="K2758" s="38"/>
      <c r="L2758" s="38">
        <v>0</v>
      </c>
      <c r="M2758" s="38">
        <f t="shared" si="204"/>
        <v>0</v>
      </c>
      <c r="N2758" s="39">
        <v>6</v>
      </c>
      <c r="O2758" s="41" t="str">
        <f>IFERROR(VLOOKUP(N2758,bbb!B700:Ordenmes,2,0),"")</f>
        <v>Junio</v>
      </c>
      <c r="P2758" s="142">
        <v>7</v>
      </c>
      <c r="Q2758" s="111" t="s">
        <v>156</v>
      </c>
      <c r="R2758" s="95"/>
      <c r="S2758" s="93"/>
      <c r="T2758" s="93"/>
    </row>
    <row r="2759" spans="1:20" x14ac:dyDescent="0.25">
      <c r="A2759" s="34" t="s">
        <v>2158</v>
      </c>
      <c r="B2759" s="34" t="str">
        <f t="shared" si="206"/>
        <v>UDR Lima Metropolitana Este</v>
      </c>
      <c r="C2759" s="35" t="s">
        <v>252</v>
      </c>
      <c r="D2759" s="36" t="str">
        <f t="shared" si="205"/>
        <v>Acciones de Soporte a la Gestión a nivel de UDR</v>
      </c>
      <c r="E2759" s="36" t="s">
        <v>253</v>
      </c>
      <c r="F2759" s="36" t="str">
        <f t="shared" si="207"/>
        <v>Supervisión y asistencia técnica en acciones de soporte a IPRESS</v>
      </c>
      <c r="G2759" s="36" t="s">
        <v>1974</v>
      </c>
      <c r="H2759" s="83" t="s">
        <v>1997</v>
      </c>
      <c r="I2759" s="82">
        <v>1</v>
      </c>
      <c r="J2759" s="38">
        <v>0</v>
      </c>
      <c r="K2759" s="38"/>
      <c r="L2759" s="38">
        <v>0</v>
      </c>
      <c r="M2759" s="38">
        <f t="shared" si="204"/>
        <v>0</v>
      </c>
      <c r="N2759" s="39">
        <v>6</v>
      </c>
      <c r="O2759" s="41" t="str">
        <f>IFERROR(VLOOKUP(N2759,bbb!B701:Ordenmes,2,0),"")</f>
        <v>Junio</v>
      </c>
      <c r="P2759" s="142">
        <v>8</v>
      </c>
      <c r="Q2759" s="111" t="s">
        <v>145</v>
      </c>
      <c r="R2759" s="95"/>
      <c r="S2759" s="93"/>
      <c r="T2759" s="93"/>
    </row>
    <row r="2760" spans="1:20" x14ac:dyDescent="0.25">
      <c r="A2760" s="34" t="s">
        <v>2158</v>
      </c>
      <c r="B2760" s="34" t="str">
        <f t="shared" si="206"/>
        <v>UDR Lima Metropolitana Este</v>
      </c>
      <c r="C2760" s="35" t="s">
        <v>279</v>
      </c>
      <c r="D2760" s="36" t="str">
        <f t="shared" si="205"/>
        <v>Ejecución de Control Técnico a las Prestaciones.</v>
      </c>
      <c r="E2760" s="36" t="s">
        <v>288</v>
      </c>
      <c r="F2760" s="36" t="str">
        <f t="shared" si="207"/>
        <v>Ejecutar acciones correspondientes al Proceso de Control Presencial Posterior</v>
      </c>
      <c r="G2760" s="36" t="s">
        <v>1909</v>
      </c>
      <c r="H2760" s="83" t="s">
        <v>1881</v>
      </c>
      <c r="I2760" s="82">
        <v>1</v>
      </c>
      <c r="J2760" s="38">
        <v>0</v>
      </c>
      <c r="K2760" s="38"/>
      <c r="L2760" s="38">
        <v>0</v>
      </c>
      <c r="M2760" s="38">
        <f t="shared" ref="M2760:M2823" si="208">SUM(J2760:L2760)</f>
        <v>0</v>
      </c>
      <c r="N2760" s="39">
        <v>7</v>
      </c>
      <c r="O2760" s="41" t="str">
        <f>IFERROR(VLOOKUP(N2760,bbb!B697:Ordenmes,2,0),"")</f>
        <v>Julio</v>
      </c>
      <c r="P2760" s="142">
        <v>11</v>
      </c>
      <c r="Q2760" s="111" t="s">
        <v>169</v>
      </c>
      <c r="R2760" s="95"/>
      <c r="S2760" s="93"/>
      <c r="T2760" s="93"/>
    </row>
    <row r="2761" spans="1:20" x14ac:dyDescent="0.25">
      <c r="A2761" s="34" t="s">
        <v>2158</v>
      </c>
      <c r="B2761" s="34" t="str">
        <f t="shared" si="206"/>
        <v>UDR Lima Metropolitana Este</v>
      </c>
      <c r="C2761" s="35" t="s">
        <v>279</v>
      </c>
      <c r="D2761" s="36" t="str">
        <f t="shared" si="205"/>
        <v>Ejecución de Control Técnico a las Prestaciones.</v>
      </c>
      <c r="E2761" s="36" t="s">
        <v>288</v>
      </c>
      <c r="F2761" s="36" t="str">
        <f t="shared" si="207"/>
        <v>Ejecutar acciones correspondientes al Proceso de Control Presencial Posterior</v>
      </c>
      <c r="G2761" s="36" t="s">
        <v>1910</v>
      </c>
      <c r="H2761" s="83" t="s">
        <v>1879</v>
      </c>
      <c r="I2761" s="82">
        <v>1</v>
      </c>
      <c r="J2761" s="38">
        <v>0</v>
      </c>
      <c r="K2761" s="38"/>
      <c r="L2761" s="38">
        <v>0</v>
      </c>
      <c r="M2761" s="38">
        <f t="shared" si="208"/>
        <v>0</v>
      </c>
      <c r="N2761" s="39">
        <v>7</v>
      </c>
      <c r="O2761" s="41" t="str">
        <f>IFERROR(VLOOKUP(N2761,bbb!B698:Ordenmes,2,0),"")</f>
        <v>Julio</v>
      </c>
      <c r="P2761" s="142">
        <v>2</v>
      </c>
      <c r="Q2761" s="111" t="s">
        <v>126</v>
      </c>
      <c r="R2761" s="95"/>
      <c r="S2761" s="93"/>
      <c r="T2761" s="93"/>
    </row>
    <row r="2762" spans="1:20" x14ac:dyDescent="0.25">
      <c r="A2762" s="34" t="s">
        <v>2158</v>
      </c>
      <c r="B2762" s="34" t="str">
        <f t="shared" si="206"/>
        <v>UDR Lima Metropolitana Este</v>
      </c>
      <c r="C2762" s="35" t="s">
        <v>279</v>
      </c>
      <c r="D2762" s="36" t="str">
        <f t="shared" si="205"/>
        <v>Ejecución de Control Técnico a las Prestaciones.</v>
      </c>
      <c r="E2762" s="36" t="s">
        <v>288</v>
      </c>
      <c r="F2762" s="36" t="str">
        <f t="shared" si="207"/>
        <v>Ejecutar acciones correspondientes al Proceso de Control Presencial Posterior</v>
      </c>
      <c r="G2762" s="36" t="s">
        <v>1900</v>
      </c>
      <c r="H2762" s="83" t="s">
        <v>1881</v>
      </c>
      <c r="I2762" s="82">
        <v>1</v>
      </c>
      <c r="J2762" s="38">
        <v>0</v>
      </c>
      <c r="K2762" s="38"/>
      <c r="L2762" s="38">
        <v>0</v>
      </c>
      <c r="M2762" s="38">
        <f t="shared" si="208"/>
        <v>0</v>
      </c>
      <c r="N2762" s="39">
        <v>7</v>
      </c>
      <c r="O2762" s="41" t="str">
        <f>IFERROR(VLOOKUP(N2762,bbb!B699:Ordenmes,2,0),"")</f>
        <v>Julio</v>
      </c>
      <c r="P2762" s="142">
        <v>2</v>
      </c>
      <c r="Q2762" s="111" t="s">
        <v>126</v>
      </c>
      <c r="R2762" s="95"/>
      <c r="S2762" s="93"/>
      <c r="T2762" s="93"/>
    </row>
    <row r="2763" spans="1:20" x14ac:dyDescent="0.25">
      <c r="A2763" s="34" t="s">
        <v>2158</v>
      </c>
      <c r="B2763" s="34" t="str">
        <f t="shared" si="206"/>
        <v>UDR Lima Metropolitana Este</v>
      </c>
      <c r="C2763" s="35" t="s">
        <v>279</v>
      </c>
      <c r="D2763" s="36" t="str">
        <f t="shared" si="205"/>
        <v>Ejecución de Control Técnico a las Prestaciones.</v>
      </c>
      <c r="E2763" s="36" t="s">
        <v>288</v>
      </c>
      <c r="F2763" s="36" t="str">
        <f t="shared" si="207"/>
        <v>Ejecutar acciones correspondientes al Proceso de Control Presencial Posterior</v>
      </c>
      <c r="G2763" s="36" t="s">
        <v>1911</v>
      </c>
      <c r="H2763" s="83" t="s">
        <v>1879</v>
      </c>
      <c r="I2763" s="82">
        <v>1</v>
      </c>
      <c r="J2763" s="38">
        <v>0</v>
      </c>
      <c r="K2763" s="38"/>
      <c r="L2763" s="38">
        <v>0</v>
      </c>
      <c r="M2763" s="38">
        <f t="shared" si="208"/>
        <v>0</v>
      </c>
      <c r="N2763" s="39">
        <v>7</v>
      </c>
      <c r="O2763" s="41" t="str">
        <f>IFERROR(VLOOKUP(N2763,bbb!B700:Ordenmes,2,0),"")</f>
        <v>Julio</v>
      </c>
      <c r="P2763" s="142">
        <v>2</v>
      </c>
      <c r="Q2763" s="111" t="s">
        <v>126</v>
      </c>
      <c r="R2763" s="95"/>
      <c r="S2763" s="93"/>
      <c r="T2763" s="93"/>
    </row>
    <row r="2764" spans="1:20" x14ac:dyDescent="0.25">
      <c r="A2764" s="34" t="s">
        <v>2158</v>
      </c>
      <c r="B2764" s="34" t="str">
        <f t="shared" si="206"/>
        <v>UDR Lima Metropolitana Este</v>
      </c>
      <c r="C2764" s="35" t="s">
        <v>279</v>
      </c>
      <c r="D2764" s="36" t="str">
        <f t="shared" si="205"/>
        <v>Ejecución de Control Técnico a las Prestaciones.</v>
      </c>
      <c r="E2764" s="36" t="s">
        <v>288</v>
      </c>
      <c r="F2764" s="36" t="str">
        <f t="shared" si="207"/>
        <v>Ejecutar acciones correspondientes al Proceso de Control Presencial Posterior</v>
      </c>
      <c r="G2764" s="36" t="s">
        <v>1885</v>
      </c>
      <c r="H2764" s="83" t="s">
        <v>1879</v>
      </c>
      <c r="I2764" s="82">
        <v>2</v>
      </c>
      <c r="J2764" s="38">
        <v>0</v>
      </c>
      <c r="K2764" s="38"/>
      <c r="L2764" s="38">
        <v>0</v>
      </c>
      <c r="M2764" s="38">
        <f t="shared" si="208"/>
        <v>0</v>
      </c>
      <c r="N2764" s="39">
        <v>7</v>
      </c>
      <c r="O2764" s="41" t="str">
        <f>IFERROR(VLOOKUP(N2764,bbb!B701:Ordenmes,2,0),"")</f>
        <v>Julio</v>
      </c>
      <c r="P2764" s="142">
        <v>2</v>
      </c>
      <c r="Q2764" s="111" t="s">
        <v>126</v>
      </c>
      <c r="R2764" s="95"/>
      <c r="S2764" s="93"/>
      <c r="T2764" s="93"/>
    </row>
    <row r="2765" spans="1:20" x14ac:dyDescent="0.25">
      <c r="A2765" s="34" t="s">
        <v>2158</v>
      </c>
      <c r="B2765" s="34" t="str">
        <f t="shared" si="206"/>
        <v>UDR Lima Metropolitana Este</v>
      </c>
      <c r="C2765" s="35" t="s">
        <v>314</v>
      </c>
      <c r="D2765" s="36" t="str">
        <f t="shared" si="205"/>
        <v>Acciones de Afiliación.</v>
      </c>
      <c r="E2765" s="36" t="s">
        <v>315</v>
      </c>
      <c r="F2765" s="36" t="str">
        <f t="shared" si="207"/>
        <v>Supervisión y asistencia técnica en materia de afiliaciones</v>
      </c>
      <c r="G2765" s="36" t="s">
        <v>1947</v>
      </c>
      <c r="H2765" s="83" t="s">
        <v>1932</v>
      </c>
      <c r="I2765" s="82">
        <v>1</v>
      </c>
      <c r="J2765" s="38">
        <v>0</v>
      </c>
      <c r="K2765" s="38"/>
      <c r="L2765" s="38">
        <v>0</v>
      </c>
      <c r="M2765" s="38">
        <f t="shared" si="208"/>
        <v>0</v>
      </c>
      <c r="N2765" s="39">
        <v>7</v>
      </c>
      <c r="O2765" s="41" t="str">
        <f>IFERROR(VLOOKUP(N2765,bbb!B702:Ordenmes,2,0),"")</f>
        <v>Julio</v>
      </c>
      <c r="P2765" s="142">
        <v>2</v>
      </c>
      <c r="Q2765" s="111" t="s">
        <v>126</v>
      </c>
      <c r="R2765" s="95"/>
      <c r="S2765" s="93"/>
      <c r="T2765" s="93"/>
    </row>
    <row r="2766" spans="1:20" x14ac:dyDescent="0.25">
      <c r="A2766" s="34" t="s">
        <v>2158</v>
      </c>
      <c r="B2766" s="34" t="str">
        <f t="shared" si="206"/>
        <v>UDR Lima Metropolitana Este</v>
      </c>
      <c r="C2766" s="35" t="s">
        <v>314</v>
      </c>
      <c r="D2766" s="36" t="str">
        <f t="shared" si="205"/>
        <v>Acciones de Afiliación.</v>
      </c>
      <c r="E2766" s="36" t="s">
        <v>315</v>
      </c>
      <c r="F2766" s="36" t="str">
        <f t="shared" si="207"/>
        <v>Supervisión y asistencia técnica en materia de afiliaciones</v>
      </c>
      <c r="G2766" s="36" t="s">
        <v>1948</v>
      </c>
      <c r="H2766" s="83" t="s">
        <v>1932</v>
      </c>
      <c r="I2766" s="82">
        <v>1</v>
      </c>
      <c r="J2766" s="38">
        <v>0</v>
      </c>
      <c r="K2766" s="38"/>
      <c r="L2766" s="38">
        <v>0</v>
      </c>
      <c r="M2766" s="38">
        <f t="shared" si="208"/>
        <v>0</v>
      </c>
      <c r="N2766" s="39">
        <v>7</v>
      </c>
      <c r="O2766" s="41" t="str">
        <f>IFERROR(VLOOKUP(N2766,bbb!B703:Ordenmes,2,0),"")</f>
        <v>Julio</v>
      </c>
      <c r="P2766" s="142">
        <v>2</v>
      </c>
      <c r="Q2766" s="111" t="s">
        <v>126</v>
      </c>
      <c r="R2766" s="95"/>
      <c r="S2766" s="93"/>
      <c r="T2766" s="93"/>
    </row>
    <row r="2767" spans="1:20" x14ac:dyDescent="0.25">
      <c r="A2767" s="34" t="s">
        <v>2158</v>
      </c>
      <c r="B2767" s="34" t="str">
        <f t="shared" si="206"/>
        <v>UDR Lima Metropolitana Este</v>
      </c>
      <c r="C2767" s="96" t="s">
        <v>895</v>
      </c>
      <c r="D2767" s="36" t="str">
        <f t="shared" si="205"/>
        <v>Acciones de promocion y proteccion de derechos</v>
      </c>
      <c r="E2767" s="36" t="s">
        <v>1688</v>
      </c>
      <c r="F2767" s="36" t="str">
        <f t="shared" si="207"/>
        <v xml:space="preserve">Evaluar la gratuidad de la atención al asegurado </v>
      </c>
      <c r="G2767" s="36" t="s">
        <v>1969</v>
      </c>
      <c r="H2767" s="83" t="s">
        <v>1932</v>
      </c>
      <c r="I2767" s="82">
        <v>1</v>
      </c>
      <c r="J2767" s="38">
        <v>0</v>
      </c>
      <c r="K2767" s="38"/>
      <c r="L2767" s="38">
        <v>0</v>
      </c>
      <c r="M2767" s="38">
        <f t="shared" si="208"/>
        <v>0</v>
      </c>
      <c r="N2767" s="39">
        <v>7</v>
      </c>
      <c r="O2767" s="41" t="str">
        <f>IFERROR(VLOOKUP(N2767,bbb!B704:Ordenmes,2,0),"")</f>
        <v>Julio</v>
      </c>
      <c r="P2767" s="142">
        <v>3</v>
      </c>
      <c r="Q2767" s="111" t="s">
        <v>131</v>
      </c>
      <c r="R2767" s="95"/>
      <c r="S2767" s="93"/>
      <c r="T2767" s="93"/>
    </row>
    <row r="2768" spans="1:20" x14ac:dyDescent="0.25">
      <c r="A2768" s="34" t="s">
        <v>2158</v>
      </c>
      <c r="B2768" s="34" t="str">
        <f t="shared" si="206"/>
        <v>UDR Lima Metropolitana Este</v>
      </c>
      <c r="C2768" s="96" t="s">
        <v>895</v>
      </c>
      <c r="D2768" s="36" t="str">
        <f t="shared" si="205"/>
        <v>Acciones de promocion y proteccion de derechos</v>
      </c>
      <c r="E2768" s="36" t="s">
        <v>1688</v>
      </c>
      <c r="F2768" s="36" t="str">
        <f t="shared" si="207"/>
        <v xml:space="preserve">Evaluar la gratuidad de la atención al asegurado </v>
      </c>
      <c r="G2768" s="36" t="s">
        <v>1970</v>
      </c>
      <c r="H2768" s="83" t="s">
        <v>1932</v>
      </c>
      <c r="I2768" s="82">
        <v>1</v>
      </c>
      <c r="J2768" s="38">
        <v>0</v>
      </c>
      <c r="K2768" s="38"/>
      <c r="L2768" s="38">
        <v>0</v>
      </c>
      <c r="M2768" s="38">
        <f t="shared" si="208"/>
        <v>0</v>
      </c>
      <c r="N2768" s="39">
        <v>7</v>
      </c>
      <c r="O2768" s="41" t="str">
        <f>IFERROR(VLOOKUP(N2768,bbb!B705:Ordenmes,2,0),"")</f>
        <v>Julio</v>
      </c>
      <c r="P2768" s="142">
        <v>3</v>
      </c>
      <c r="Q2768" s="111" t="s">
        <v>131</v>
      </c>
      <c r="R2768" s="95"/>
      <c r="S2768" s="93"/>
      <c r="T2768" s="93"/>
    </row>
    <row r="2769" spans="1:20" x14ac:dyDescent="0.25">
      <c r="A2769" s="34" t="s">
        <v>2158</v>
      </c>
      <c r="B2769" s="34" t="str">
        <f t="shared" si="206"/>
        <v>UDR Lima Metropolitana Este</v>
      </c>
      <c r="C2769" s="35" t="s">
        <v>307</v>
      </c>
      <c r="D2769" s="36" t="str">
        <f t="shared" si="205"/>
        <v>Supervisión Financiera a Unidades Ejecutoras-UE.</v>
      </c>
      <c r="E2769" s="36" t="s">
        <v>308</v>
      </c>
      <c r="F2769" s="36" t="str">
        <f t="shared" si="207"/>
        <v>Supervisión Financiera Presencial a las Unidades Ejecutoras-UE</v>
      </c>
      <c r="G2769" s="36" t="s">
        <v>1984</v>
      </c>
      <c r="H2769" s="83" t="s">
        <v>1982</v>
      </c>
      <c r="I2769" s="82">
        <v>5</v>
      </c>
      <c r="J2769" s="38">
        <v>0</v>
      </c>
      <c r="K2769" s="38"/>
      <c r="L2769" s="38">
        <v>0</v>
      </c>
      <c r="M2769" s="38">
        <f t="shared" si="208"/>
        <v>0</v>
      </c>
      <c r="N2769" s="39">
        <v>7</v>
      </c>
      <c r="O2769" s="41" t="str">
        <f>IFERROR(VLOOKUP(N2769,bbb!B706:Ordenmes,2,0),"")</f>
        <v>Julio</v>
      </c>
      <c r="P2769" s="142">
        <v>3</v>
      </c>
      <c r="Q2769" s="111" t="s">
        <v>131</v>
      </c>
      <c r="R2769" s="95"/>
      <c r="S2769" s="93"/>
      <c r="T2769" s="93"/>
    </row>
    <row r="2770" spans="1:20" x14ac:dyDescent="0.25">
      <c r="A2770" s="34" t="s">
        <v>2158</v>
      </c>
      <c r="B2770" s="34" t="str">
        <f t="shared" si="206"/>
        <v>UDR Lima Metropolitana Este</v>
      </c>
      <c r="C2770" s="35" t="s">
        <v>307</v>
      </c>
      <c r="D2770" s="36" t="str">
        <f t="shared" si="205"/>
        <v>Supervisión Financiera a Unidades Ejecutoras-UE.</v>
      </c>
      <c r="E2770" s="36" t="s">
        <v>396</v>
      </c>
      <c r="F2770" s="36" t="str">
        <f t="shared" si="207"/>
        <v xml:space="preserve">Monitoreo de los expedientes BES </v>
      </c>
      <c r="G2770" s="36" t="s">
        <v>1936</v>
      </c>
      <c r="H2770" s="83" t="s">
        <v>1996</v>
      </c>
      <c r="I2770" s="82">
        <v>1</v>
      </c>
      <c r="J2770" s="38">
        <v>0</v>
      </c>
      <c r="K2770" s="38"/>
      <c r="L2770" s="38">
        <v>0</v>
      </c>
      <c r="M2770" s="38">
        <f t="shared" si="208"/>
        <v>0</v>
      </c>
      <c r="N2770" s="39">
        <v>7</v>
      </c>
      <c r="O2770" s="41" t="str">
        <f>IFERROR(VLOOKUP(N2770,bbb!B707:Ordenmes,2,0),"")</f>
        <v>Julio</v>
      </c>
      <c r="P2770" s="142">
        <v>3</v>
      </c>
      <c r="Q2770" s="111" t="s">
        <v>131</v>
      </c>
      <c r="R2770" s="95"/>
      <c r="S2770" s="93"/>
      <c r="T2770" s="93"/>
    </row>
    <row r="2771" spans="1:20" x14ac:dyDescent="0.25">
      <c r="A2771" s="34" t="s">
        <v>2158</v>
      </c>
      <c r="B2771" s="34" t="str">
        <f t="shared" si="206"/>
        <v>UDR Lima Metropolitana Este</v>
      </c>
      <c r="C2771" s="35" t="s">
        <v>252</v>
      </c>
      <c r="D2771" s="36" t="str">
        <f t="shared" si="205"/>
        <v>Acciones de Soporte a la Gestión a nivel de UDR</v>
      </c>
      <c r="E2771" s="36" t="s">
        <v>253</v>
      </c>
      <c r="F2771" s="36" t="str">
        <f t="shared" si="207"/>
        <v>Supervisión y asistencia técnica en acciones de soporte a IPRESS</v>
      </c>
      <c r="G2771" s="36" t="s">
        <v>1999</v>
      </c>
      <c r="H2771" s="83" t="s">
        <v>1997</v>
      </c>
      <c r="I2771" s="82">
        <v>1</v>
      </c>
      <c r="J2771" s="38">
        <v>0</v>
      </c>
      <c r="K2771" s="38"/>
      <c r="L2771" s="38">
        <v>0</v>
      </c>
      <c r="M2771" s="38">
        <f t="shared" si="208"/>
        <v>0</v>
      </c>
      <c r="N2771" s="39">
        <v>7</v>
      </c>
      <c r="O2771" s="41" t="str">
        <f>IFERROR(VLOOKUP(N2771,bbb!B708:Ordenmes,2,0),"")</f>
        <v>Julio</v>
      </c>
      <c r="P2771" s="142">
        <v>3</v>
      </c>
      <c r="Q2771" s="111" t="s">
        <v>131</v>
      </c>
      <c r="R2771" s="95"/>
      <c r="S2771" s="93"/>
      <c r="T2771" s="93"/>
    </row>
    <row r="2772" spans="1:20" x14ac:dyDescent="0.25">
      <c r="A2772" s="34" t="s">
        <v>2158</v>
      </c>
      <c r="B2772" s="34" t="str">
        <f t="shared" si="206"/>
        <v>UDR Lima Metropolitana Este</v>
      </c>
      <c r="C2772" s="35" t="s">
        <v>279</v>
      </c>
      <c r="D2772" s="36" t="str">
        <f t="shared" si="205"/>
        <v>Ejecución de Control Técnico a las Prestaciones.</v>
      </c>
      <c r="E2772" s="36" t="s">
        <v>288</v>
      </c>
      <c r="F2772" s="36" t="str">
        <f t="shared" si="207"/>
        <v>Ejecutar acciones correspondientes al Proceso de Control Presencial Posterior</v>
      </c>
      <c r="G2772" s="36" t="s">
        <v>1912</v>
      </c>
      <c r="H2772" s="83" t="s">
        <v>1879</v>
      </c>
      <c r="I2772" s="82">
        <v>1</v>
      </c>
      <c r="J2772" s="38">
        <v>0</v>
      </c>
      <c r="K2772" s="38"/>
      <c r="L2772" s="38">
        <v>0</v>
      </c>
      <c r="M2772" s="38">
        <f t="shared" si="208"/>
        <v>0</v>
      </c>
      <c r="N2772" s="39">
        <v>8</v>
      </c>
      <c r="O2772" s="41" t="str">
        <f>IFERROR(VLOOKUP(N2772,bbb!B694:Ordenmes,2,0),"")</f>
        <v>Agosto</v>
      </c>
      <c r="P2772" s="142">
        <v>3</v>
      </c>
      <c r="Q2772" s="111" t="s">
        <v>131</v>
      </c>
      <c r="R2772" s="95"/>
      <c r="S2772" s="93"/>
      <c r="T2772" s="93"/>
    </row>
    <row r="2773" spans="1:20" x14ac:dyDescent="0.25">
      <c r="A2773" s="34" t="s">
        <v>2158</v>
      </c>
      <c r="B2773" s="34" t="str">
        <f t="shared" si="206"/>
        <v>UDR Lima Metropolitana Este</v>
      </c>
      <c r="C2773" s="35" t="s">
        <v>279</v>
      </c>
      <c r="D2773" s="36" t="str">
        <f t="shared" si="205"/>
        <v>Ejecución de Control Técnico a las Prestaciones.</v>
      </c>
      <c r="E2773" s="36" t="s">
        <v>288</v>
      </c>
      <c r="F2773" s="36" t="str">
        <f t="shared" si="207"/>
        <v>Ejecutar acciones correspondientes al Proceso de Control Presencial Posterior</v>
      </c>
      <c r="G2773" s="36" t="s">
        <v>1913</v>
      </c>
      <c r="H2773" s="83" t="s">
        <v>1881</v>
      </c>
      <c r="I2773" s="82">
        <v>1</v>
      </c>
      <c r="J2773" s="38">
        <v>0</v>
      </c>
      <c r="K2773" s="38"/>
      <c r="L2773" s="38">
        <v>0</v>
      </c>
      <c r="M2773" s="38">
        <f t="shared" si="208"/>
        <v>0</v>
      </c>
      <c r="N2773" s="39">
        <v>8</v>
      </c>
      <c r="O2773" s="41" t="str">
        <f>IFERROR(VLOOKUP(N2773,bbb!B695:Ordenmes,2,0),"")</f>
        <v>Agosto</v>
      </c>
      <c r="P2773" s="142">
        <v>3</v>
      </c>
      <c r="Q2773" s="111" t="s">
        <v>131</v>
      </c>
      <c r="R2773" s="95"/>
      <c r="S2773" s="93"/>
      <c r="T2773" s="93"/>
    </row>
    <row r="2774" spans="1:20" x14ac:dyDescent="0.25">
      <c r="A2774" s="34" t="s">
        <v>2158</v>
      </c>
      <c r="B2774" s="34" t="str">
        <f t="shared" si="206"/>
        <v>UDR Lima Metropolitana Este</v>
      </c>
      <c r="C2774" s="35" t="s">
        <v>279</v>
      </c>
      <c r="D2774" s="36" t="str">
        <f t="shared" si="205"/>
        <v>Ejecución de Control Técnico a las Prestaciones.</v>
      </c>
      <c r="E2774" s="36" t="s">
        <v>288</v>
      </c>
      <c r="F2774" s="36" t="str">
        <f t="shared" si="207"/>
        <v>Ejecutar acciones correspondientes al Proceso de Control Presencial Posterior</v>
      </c>
      <c r="G2774" s="36" t="s">
        <v>1891</v>
      </c>
      <c r="H2774" s="83" t="s">
        <v>1881</v>
      </c>
      <c r="I2774" s="82">
        <v>2</v>
      </c>
      <c r="J2774" s="38">
        <v>0</v>
      </c>
      <c r="K2774" s="38"/>
      <c r="L2774" s="38">
        <v>0</v>
      </c>
      <c r="M2774" s="38">
        <f t="shared" si="208"/>
        <v>0</v>
      </c>
      <c r="N2774" s="39">
        <v>8</v>
      </c>
      <c r="O2774" s="41" t="str">
        <f>IFERROR(VLOOKUP(N2774,bbb!B696:Ordenmes,2,0),"")</f>
        <v>Agosto</v>
      </c>
      <c r="P2774" s="142">
        <v>3</v>
      </c>
      <c r="Q2774" s="111" t="s">
        <v>131</v>
      </c>
      <c r="R2774" s="95"/>
      <c r="S2774" s="93"/>
      <c r="T2774" s="93"/>
    </row>
    <row r="2775" spans="1:20" x14ac:dyDescent="0.25">
      <c r="A2775" s="34" t="s">
        <v>2158</v>
      </c>
      <c r="B2775" s="34" t="str">
        <f t="shared" si="206"/>
        <v>UDR Lima Metropolitana Este</v>
      </c>
      <c r="C2775" s="35" t="s">
        <v>279</v>
      </c>
      <c r="D2775" s="36" t="str">
        <f t="shared" si="205"/>
        <v>Ejecución de Control Técnico a las Prestaciones.</v>
      </c>
      <c r="E2775" s="36" t="s">
        <v>288</v>
      </c>
      <c r="F2775" s="36" t="str">
        <f t="shared" si="207"/>
        <v>Ejecutar acciones correspondientes al Proceso de Control Presencial Posterior</v>
      </c>
      <c r="G2775" s="36" t="s">
        <v>1914</v>
      </c>
      <c r="H2775" s="83" t="s">
        <v>1879</v>
      </c>
      <c r="I2775" s="82">
        <v>1</v>
      </c>
      <c r="J2775" s="38">
        <v>0</v>
      </c>
      <c r="K2775" s="38"/>
      <c r="L2775" s="38">
        <v>0</v>
      </c>
      <c r="M2775" s="38">
        <f t="shared" si="208"/>
        <v>0</v>
      </c>
      <c r="N2775" s="39">
        <v>8</v>
      </c>
      <c r="O2775" s="41" t="str">
        <f>IFERROR(VLOOKUP(N2775,bbb!B697:Ordenmes,2,0),"")</f>
        <v>Agosto</v>
      </c>
      <c r="P2775" s="142">
        <v>3</v>
      </c>
      <c r="Q2775" s="111" t="s">
        <v>131</v>
      </c>
      <c r="R2775" s="95"/>
      <c r="S2775" s="93"/>
      <c r="T2775" s="93"/>
    </row>
    <row r="2776" spans="1:20" x14ac:dyDescent="0.25">
      <c r="A2776" s="34" t="s">
        <v>2158</v>
      </c>
      <c r="B2776" s="34" t="str">
        <f t="shared" si="206"/>
        <v>UDR Lima Metropolitana Este</v>
      </c>
      <c r="C2776" s="35" t="s">
        <v>279</v>
      </c>
      <c r="D2776" s="36" t="str">
        <f t="shared" si="205"/>
        <v>Ejecución de Control Técnico a las Prestaciones.</v>
      </c>
      <c r="E2776" s="36" t="s">
        <v>288</v>
      </c>
      <c r="F2776" s="36" t="str">
        <f t="shared" si="207"/>
        <v>Ejecutar acciones correspondientes al Proceso de Control Presencial Posterior</v>
      </c>
      <c r="G2776" s="36" t="s">
        <v>1915</v>
      </c>
      <c r="H2776" s="83" t="s">
        <v>1881</v>
      </c>
      <c r="I2776" s="82">
        <v>1</v>
      </c>
      <c r="J2776" s="38">
        <v>0</v>
      </c>
      <c r="K2776" s="38"/>
      <c r="L2776" s="38">
        <v>0</v>
      </c>
      <c r="M2776" s="38">
        <f t="shared" si="208"/>
        <v>0</v>
      </c>
      <c r="N2776" s="39">
        <v>8</v>
      </c>
      <c r="O2776" s="41" t="str">
        <f>IFERROR(VLOOKUP(N2776,bbb!B698:Ordenmes,2,0),"")</f>
        <v>Agosto</v>
      </c>
      <c r="P2776" s="142">
        <v>4</v>
      </c>
      <c r="Q2776" s="111" t="s">
        <v>137</v>
      </c>
      <c r="R2776" s="95"/>
      <c r="S2776" s="93"/>
      <c r="T2776" s="93"/>
    </row>
    <row r="2777" spans="1:20" x14ac:dyDescent="0.25">
      <c r="A2777" s="34" t="s">
        <v>2158</v>
      </c>
      <c r="B2777" s="34" t="str">
        <f t="shared" si="206"/>
        <v>UDR Lima Metropolitana Este</v>
      </c>
      <c r="C2777" s="35" t="s">
        <v>314</v>
      </c>
      <c r="D2777" s="36" t="str">
        <f t="shared" si="205"/>
        <v>Acciones de Afiliación.</v>
      </c>
      <c r="E2777" s="36" t="s">
        <v>315</v>
      </c>
      <c r="F2777" s="36" t="str">
        <f t="shared" si="207"/>
        <v>Supervisión y asistencia técnica en materia de afiliaciones</v>
      </c>
      <c r="G2777" s="36" t="s">
        <v>1949</v>
      </c>
      <c r="H2777" s="83" t="s">
        <v>1932</v>
      </c>
      <c r="I2777" s="82">
        <v>1</v>
      </c>
      <c r="J2777" s="38">
        <v>0</v>
      </c>
      <c r="K2777" s="38"/>
      <c r="L2777" s="38">
        <v>0</v>
      </c>
      <c r="M2777" s="38">
        <f t="shared" si="208"/>
        <v>0</v>
      </c>
      <c r="N2777" s="39">
        <v>8</v>
      </c>
      <c r="O2777" s="41" t="str">
        <f>IFERROR(VLOOKUP(N2777,bbb!B699:Ordenmes,2,0),"")</f>
        <v>Agosto</v>
      </c>
      <c r="P2777" s="142">
        <v>4</v>
      </c>
      <c r="Q2777" s="111" t="s">
        <v>137</v>
      </c>
      <c r="R2777" s="95"/>
      <c r="S2777" s="93"/>
      <c r="T2777" s="93"/>
    </row>
    <row r="2778" spans="1:20" x14ac:dyDescent="0.25">
      <c r="A2778" s="34" t="s">
        <v>2158</v>
      </c>
      <c r="B2778" s="34" t="str">
        <f t="shared" si="206"/>
        <v>UDR Lima Metropolitana Este</v>
      </c>
      <c r="C2778" s="35" t="s">
        <v>314</v>
      </c>
      <c r="D2778" s="36" t="str">
        <f t="shared" ref="D2778:D2841" si="209">IFERROR(VLOOKUP(C2778,IdAOE,2,0),"")</f>
        <v>Acciones de Afiliación.</v>
      </c>
      <c r="E2778" s="36" t="s">
        <v>315</v>
      </c>
      <c r="F2778" s="36" t="str">
        <f t="shared" si="207"/>
        <v>Supervisión y asistencia técnica en materia de afiliaciones</v>
      </c>
      <c r="G2778" s="36" t="s">
        <v>1950</v>
      </c>
      <c r="H2778" s="83" t="s">
        <v>1932</v>
      </c>
      <c r="I2778" s="82">
        <v>1</v>
      </c>
      <c r="J2778" s="38">
        <v>0</v>
      </c>
      <c r="K2778" s="38"/>
      <c r="L2778" s="38">
        <v>0</v>
      </c>
      <c r="M2778" s="38">
        <f t="shared" si="208"/>
        <v>0</v>
      </c>
      <c r="N2778" s="39">
        <v>8</v>
      </c>
      <c r="O2778" s="41" t="str">
        <f>IFERROR(VLOOKUP(N2778,bbb!B700:Ordenmes,2,0),"")</f>
        <v>Agosto</v>
      </c>
      <c r="P2778" s="142">
        <v>4</v>
      </c>
      <c r="Q2778" s="111" t="s">
        <v>137</v>
      </c>
      <c r="R2778" s="95"/>
      <c r="S2778" s="93"/>
      <c r="T2778" s="93"/>
    </row>
    <row r="2779" spans="1:20" x14ac:dyDescent="0.25">
      <c r="A2779" s="34" t="s">
        <v>2158</v>
      </c>
      <c r="B2779" s="34" t="str">
        <f t="shared" si="206"/>
        <v>UDR Lima Metropolitana Este</v>
      </c>
      <c r="C2779" s="96" t="s">
        <v>895</v>
      </c>
      <c r="D2779" s="36" t="str">
        <f t="shared" si="209"/>
        <v>Acciones de promocion y proteccion de derechos</v>
      </c>
      <c r="E2779" s="36" t="s">
        <v>1688</v>
      </c>
      <c r="F2779" s="36" t="str">
        <f t="shared" si="207"/>
        <v xml:space="preserve">Evaluar la gratuidad de la atención al asegurado </v>
      </c>
      <c r="G2779" s="36" t="s">
        <v>1971</v>
      </c>
      <c r="H2779" s="83" t="s">
        <v>1932</v>
      </c>
      <c r="I2779" s="82">
        <v>1</v>
      </c>
      <c r="J2779" s="38">
        <v>0</v>
      </c>
      <c r="K2779" s="38"/>
      <c r="L2779" s="38">
        <v>0</v>
      </c>
      <c r="M2779" s="38">
        <f t="shared" si="208"/>
        <v>0</v>
      </c>
      <c r="N2779" s="39">
        <v>8</v>
      </c>
      <c r="O2779" s="41" t="str">
        <f>IFERROR(VLOOKUP(N2779,bbb!B701:Ordenmes,2,0),"")</f>
        <v>Agosto</v>
      </c>
      <c r="P2779" s="142">
        <v>4</v>
      </c>
      <c r="Q2779" s="111" t="s">
        <v>137</v>
      </c>
      <c r="R2779" s="95"/>
      <c r="S2779" s="93"/>
      <c r="T2779" s="93"/>
    </row>
    <row r="2780" spans="1:20" x14ac:dyDescent="0.25">
      <c r="A2780" s="34" t="s">
        <v>2158</v>
      </c>
      <c r="B2780" s="34" t="str">
        <f t="shared" si="206"/>
        <v>UDR Lima Metropolitana Este</v>
      </c>
      <c r="C2780" s="96" t="s">
        <v>895</v>
      </c>
      <c r="D2780" s="36" t="str">
        <f t="shared" si="209"/>
        <v>Acciones de promocion y proteccion de derechos</v>
      </c>
      <c r="E2780" s="36" t="s">
        <v>1688</v>
      </c>
      <c r="F2780" s="36" t="str">
        <f t="shared" si="207"/>
        <v xml:space="preserve">Evaluar la gratuidad de la atención al asegurado </v>
      </c>
      <c r="G2780" s="36" t="s">
        <v>1972</v>
      </c>
      <c r="H2780" s="83" t="s">
        <v>1932</v>
      </c>
      <c r="I2780" s="82">
        <v>1</v>
      </c>
      <c r="J2780" s="38">
        <v>0</v>
      </c>
      <c r="K2780" s="38"/>
      <c r="L2780" s="38">
        <v>0</v>
      </c>
      <c r="M2780" s="38">
        <f t="shared" si="208"/>
        <v>0</v>
      </c>
      <c r="N2780" s="39">
        <v>8</v>
      </c>
      <c r="O2780" s="41" t="str">
        <f>IFERROR(VLOOKUP(N2780,bbb!B702:Ordenmes,2,0),"")</f>
        <v>Agosto</v>
      </c>
      <c r="P2780" s="142">
        <v>4</v>
      </c>
      <c r="Q2780" s="111" t="s">
        <v>137</v>
      </c>
      <c r="R2780" s="95"/>
      <c r="S2780" s="93"/>
      <c r="T2780" s="93"/>
    </row>
    <row r="2781" spans="1:20" x14ac:dyDescent="0.25">
      <c r="A2781" s="34" t="s">
        <v>2158</v>
      </c>
      <c r="B2781" s="34" t="str">
        <f t="shared" si="206"/>
        <v>UDR Lima Metropolitana Este</v>
      </c>
      <c r="C2781" s="35" t="s">
        <v>307</v>
      </c>
      <c r="D2781" s="36" t="str">
        <f t="shared" si="209"/>
        <v>Supervisión Financiera a Unidades Ejecutoras-UE.</v>
      </c>
      <c r="E2781" s="36" t="s">
        <v>308</v>
      </c>
      <c r="F2781" s="36" t="str">
        <f t="shared" si="207"/>
        <v>Supervisión Financiera Presencial a las Unidades Ejecutoras-UE</v>
      </c>
      <c r="G2781" s="36" t="s">
        <v>1936</v>
      </c>
      <c r="H2781" s="83" t="s">
        <v>1982</v>
      </c>
      <c r="I2781" s="82">
        <v>5</v>
      </c>
      <c r="J2781" s="38">
        <v>0</v>
      </c>
      <c r="K2781" s="38"/>
      <c r="L2781" s="38">
        <v>0</v>
      </c>
      <c r="M2781" s="38">
        <f t="shared" si="208"/>
        <v>0</v>
      </c>
      <c r="N2781" s="39">
        <v>8</v>
      </c>
      <c r="O2781" s="41" t="str">
        <f>IFERROR(VLOOKUP(N2781,bbb!B703:Ordenmes,2,0),"")</f>
        <v>Agosto</v>
      </c>
      <c r="P2781" s="142">
        <v>5</v>
      </c>
      <c r="Q2781" s="111" t="s">
        <v>158</v>
      </c>
      <c r="R2781" s="95"/>
      <c r="S2781" s="93"/>
      <c r="T2781" s="93"/>
    </row>
    <row r="2782" spans="1:20" x14ac:dyDescent="0.25">
      <c r="A2782" s="34" t="s">
        <v>2158</v>
      </c>
      <c r="B2782" s="34" t="str">
        <f t="shared" si="206"/>
        <v>UDR Lima Metropolitana Este</v>
      </c>
      <c r="C2782" s="35" t="s">
        <v>307</v>
      </c>
      <c r="D2782" s="36" t="str">
        <f t="shared" si="209"/>
        <v>Supervisión Financiera a Unidades Ejecutoras-UE.</v>
      </c>
      <c r="E2782" s="36" t="s">
        <v>396</v>
      </c>
      <c r="F2782" s="36" t="str">
        <f t="shared" si="207"/>
        <v xml:space="preserve">Monitoreo de los expedientes BES </v>
      </c>
      <c r="G2782" s="36" t="s">
        <v>1983</v>
      </c>
      <c r="H2782" s="83" t="s">
        <v>1996</v>
      </c>
      <c r="I2782" s="82">
        <v>1</v>
      </c>
      <c r="J2782" s="38">
        <v>0</v>
      </c>
      <c r="K2782" s="38"/>
      <c r="L2782" s="38">
        <v>0</v>
      </c>
      <c r="M2782" s="38">
        <f t="shared" si="208"/>
        <v>0</v>
      </c>
      <c r="N2782" s="39">
        <v>8</v>
      </c>
      <c r="O2782" s="41" t="str">
        <f>IFERROR(VLOOKUP(N2782,bbb!B704:Ordenmes,2,0),"")</f>
        <v>Agosto</v>
      </c>
      <c r="P2782" s="142">
        <v>5</v>
      </c>
      <c r="Q2782" s="111" t="s">
        <v>158</v>
      </c>
      <c r="R2782" s="95"/>
      <c r="S2782" s="93"/>
      <c r="T2782" s="93"/>
    </row>
    <row r="2783" spans="1:20" x14ac:dyDescent="0.25">
      <c r="A2783" s="34" t="s">
        <v>2158</v>
      </c>
      <c r="B2783" s="34" t="str">
        <f t="shared" ref="B2783:B2846" si="210">IFERROR(VLOOKUP(A2783,IdCC,2,0),"")</f>
        <v>UDR Lima Metropolitana Este</v>
      </c>
      <c r="C2783" s="35" t="s">
        <v>252</v>
      </c>
      <c r="D2783" s="36" t="str">
        <f t="shared" si="209"/>
        <v>Acciones de Soporte a la Gestión a nivel de UDR</v>
      </c>
      <c r="E2783" s="36" t="s">
        <v>253</v>
      </c>
      <c r="F2783" s="36" t="str">
        <f t="shared" si="207"/>
        <v>Supervisión y asistencia técnica en acciones de soporte a IPRESS</v>
      </c>
      <c r="G2783" s="36" t="s">
        <v>1969</v>
      </c>
      <c r="H2783" s="83" t="s">
        <v>1997</v>
      </c>
      <c r="I2783" s="82">
        <v>1</v>
      </c>
      <c r="J2783" s="38">
        <v>0</v>
      </c>
      <c r="K2783" s="38"/>
      <c r="L2783" s="38">
        <v>0</v>
      </c>
      <c r="M2783" s="38">
        <f t="shared" si="208"/>
        <v>0</v>
      </c>
      <c r="N2783" s="39">
        <v>8</v>
      </c>
      <c r="O2783" s="41" t="str">
        <f>IFERROR(VLOOKUP(N2783,bbb!B705:Ordenmes,2,0),"")</f>
        <v>Agosto</v>
      </c>
      <c r="P2783" s="142">
        <v>5</v>
      </c>
      <c r="Q2783" s="111" t="s">
        <v>158</v>
      </c>
      <c r="R2783" s="95"/>
      <c r="S2783" s="93"/>
      <c r="T2783" s="93"/>
    </row>
    <row r="2784" spans="1:20" x14ac:dyDescent="0.25">
      <c r="A2784" s="34" t="s">
        <v>2158</v>
      </c>
      <c r="B2784" s="34" t="str">
        <f t="shared" si="210"/>
        <v>UDR Lima Metropolitana Este</v>
      </c>
      <c r="C2784" s="35" t="s">
        <v>279</v>
      </c>
      <c r="D2784" s="36" t="str">
        <f t="shared" si="209"/>
        <v>Ejecución de Control Técnico a las Prestaciones.</v>
      </c>
      <c r="E2784" s="36" t="s">
        <v>288</v>
      </c>
      <c r="F2784" s="36" t="str">
        <f t="shared" si="207"/>
        <v>Ejecutar acciones correspondientes al Proceso de Control Presencial Posterior</v>
      </c>
      <c r="G2784" s="36" t="s">
        <v>1916</v>
      </c>
      <c r="H2784" s="83" t="s">
        <v>1879</v>
      </c>
      <c r="I2784" s="82">
        <v>1</v>
      </c>
      <c r="J2784" s="38">
        <v>0</v>
      </c>
      <c r="K2784" s="38"/>
      <c r="L2784" s="38">
        <v>0</v>
      </c>
      <c r="M2784" s="38">
        <f t="shared" si="208"/>
        <v>0</v>
      </c>
      <c r="N2784" s="39">
        <v>9</v>
      </c>
      <c r="O2784" s="41" t="str">
        <f>IFERROR(VLOOKUP(N2784,bbb!B661:Ordenmes,2,0),"")</f>
        <v>Setiembre</v>
      </c>
      <c r="P2784" s="142">
        <v>5</v>
      </c>
      <c r="Q2784" s="111" t="s">
        <v>158</v>
      </c>
      <c r="R2784" s="95"/>
      <c r="S2784" s="93"/>
      <c r="T2784" s="93"/>
    </row>
    <row r="2785" spans="1:20" x14ac:dyDescent="0.25">
      <c r="A2785" s="34" t="s">
        <v>2158</v>
      </c>
      <c r="B2785" s="34" t="str">
        <f t="shared" si="210"/>
        <v>UDR Lima Metropolitana Este</v>
      </c>
      <c r="C2785" s="35" t="s">
        <v>279</v>
      </c>
      <c r="D2785" s="36" t="str">
        <f t="shared" si="209"/>
        <v>Ejecución de Control Técnico a las Prestaciones.</v>
      </c>
      <c r="E2785" s="36" t="s">
        <v>288</v>
      </c>
      <c r="F2785" s="36" t="str">
        <f t="shared" si="207"/>
        <v>Ejecutar acciones correspondientes al Proceso de Control Presencial Posterior</v>
      </c>
      <c r="G2785" s="36" t="s">
        <v>1917</v>
      </c>
      <c r="H2785" s="83" t="s">
        <v>1881</v>
      </c>
      <c r="I2785" s="82">
        <v>1</v>
      </c>
      <c r="J2785" s="38">
        <v>0</v>
      </c>
      <c r="K2785" s="38"/>
      <c r="L2785" s="38">
        <v>0</v>
      </c>
      <c r="M2785" s="38">
        <f t="shared" si="208"/>
        <v>0</v>
      </c>
      <c r="N2785" s="39">
        <v>9</v>
      </c>
      <c r="O2785" s="41" t="str">
        <f>IFERROR(VLOOKUP(N2785,bbb!B662:Ordenmes,2,0),"")</f>
        <v>Setiembre</v>
      </c>
      <c r="P2785" s="142">
        <v>5</v>
      </c>
      <c r="Q2785" s="111" t="s">
        <v>158</v>
      </c>
      <c r="R2785" s="95"/>
      <c r="S2785" s="93"/>
      <c r="T2785" s="93"/>
    </row>
    <row r="2786" spans="1:20" x14ac:dyDescent="0.25">
      <c r="A2786" s="34" t="s">
        <v>2158</v>
      </c>
      <c r="B2786" s="34" t="str">
        <f t="shared" si="210"/>
        <v>UDR Lima Metropolitana Este</v>
      </c>
      <c r="C2786" s="35" t="s">
        <v>279</v>
      </c>
      <c r="D2786" s="36" t="str">
        <f t="shared" si="209"/>
        <v>Ejecución de Control Técnico a las Prestaciones.</v>
      </c>
      <c r="E2786" s="36" t="s">
        <v>288</v>
      </c>
      <c r="F2786" s="36" t="str">
        <f t="shared" si="207"/>
        <v>Ejecutar acciones correspondientes al Proceso de Control Presencial Posterior</v>
      </c>
      <c r="G2786" s="36" t="s">
        <v>1918</v>
      </c>
      <c r="H2786" s="83" t="s">
        <v>1879</v>
      </c>
      <c r="I2786" s="82">
        <v>1</v>
      </c>
      <c r="J2786" s="38">
        <v>0</v>
      </c>
      <c r="K2786" s="38"/>
      <c r="L2786" s="38">
        <v>0</v>
      </c>
      <c r="M2786" s="38">
        <f t="shared" si="208"/>
        <v>0</v>
      </c>
      <c r="N2786" s="39">
        <v>9</v>
      </c>
      <c r="O2786" s="41" t="str">
        <f>IFERROR(VLOOKUP(N2786,bbb!B663:Ordenmes,2,0),"")</f>
        <v>Setiembre</v>
      </c>
      <c r="P2786" s="142">
        <v>6</v>
      </c>
      <c r="Q2786" s="111" t="s">
        <v>142</v>
      </c>
      <c r="R2786" s="95"/>
      <c r="S2786" s="93"/>
      <c r="T2786" s="93"/>
    </row>
    <row r="2787" spans="1:20" x14ac:dyDescent="0.25">
      <c r="A2787" s="34" t="s">
        <v>2158</v>
      </c>
      <c r="B2787" s="34" t="str">
        <f t="shared" si="210"/>
        <v>UDR Lima Metropolitana Este</v>
      </c>
      <c r="C2787" s="35" t="s">
        <v>279</v>
      </c>
      <c r="D2787" s="36" t="str">
        <f t="shared" si="209"/>
        <v>Ejecución de Control Técnico a las Prestaciones.</v>
      </c>
      <c r="E2787" s="36" t="s">
        <v>288</v>
      </c>
      <c r="F2787" s="36" t="str">
        <f t="shared" si="207"/>
        <v>Ejecutar acciones correspondientes al Proceso de Control Presencial Posterior</v>
      </c>
      <c r="G2787" s="36" t="s">
        <v>1919</v>
      </c>
      <c r="H2787" s="83" t="s">
        <v>1881</v>
      </c>
      <c r="I2787" s="82">
        <v>1</v>
      </c>
      <c r="J2787" s="38">
        <v>0</v>
      </c>
      <c r="K2787" s="38"/>
      <c r="L2787" s="38">
        <v>0</v>
      </c>
      <c r="M2787" s="38">
        <f t="shared" si="208"/>
        <v>0</v>
      </c>
      <c r="N2787" s="39">
        <v>9</v>
      </c>
      <c r="O2787" s="41" t="str">
        <f>IFERROR(VLOOKUP(N2787,bbb!B664:Ordenmes,2,0),"")</f>
        <v>Setiembre</v>
      </c>
      <c r="P2787" s="142">
        <v>6</v>
      </c>
      <c r="Q2787" s="111" t="s">
        <v>142</v>
      </c>
      <c r="R2787" s="95"/>
      <c r="S2787" s="93"/>
      <c r="T2787" s="93"/>
    </row>
    <row r="2788" spans="1:20" x14ac:dyDescent="0.25">
      <c r="A2788" s="34" t="s">
        <v>2158</v>
      </c>
      <c r="B2788" s="34" t="str">
        <f t="shared" si="210"/>
        <v>UDR Lima Metropolitana Este</v>
      </c>
      <c r="C2788" s="35" t="s">
        <v>279</v>
      </c>
      <c r="D2788" s="36" t="str">
        <f t="shared" si="209"/>
        <v>Ejecución de Control Técnico a las Prestaciones.</v>
      </c>
      <c r="E2788" s="36" t="s">
        <v>288</v>
      </c>
      <c r="F2788" s="36" t="str">
        <f t="shared" si="207"/>
        <v>Ejecutar acciones correspondientes al Proceso de Control Presencial Posterior</v>
      </c>
      <c r="G2788" s="36" t="s">
        <v>1898</v>
      </c>
      <c r="H2788" s="83" t="s">
        <v>1879</v>
      </c>
      <c r="I2788" s="82">
        <v>2</v>
      </c>
      <c r="J2788" s="38">
        <v>0</v>
      </c>
      <c r="K2788" s="38"/>
      <c r="L2788" s="38">
        <v>0</v>
      </c>
      <c r="M2788" s="38">
        <f t="shared" si="208"/>
        <v>0</v>
      </c>
      <c r="N2788" s="39">
        <v>9</v>
      </c>
      <c r="O2788" s="41" t="str">
        <f>IFERROR(VLOOKUP(N2788,bbb!B665:Ordenmes,2,0),"")</f>
        <v>Setiembre</v>
      </c>
      <c r="P2788" s="142">
        <v>6</v>
      </c>
      <c r="Q2788" s="111" t="s">
        <v>142</v>
      </c>
      <c r="R2788" s="95"/>
      <c r="S2788" s="93"/>
      <c r="T2788" s="93"/>
    </row>
    <row r="2789" spans="1:20" x14ac:dyDescent="0.25">
      <c r="A2789" s="34" t="s">
        <v>2158</v>
      </c>
      <c r="B2789" s="34" t="str">
        <f t="shared" si="210"/>
        <v>UDR Lima Metropolitana Este</v>
      </c>
      <c r="C2789" s="35" t="s">
        <v>314</v>
      </c>
      <c r="D2789" s="36" t="str">
        <f t="shared" si="209"/>
        <v>Acciones de Afiliación.</v>
      </c>
      <c r="E2789" s="36" t="s">
        <v>315</v>
      </c>
      <c r="F2789" s="36" t="str">
        <f t="shared" si="207"/>
        <v>Supervisión y asistencia técnica en materia de afiliaciones</v>
      </c>
      <c r="G2789" s="36" t="s">
        <v>1951</v>
      </c>
      <c r="H2789" s="83" t="s">
        <v>1932</v>
      </c>
      <c r="I2789" s="82">
        <v>1</v>
      </c>
      <c r="J2789" s="38">
        <v>0</v>
      </c>
      <c r="K2789" s="38"/>
      <c r="L2789" s="38">
        <v>0</v>
      </c>
      <c r="M2789" s="38">
        <f t="shared" si="208"/>
        <v>0</v>
      </c>
      <c r="N2789" s="39">
        <v>9</v>
      </c>
      <c r="O2789" s="41" t="str">
        <f>IFERROR(VLOOKUP(N2789,bbb!B666:Ordenmes,2,0),"")</f>
        <v>Setiembre</v>
      </c>
      <c r="P2789" s="142">
        <v>6</v>
      </c>
      <c r="Q2789" s="111" t="s">
        <v>142</v>
      </c>
      <c r="R2789" s="95"/>
      <c r="S2789" s="93"/>
      <c r="T2789" s="93"/>
    </row>
    <row r="2790" spans="1:20" x14ac:dyDescent="0.25">
      <c r="A2790" s="34" t="s">
        <v>2158</v>
      </c>
      <c r="B2790" s="34" t="str">
        <f t="shared" si="210"/>
        <v>UDR Lima Metropolitana Este</v>
      </c>
      <c r="C2790" s="96" t="s">
        <v>895</v>
      </c>
      <c r="D2790" s="36" t="str">
        <f t="shared" si="209"/>
        <v>Acciones de promocion y proteccion de derechos</v>
      </c>
      <c r="E2790" s="36" t="s">
        <v>1688</v>
      </c>
      <c r="F2790" s="36" t="str">
        <f t="shared" si="207"/>
        <v xml:space="preserve">Evaluar la gratuidad de la atención al asegurado </v>
      </c>
      <c r="G2790" s="36" t="s">
        <v>1973</v>
      </c>
      <c r="H2790" s="83" t="s">
        <v>1932</v>
      </c>
      <c r="I2790" s="82">
        <v>1</v>
      </c>
      <c r="J2790" s="38">
        <v>0</v>
      </c>
      <c r="K2790" s="38"/>
      <c r="L2790" s="38">
        <v>0</v>
      </c>
      <c r="M2790" s="38">
        <f t="shared" si="208"/>
        <v>0</v>
      </c>
      <c r="N2790" s="39">
        <v>9</v>
      </c>
      <c r="O2790" s="41" t="str">
        <f>IFERROR(VLOOKUP(N2790,bbb!B667:Ordenmes,2,0),"")</f>
        <v>Setiembre</v>
      </c>
      <c r="P2790" s="142">
        <v>6</v>
      </c>
      <c r="Q2790" s="111" t="s">
        <v>142</v>
      </c>
      <c r="R2790" s="95"/>
      <c r="S2790" s="93"/>
      <c r="T2790" s="93"/>
    </row>
    <row r="2791" spans="1:20" x14ac:dyDescent="0.25">
      <c r="A2791" s="34" t="s">
        <v>2158</v>
      </c>
      <c r="B2791" s="34" t="str">
        <f t="shared" si="210"/>
        <v>UDR Lima Metropolitana Este</v>
      </c>
      <c r="C2791" s="96" t="s">
        <v>895</v>
      </c>
      <c r="D2791" s="36" t="str">
        <f t="shared" si="209"/>
        <v>Acciones de promocion y proteccion de derechos</v>
      </c>
      <c r="E2791" s="36" t="s">
        <v>1688</v>
      </c>
      <c r="F2791" s="36" t="str">
        <f t="shared" si="207"/>
        <v xml:space="preserve">Evaluar la gratuidad de la atención al asegurado </v>
      </c>
      <c r="G2791" s="36" t="s">
        <v>1974</v>
      </c>
      <c r="H2791" s="83" t="s">
        <v>1932</v>
      </c>
      <c r="I2791" s="82">
        <v>1</v>
      </c>
      <c r="J2791" s="38">
        <v>0</v>
      </c>
      <c r="K2791" s="38"/>
      <c r="L2791" s="38">
        <v>0</v>
      </c>
      <c r="M2791" s="38">
        <f t="shared" si="208"/>
        <v>0</v>
      </c>
      <c r="N2791" s="39">
        <v>9</v>
      </c>
      <c r="O2791" s="41" t="str">
        <f>IFERROR(VLOOKUP(N2791,bbb!B668:Ordenmes,2,0),"")</f>
        <v>Setiembre</v>
      </c>
      <c r="P2791" s="142">
        <v>7</v>
      </c>
      <c r="Q2791" s="111" t="s">
        <v>156</v>
      </c>
      <c r="R2791" s="95"/>
      <c r="S2791" s="93"/>
      <c r="T2791" s="93"/>
    </row>
    <row r="2792" spans="1:20" x14ac:dyDescent="0.25">
      <c r="A2792" s="34" t="s">
        <v>2158</v>
      </c>
      <c r="B2792" s="34" t="str">
        <f t="shared" si="210"/>
        <v>UDR Lima Metropolitana Este</v>
      </c>
      <c r="C2792" s="35" t="s">
        <v>307</v>
      </c>
      <c r="D2792" s="36" t="str">
        <f t="shared" si="209"/>
        <v>Supervisión Financiera a Unidades Ejecutoras-UE.</v>
      </c>
      <c r="E2792" s="36" t="s">
        <v>308</v>
      </c>
      <c r="F2792" s="36" t="str">
        <f t="shared" si="207"/>
        <v>Supervisión Financiera Presencial a las Unidades Ejecutoras-UE</v>
      </c>
      <c r="G2792" s="36" t="s">
        <v>1983</v>
      </c>
      <c r="H2792" s="83" t="s">
        <v>1982</v>
      </c>
      <c r="I2792" s="82">
        <v>5</v>
      </c>
      <c r="J2792" s="38">
        <v>0</v>
      </c>
      <c r="K2792" s="38"/>
      <c r="L2792" s="38">
        <v>0</v>
      </c>
      <c r="M2792" s="38">
        <f t="shared" si="208"/>
        <v>0</v>
      </c>
      <c r="N2792" s="39">
        <v>9</v>
      </c>
      <c r="O2792" s="41" t="str">
        <f>IFERROR(VLOOKUP(N2792,bbb!B669:Ordenmes,2,0),"")</f>
        <v>Setiembre</v>
      </c>
      <c r="P2792" s="142">
        <v>7</v>
      </c>
      <c r="Q2792" s="111" t="s">
        <v>156</v>
      </c>
      <c r="R2792" s="95"/>
      <c r="S2792" s="93"/>
      <c r="T2792" s="93"/>
    </row>
    <row r="2793" spans="1:20" x14ac:dyDescent="0.25">
      <c r="A2793" s="34" t="s">
        <v>2158</v>
      </c>
      <c r="B2793" s="34" t="str">
        <f t="shared" si="210"/>
        <v>UDR Lima Metropolitana Este</v>
      </c>
      <c r="C2793" s="35" t="s">
        <v>307</v>
      </c>
      <c r="D2793" s="36" t="str">
        <f t="shared" si="209"/>
        <v>Supervisión Financiera a Unidades Ejecutoras-UE.</v>
      </c>
      <c r="E2793" s="36" t="s">
        <v>396</v>
      </c>
      <c r="F2793" s="36" t="str">
        <f t="shared" si="207"/>
        <v xml:space="preserve">Monitoreo de los expedientes BES </v>
      </c>
      <c r="G2793" s="36" t="s">
        <v>1984</v>
      </c>
      <c r="H2793" s="83" t="s">
        <v>1996</v>
      </c>
      <c r="I2793" s="82">
        <v>1</v>
      </c>
      <c r="J2793" s="38">
        <v>0</v>
      </c>
      <c r="K2793" s="38"/>
      <c r="L2793" s="38">
        <v>0</v>
      </c>
      <c r="M2793" s="38">
        <f t="shared" si="208"/>
        <v>0</v>
      </c>
      <c r="N2793" s="39">
        <v>9</v>
      </c>
      <c r="O2793" s="41" t="str">
        <f>IFERROR(VLOOKUP(N2793,bbb!B670:Ordenmes,2,0),"")</f>
        <v>Setiembre</v>
      </c>
      <c r="P2793" s="142">
        <v>7</v>
      </c>
      <c r="Q2793" s="111" t="s">
        <v>156</v>
      </c>
      <c r="R2793" s="95"/>
      <c r="S2793" s="93"/>
      <c r="T2793" s="93"/>
    </row>
    <row r="2794" spans="1:20" x14ac:dyDescent="0.25">
      <c r="A2794" s="34" t="s">
        <v>2158</v>
      </c>
      <c r="B2794" s="34" t="str">
        <f t="shared" si="210"/>
        <v>UDR Lima Metropolitana Este</v>
      </c>
      <c r="C2794" s="35" t="s">
        <v>252</v>
      </c>
      <c r="D2794" s="36" t="str">
        <f t="shared" si="209"/>
        <v>Acciones de Soporte a la Gestión a nivel de UDR</v>
      </c>
      <c r="E2794" s="36" t="s">
        <v>253</v>
      </c>
      <c r="F2794" s="36" t="str">
        <f t="shared" si="207"/>
        <v>Supervisión y asistencia técnica en acciones de soporte a IPRESS</v>
      </c>
      <c r="G2794" s="36" t="s">
        <v>2000</v>
      </c>
      <c r="H2794" s="83" t="s">
        <v>1997</v>
      </c>
      <c r="I2794" s="82">
        <v>1</v>
      </c>
      <c r="J2794" s="38">
        <v>0</v>
      </c>
      <c r="K2794" s="38"/>
      <c r="L2794" s="38">
        <v>0</v>
      </c>
      <c r="M2794" s="38">
        <f t="shared" si="208"/>
        <v>0</v>
      </c>
      <c r="N2794" s="39">
        <v>9</v>
      </c>
      <c r="O2794" s="41" t="str">
        <f>IFERROR(VLOOKUP(N2794,bbb!B671:Ordenmes,2,0),"")</f>
        <v>Setiembre</v>
      </c>
      <c r="P2794" s="142">
        <v>7</v>
      </c>
      <c r="Q2794" s="111" t="s">
        <v>156</v>
      </c>
      <c r="R2794" s="95"/>
      <c r="S2794" s="93"/>
      <c r="T2794" s="93"/>
    </row>
    <row r="2795" spans="1:20" x14ac:dyDescent="0.25">
      <c r="A2795" s="34" t="s">
        <v>2158</v>
      </c>
      <c r="B2795" s="34" t="str">
        <f t="shared" si="210"/>
        <v>UDR Lima Metropolitana Este</v>
      </c>
      <c r="C2795" s="35" t="s">
        <v>279</v>
      </c>
      <c r="D2795" s="36" t="str">
        <f t="shared" si="209"/>
        <v>Ejecución de Control Técnico a las Prestaciones.</v>
      </c>
      <c r="E2795" s="36" t="s">
        <v>288</v>
      </c>
      <c r="F2795" s="36" t="str">
        <f t="shared" si="207"/>
        <v>Ejecutar acciones correspondientes al Proceso de Control Presencial Posterior</v>
      </c>
      <c r="G2795" s="36" t="s">
        <v>1920</v>
      </c>
      <c r="H2795" s="83" t="s">
        <v>1879</v>
      </c>
      <c r="I2795" s="82">
        <v>1</v>
      </c>
      <c r="J2795" s="38">
        <v>0</v>
      </c>
      <c r="K2795" s="38"/>
      <c r="L2795" s="38">
        <v>0</v>
      </c>
      <c r="M2795" s="38">
        <f t="shared" si="208"/>
        <v>0</v>
      </c>
      <c r="N2795" s="39">
        <v>10</v>
      </c>
      <c r="O2795" s="41" t="str">
        <f>IFERROR(VLOOKUP(N2795,bbb!B641:Ordenmes,2,0),"")</f>
        <v>Octubre</v>
      </c>
      <c r="P2795" s="142">
        <v>7</v>
      </c>
      <c r="Q2795" s="111" t="s">
        <v>156</v>
      </c>
      <c r="R2795" s="95"/>
      <c r="S2795" s="93"/>
      <c r="T2795" s="93"/>
    </row>
    <row r="2796" spans="1:20" x14ac:dyDescent="0.25">
      <c r="A2796" s="34" t="s">
        <v>2158</v>
      </c>
      <c r="B2796" s="34" t="str">
        <f t="shared" si="210"/>
        <v>UDR Lima Metropolitana Este</v>
      </c>
      <c r="C2796" s="35" t="s">
        <v>279</v>
      </c>
      <c r="D2796" s="36" t="str">
        <f t="shared" si="209"/>
        <v>Ejecución de Control Técnico a las Prestaciones.</v>
      </c>
      <c r="E2796" s="36" t="s">
        <v>288</v>
      </c>
      <c r="F2796" s="36" t="str">
        <f t="shared" si="207"/>
        <v>Ejecutar acciones correspondientes al Proceso de Control Presencial Posterior</v>
      </c>
      <c r="G2796" s="36" t="s">
        <v>1921</v>
      </c>
      <c r="H2796" s="83" t="s">
        <v>1881</v>
      </c>
      <c r="I2796" s="82">
        <v>1</v>
      </c>
      <c r="J2796" s="38">
        <v>0</v>
      </c>
      <c r="K2796" s="38"/>
      <c r="L2796" s="38">
        <v>0</v>
      </c>
      <c r="M2796" s="38">
        <f t="shared" si="208"/>
        <v>0</v>
      </c>
      <c r="N2796" s="39">
        <v>10</v>
      </c>
      <c r="O2796" s="41" t="str">
        <f>IFERROR(VLOOKUP(N2796,bbb!B642:Ordenmes,2,0),"")</f>
        <v>Octubre</v>
      </c>
      <c r="P2796" s="142">
        <v>8</v>
      </c>
      <c r="Q2796" s="111" t="s">
        <v>145</v>
      </c>
      <c r="R2796" s="95"/>
      <c r="S2796" s="93"/>
      <c r="T2796" s="93"/>
    </row>
    <row r="2797" spans="1:20" x14ac:dyDescent="0.25">
      <c r="A2797" s="34" t="s">
        <v>2158</v>
      </c>
      <c r="B2797" s="34" t="str">
        <f t="shared" si="210"/>
        <v>UDR Lima Metropolitana Este</v>
      </c>
      <c r="C2797" s="35" t="s">
        <v>279</v>
      </c>
      <c r="D2797" s="36" t="str">
        <f t="shared" si="209"/>
        <v>Ejecución de Control Técnico a las Prestaciones.</v>
      </c>
      <c r="E2797" s="36" t="s">
        <v>288</v>
      </c>
      <c r="F2797" s="36" t="str">
        <f t="shared" si="207"/>
        <v>Ejecutar acciones correspondientes al Proceso de Control Presencial Posterior</v>
      </c>
      <c r="G2797" s="36" t="s">
        <v>1922</v>
      </c>
      <c r="H2797" s="83" t="s">
        <v>1879</v>
      </c>
      <c r="I2797" s="82">
        <v>1</v>
      </c>
      <c r="J2797" s="38">
        <v>0</v>
      </c>
      <c r="K2797" s="38"/>
      <c r="L2797" s="38">
        <v>0</v>
      </c>
      <c r="M2797" s="38">
        <f t="shared" si="208"/>
        <v>0</v>
      </c>
      <c r="N2797" s="39">
        <v>10</v>
      </c>
      <c r="O2797" s="41" t="str">
        <f>IFERROR(VLOOKUP(N2797,bbb!B643:Ordenmes,2,0),"")</f>
        <v>Octubre</v>
      </c>
      <c r="P2797" s="142">
        <v>8</v>
      </c>
      <c r="Q2797" s="111" t="s">
        <v>145</v>
      </c>
      <c r="R2797" s="95"/>
      <c r="S2797" s="93"/>
      <c r="T2797" s="93"/>
    </row>
    <row r="2798" spans="1:20" x14ac:dyDescent="0.25">
      <c r="A2798" s="34" t="s">
        <v>2158</v>
      </c>
      <c r="B2798" s="34" t="str">
        <f t="shared" si="210"/>
        <v>UDR Lima Metropolitana Este</v>
      </c>
      <c r="C2798" s="35" t="s">
        <v>279</v>
      </c>
      <c r="D2798" s="36" t="str">
        <f t="shared" si="209"/>
        <v>Ejecución de Control Técnico a las Prestaciones.</v>
      </c>
      <c r="E2798" s="36" t="s">
        <v>288</v>
      </c>
      <c r="F2798" s="36" t="str">
        <f t="shared" si="207"/>
        <v>Ejecutar acciones correspondientes al Proceso de Control Presencial Posterior</v>
      </c>
      <c r="G2798" s="36" t="s">
        <v>1923</v>
      </c>
      <c r="H2798" s="83" t="s">
        <v>1881</v>
      </c>
      <c r="I2798" s="82">
        <v>1</v>
      </c>
      <c r="J2798" s="38">
        <v>0</v>
      </c>
      <c r="K2798" s="38"/>
      <c r="L2798" s="38">
        <v>0</v>
      </c>
      <c r="M2798" s="38">
        <f t="shared" si="208"/>
        <v>0</v>
      </c>
      <c r="N2798" s="39">
        <v>10</v>
      </c>
      <c r="O2798" s="41" t="str">
        <f>IFERROR(VLOOKUP(N2798,bbb!B644:Ordenmes,2,0),"")</f>
        <v>Octubre</v>
      </c>
      <c r="P2798" s="142">
        <v>8</v>
      </c>
      <c r="Q2798" s="111" t="s">
        <v>145</v>
      </c>
      <c r="R2798" s="95"/>
      <c r="S2798" s="93"/>
      <c r="T2798" s="93"/>
    </row>
    <row r="2799" spans="1:20" x14ac:dyDescent="0.25">
      <c r="A2799" s="34" t="s">
        <v>2158</v>
      </c>
      <c r="B2799" s="34" t="str">
        <f t="shared" si="210"/>
        <v>UDR Lima Metropolitana Este</v>
      </c>
      <c r="C2799" s="35" t="s">
        <v>279</v>
      </c>
      <c r="D2799" s="36" t="str">
        <f t="shared" si="209"/>
        <v>Ejecución de Control Técnico a las Prestaciones.</v>
      </c>
      <c r="E2799" s="36" t="s">
        <v>288</v>
      </c>
      <c r="F2799" s="36" t="str">
        <f t="shared" si="207"/>
        <v>Ejecutar acciones correspondientes al Proceso de Control Presencial Posterior</v>
      </c>
      <c r="G2799" s="36" t="s">
        <v>1901</v>
      </c>
      <c r="H2799" s="83" t="s">
        <v>1881</v>
      </c>
      <c r="I2799" s="82">
        <v>2</v>
      </c>
      <c r="J2799" s="38">
        <v>0</v>
      </c>
      <c r="K2799" s="38"/>
      <c r="L2799" s="38">
        <v>0</v>
      </c>
      <c r="M2799" s="38">
        <f t="shared" si="208"/>
        <v>0</v>
      </c>
      <c r="N2799" s="39">
        <v>10</v>
      </c>
      <c r="O2799" s="41" t="str">
        <f>IFERROR(VLOOKUP(N2799,bbb!B645:Ordenmes,2,0),"")</f>
        <v>Octubre</v>
      </c>
      <c r="P2799" s="142">
        <v>8</v>
      </c>
      <c r="Q2799" s="111" t="s">
        <v>145</v>
      </c>
      <c r="R2799" s="95"/>
      <c r="S2799" s="93"/>
      <c r="T2799" s="93"/>
    </row>
    <row r="2800" spans="1:20" x14ac:dyDescent="0.25">
      <c r="A2800" s="34" t="s">
        <v>2158</v>
      </c>
      <c r="B2800" s="34" t="str">
        <f t="shared" si="210"/>
        <v>UDR Lima Metropolitana Este</v>
      </c>
      <c r="C2800" s="35" t="s">
        <v>314</v>
      </c>
      <c r="D2800" s="36" t="str">
        <f t="shared" si="209"/>
        <v>Acciones de Afiliación.</v>
      </c>
      <c r="E2800" s="36" t="s">
        <v>315</v>
      </c>
      <c r="F2800" s="36" t="str">
        <f t="shared" si="207"/>
        <v>Supervisión y asistencia técnica en materia de afiliaciones</v>
      </c>
      <c r="G2800" s="36" t="s">
        <v>1952</v>
      </c>
      <c r="H2800" s="83" t="s">
        <v>1932</v>
      </c>
      <c r="I2800" s="82">
        <v>1</v>
      </c>
      <c r="J2800" s="38">
        <v>0</v>
      </c>
      <c r="K2800" s="38"/>
      <c r="L2800" s="38">
        <v>0</v>
      </c>
      <c r="M2800" s="38">
        <f t="shared" si="208"/>
        <v>0</v>
      </c>
      <c r="N2800" s="39">
        <v>10</v>
      </c>
      <c r="O2800" s="41" t="str">
        <f>IFERROR(VLOOKUP(N2800,bbb!B646:Ordenmes,2,0),"")</f>
        <v>Octubre</v>
      </c>
      <c r="P2800" s="142">
        <v>8</v>
      </c>
      <c r="Q2800" s="111" t="s">
        <v>145</v>
      </c>
      <c r="R2800" s="95"/>
      <c r="S2800" s="93"/>
      <c r="T2800" s="93"/>
    </row>
    <row r="2801" spans="1:20" x14ac:dyDescent="0.25">
      <c r="A2801" s="34" t="s">
        <v>2158</v>
      </c>
      <c r="B2801" s="34" t="str">
        <f t="shared" si="210"/>
        <v>UDR Lima Metropolitana Este</v>
      </c>
      <c r="C2801" s="35" t="s">
        <v>314</v>
      </c>
      <c r="D2801" s="36" t="str">
        <f t="shared" si="209"/>
        <v>Acciones de Afiliación.</v>
      </c>
      <c r="E2801" s="36" t="s">
        <v>315</v>
      </c>
      <c r="F2801" s="36" t="str">
        <f t="shared" si="207"/>
        <v>Supervisión y asistencia técnica en materia de afiliaciones</v>
      </c>
      <c r="G2801" s="36" t="s">
        <v>1953</v>
      </c>
      <c r="H2801" s="83" t="s">
        <v>1932</v>
      </c>
      <c r="I2801" s="82">
        <v>1</v>
      </c>
      <c r="J2801" s="38">
        <v>0</v>
      </c>
      <c r="K2801" s="38"/>
      <c r="L2801" s="38">
        <v>0</v>
      </c>
      <c r="M2801" s="38">
        <f t="shared" si="208"/>
        <v>0</v>
      </c>
      <c r="N2801" s="39">
        <v>10</v>
      </c>
      <c r="O2801" s="41" t="str">
        <f>IFERROR(VLOOKUP(N2801,bbb!B647:Ordenmes,2,0),"")</f>
        <v>Octubre</v>
      </c>
      <c r="P2801" s="142">
        <v>9</v>
      </c>
      <c r="Q2801" s="111" t="s">
        <v>161</v>
      </c>
      <c r="R2801" s="95"/>
      <c r="S2801" s="93"/>
      <c r="T2801" s="93"/>
    </row>
    <row r="2802" spans="1:20" x14ac:dyDescent="0.25">
      <c r="A2802" s="34" t="s">
        <v>2158</v>
      </c>
      <c r="B2802" s="34" t="str">
        <f t="shared" si="210"/>
        <v>UDR Lima Metropolitana Este</v>
      </c>
      <c r="C2802" s="96" t="s">
        <v>895</v>
      </c>
      <c r="D2802" s="36" t="str">
        <f t="shared" si="209"/>
        <v>Acciones de promocion y proteccion de derechos</v>
      </c>
      <c r="E2802" s="36" t="s">
        <v>1688</v>
      </c>
      <c r="F2802" s="36" t="str">
        <f t="shared" si="207"/>
        <v xml:space="preserve">Evaluar la gratuidad de la atención al asegurado </v>
      </c>
      <c r="G2802" s="36" t="s">
        <v>1975</v>
      </c>
      <c r="H2802" s="83" t="s">
        <v>1932</v>
      </c>
      <c r="I2802" s="82">
        <v>1</v>
      </c>
      <c r="J2802" s="38">
        <v>0</v>
      </c>
      <c r="K2802" s="38"/>
      <c r="L2802" s="38">
        <v>0</v>
      </c>
      <c r="M2802" s="38">
        <f t="shared" si="208"/>
        <v>0</v>
      </c>
      <c r="N2802" s="39">
        <v>10</v>
      </c>
      <c r="O2802" s="41" t="str">
        <f>IFERROR(VLOOKUP(N2802,bbb!B648:Ordenmes,2,0),"")</f>
        <v>Octubre</v>
      </c>
      <c r="P2802" s="142">
        <v>9</v>
      </c>
      <c r="Q2802" s="111" t="s">
        <v>161</v>
      </c>
      <c r="R2802" s="95"/>
      <c r="S2802" s="93"/>
      <c r="T2802" s="93"/>
    </row>
    <row r="2803" spans="1:20" x14ac:dyDescent="0.25">
      <c r="A2803" s="34" t="s">
        <v>2158</v>
      </c>
      <c r="B2803" s="34" t="str">
        <f t="shared" si="210"/>
        <v>UDR Lima Metropolitana Este</v>
      </c>
      <c r="C2803" s="96" t="s">
        <v>895</v>
      </c>
      <c r="D2803" s="36" t="str">
        <f t="shared" si="209"/>
        <v>Acciones de promocion y proteccion de derechos</v>
      </c>
      <c r="E2803" s="36" t="s">
        <v>1688</v>
      </c>
      <c r="F2803" s="36" t="str">
        <f t="shared" si="207"/>
        <v xml:space="preserve">Evaluar la gratuidad de la atención al asegurado </v>
      </c>
      <c r="G2803" s="36" t="s">
        <v>1976</v>
      </c>
      <c r="H2803" s="83" t="s">
        <v>1932</v>
      </c>
      <c r="I2803" s="82">
        <v>1</v>
      </c>
      <c r="J2803" s="38">
        <v>0</v>
      </c>
      <c r="K2803" s="38"/>
      <c r="L2803" s="38">
        <v>0</v>
      </c>
      <c r="M2803" s="38">
        <f t="shared" si="208"/>
        <v>0</v>
      </c>
      <c r="N2803" s="39">
        <v>10</v>
      </c>
      <c r="O2803" s="41" t="str">
        <f>IFERROR(VLOOKUP(N2803,bbb!B649:Ordenmes,2,0),"")</f>
        <v>Octubre</v>
      </c>
      <c r="P2803" s="142">
        <v>9</v>
      </c>
      <c r="Q2803" s="111" t="s">
        <v>161</v>
      </c>
      <c r="R2803" s="95"/>
      <c r="S2803" s="93"/>
      <c r="T2803" s="93"/>
    </row>
    <row r="2804" spans="1:20" x14ac:dyDescent="0.25">
      <c r="A2804" s="34" t="s">
        <v>2158</v>
      </c>
      <c r="B2804" s="34" t="str">
        <f t="shared" si="210"/>
        <v>UDR Lima Metropolitana Este</v>
      </c>
      <c r="C2804" s="35" t="s">
        <v>307</v>
      </c>
      <c r="D2804" s="36" t="str">
        <f t="shared" si="209"/>
        <v>Supervisión Financiera a Unidades Ejecutoras-UE.</v>
      </c>
      <c r="E2804" s="36" t="s">
        <v>308</v>
      </c>
      <c r="F2804" s="36" t="str">
        <f t="shared" si="207"/>
        <v>Supervisión Financiera Presencial a las Unidades Ejecutoras-UE</v>
      </c>
      <c r="G2804" s="36" t="s">
        <v>1987</v>
      </c>
      <c r="H2804" s="83" t="s">
        <v>1982</v>
      </c>
      <c r="I2804" s="82">
        <v>5</v>
      </c>
      <c r="J2804" s="38">
        <v>0</v>
      </c>
      <c r="K2804" s="38"/>
      <c r="L2804" s="38">
        <v>0</v>
      </c>
      <c r="M2804" s="38">
        <f t="shared" si="208"/>
        <v>0</v>
      </c>
      <c r="N2804" s="39">
        <v>10</v>
      </c>
      <c r="O2804" s="41" t="str">
        <f>IFERROR(VLOOKUP(N2804,bbb!B650:Ordenmes,2,0),"")</f>
        <v>Octubre</v>
      </c>
      <c r="P2804" s="142">
        <v>9</v>
      </c>
      <c r="Q2804" s="111" t="s">
        <v>161</v>
      </c>
      <c r="R2804" s="95"/>
      <c r="S2804" s="93"/>
      <c r="T2804" s="93"/>
    </row>
    <row r="2805" spans="1:20" x14ac:dyDescent="0.25">
      <c r="A2805" s="34" t="s">
        <v>2158</v>
      </c>
      <c r="B2805" s="34" t="str">
        <f t="shared" si="210"/>
        <v>UDR Lima Metropolitana Este</v>
      </c>
      <c r="C2805" s="35" t="s">
        <v>307</v>
      </c>
      <c r="D2805" s="36" t="str">
        <f t="shared" si="209"/>
        <v>Supervisión Financiera a Unidades Ejecutoras-UE.</v>
      </c>
      <c r="E2805" s="36" t="s">
        <v>396</v>
      </c>
      <c r="F2805" s="36" t="str">
        <f t="shared" si="207"/>
        <v xml:space="preserve">Monitoreo de los expedientes BES </v>
      </c>
      <c r="G2805" s="36" t="s">
        <v>1985</v>
      </c>
      <c r="H2805" s="83" t="s">
        <v>1996</v>
      </c>
      <c r="I2805" s="82">
        <v>1</v>
      </c>
      <c r="J2805" s="38">
        <v>0</v>
      </c>
      <c r="K2805" s="38"/>
      <c r="L2805" s="38">
        <v>0</v>
      </c>
      <c r="M2805" s="38">
        <f t="shared" si="208"/>
        <v>0</v>
      </c>
      <c r="N2805" s="39">
        <v>10</v>
      </c>
      <c r="O2805" s="41" t="str">
        <f>IFERROR(VLOOKUP(N2805,bbb!B651:Ordenmes,2,0),"")</f>
        <v>Octubre</v>
      </c>
      <c r="P2805" s="142">
        <v>9</v>
      </c>
      <c r="Q2805" s="111" t="s">
        <v>161</v>
      </c>
      <c r="R2805" s="95"/>
      <c r="S2805" s="93"/>
      <c r="T2805" s="93"/>
    </row>
    <row r="2806" spans="1:20" x14ac:dyDescent="0.25">
      <c r="A2806" s="34" t="s">
        <v>2158</v>
      </c>
      <c r="B2806" s="34" t="str">
        <f t="shared" si="210"/>
        <v>UDR Lima Metropolitana Este</v>
      </c>
      <c r="C2806" s="35" t="s">
        <v>252</v>
      </c>
      <c r="D2806" s="36" t="str">
        <f t="shared" si="209"/>
        <v>Acciones de Soporte a la Gestión a nivel de UDR</v>
      </c>
      <c r="E2806" s="36" t="s">
        <v>253</v>
      </c>
      <c r="F2806" s="36" t="str">
        <f t="shared" si="207"/>
        <v>Supervisión y asistencia técnica en acciones de soporte a IPRESS</v>
      </c>
      <c r="G2806" s="36" t="s">
        <v>2001</v>
      </c>
      <c r="H2806" s="83" t="s">
        <v>1997</v>
      </c>
      <c r="I2806" s="82">
        <v>1</v>
      </c>
      <c r="J2806" s="38">
        <v>0</v>
      </c>
      <c r="K2806" s="38"/>
      <c r="L2806" s="38">
        <v>0</v>
      </c>
      <c r="M2806" s="38">
        <f t="shared" si="208"/>
        <v>0</v>
      </c>
      <c r="N2806" s="39">
        <v>10</v>
      </c>
      <c r="O2806" s="41" t="str">
        <f>IFERROR(VLOOKUP(N2806,bbb!B652:Ordenmes,2,0),"")</f>
        <v>Octubre</v>
      </c>
      <c r="P2806" s="142">
        <v>10</v>
      </c>
      <c r="Q2806" s="111" t="s">
        <v>150</v>
      </c>
      <c r="R2806" s="95"/>
      <c r="S2806" s="93"/>
      <c r="T2806" s="93"/>
    </row>
    <row r="2807" spans="1:20" x14ac:dyDescent="0.25">
      <c r="A2807" s="34" t="s">
        <v>2158</v>
      </c>
      <c r="B2807" s="34" t="str">
        <f t="shared" si="210"/>
        <v>UDR Lima Metropolitana Este</v>
      </c>
      <c r="C2807" s="35" t="s">
        <v>279</v>
      </c>
      <c r="D2807" s="36" t="str">
        <f t="shared" si="209"/>
        <v>Ejecución de Control Técnico a las Prestaciones.</v>
      </c>
      <c r="E2807" s="36" t="s">
        <v>288</v>
      </c>
      <c r="F2807" s="36" t="str">
        <f t="shared" si="207"/>
        <v>Ejecutar acciones correspondientes al Proceso de Control Presencial Posterior</v>
      </c>
      <c r="G2807" s="36" t="s">
        <v>1924</v>
      </c>
      <c r="H2807" s="83" t="s">
        <v>1879</v>
      </c>
      <c r="I2807" s="82">
        <v>1</v>
      </c>
      <c r="J2807" s="38">
        <v>0</v>
      </c>
      <c r="K2807" s="38"/>
      <c r="L2807" s="38">
        <v>0</v>
      </c>
      <c r="M2807" s="38">
        <f t="shared" si="208"/>
        <v>0</v>
      </c>
      <c r="N2807" s="39">
        <v>11</v>
      </c>
      <c r="O2807" s="41" t="str">
        <f>IFERROR(VLOOKUP(N2807,bbb!B623:Ordenmes,2,0),"")</f>
        <v>Noviembre</v>
      </c>
      <c r="P2807" s="142">
        <v>10</v>
      </c>
      <c r="Q2807" s="111" t="s">
        <v>150</v>
      </c>
      <c r="R2807" s="95"/>
      <c r="S2807" s="93"/>
      <c r="T2807" s="93"/>
    </row>
    <row r="2808" spans="1:20" x14ac:dyDescent="0.25">
      <c r="A2808" s="34" t="s">
        <v>2158</v>
      </c>
      <c r="B2808" s="34" t="str">
        <f t="shared" si="210"/>
        <v>UDR Lima Metropolitana Este</v>
      </c>
      <c r="C2808" s="35" t="s">
        <v>279</v>
      </c>
      <c r="D2808" s="36" t="str">
        <f t="shared" si="209"/>
        <v>Ejecución de Control Técnico a las Prestaciones.</v>
      </c>
      <c r="E2808" s="36" t="s">
        <v>288</v>
      </c>
      <c r="F2808" s="36" t="str">
        <f t="shared" si="207"/>
        <v>Ejecutar acciones correspondientes al Proceso de Control Presencial Posterior</v>
      </c>
      <c r="G2808" s="36" t="s">
        <v>1925</v>
      </c>
      <c r="H2808" s="83" t="s">
        <v>1881</v>
      </c>
      <c r="I2808" s="82">
        <v>1</v>
      </c>
      <c r="J2808" s="38">
        <v>0</v>
      </c>
      <c r="K2808" s="38"/>
      <c r="L2808" s="38">
        <v>0</v>
      </c>
      <c r="M2808" s="38">
        <f t="shared" si="208"/>
        <v>0</v>
      </c>
      <c r="N2808" s="39">
        <v>11</v>
      </c>
      <c r="O2808" s="41" t="str">
        <f>IFERROR(VLOOKUP(N2808,bbb!B624:Ordenmes,2,0),"")</f>
        <v>Noviembre</v>
      </c>
      <c r="P2808" s="142">
        <v>10</v>
      </c>
      <c r="Q2808" s="111" t="s">
        <v>150</v>
      </c>
      <c r="R2808" s="95"/>
      <c r="S2808" s="93"/>
      <c r="T2808" s="93"/>
    </row>
    <row r="2809" spans="1:20" x14ac:dyDescent="0.25">
      <c r="A2809" s="34" t="s">
        <v>2158</v>
      </c>
      <c r="B2809" s="34" t="str">
        <f t="shared" si="210"/>
        <v>UDR Lima Metropolitana Este</v>
      </c>
      <c r="C2809" s="35" t="s">
        <v>279</v>
      </c>
      <c r="D2809" s="36" t="str">
        <f t="shared" si="209"/>
        <v>Ejecución de Control Técnico a las Prestaciones.</v>
      </c>
      <c r="E2809" s="36" t="s">
        <v>288</v>
      </c>
      <c r="F2809" s="36" t="str">
        <f t="shared" si="207"/>
        <v>Ejecutar acciones correspondientes al Proceso de Control Presencial Posterior</v>
      </c>
      <c r="G2809" s="36" t="s">
        <v>1926</v>
      </c>
      <c r="H2809" s="83" t="s">
        <v>1879</v>
      </c>
      <c r="I2809" s="82">
        <v>1</v>
      </c>
      <c r="J2809" s="38">
        <v>0</v>
      </c>
      <c r="K2809" s="38"/>
      <c r="L2809" s="38">
        <v>0</v>
      </c>
      <c r="M2809" s="38">
        <f t="shared" si="208"/>
        <v>0</v>
      </c>
      <c r="N2809" s="39">
        <v>11</v>
      </c>
      <c r="O2809" s="41" t="str">
        <f>IFERROR(VLOOKUP(N2809,bbb!B625:Ordenmes,2,0),"")</f>
        <v>Noviembre</v>
      </c>
      <c r="P2809" s="142">
        <v>10</v>
      </c>
      <c r="Q2809" s="111" t="s">
        <v>150</v>
      </c>
      <c r="R2809" s="95"/>
      <c r="S2809" s="93"/>
      <c r="T2809" s="93"/>
    </row>
    <row r="2810" spans="1:20" x14ac:dyDescent="0.25">
      <c r="A2810" s="34" t="s">
        <v>2158</v>
      </c>
      <c r="B2810" s="34" t="str">
        <f t="shared" si="210"/>
        <v>UDR Lima Metropolitana Este</v>
      </c>
      <c r="C2810" s="35" t="s">
        <v>279</v>
      </c>
      <c r="D2810" s="36" t="str">
        <f t="shared" si="209"/>
        <v>Ejecución de Control Técnico a las Prestaciones.</v>
      </c>
      <c r="E2810" s="36" t="s">
        <v>288</v>
      </c>
      <c r="F2810" s="36" t="str">
        <f t="shared" si="207"/>
        <v>Ejecutar acciones correspondientes al Proceso de Control Presencial Posterior</v>
      </c>
      <c r="G2810" s="36" t="s">
        <v>1905</v>
      </c>
      <c r="H2810" s="83" t="s">
        <v>1879</v>
      </c>
      <c r="I2810" s="82">
        <v>2</v>
      </c>
      <c r="J2810" s="38">
        <v>0</v>
      </c>
      <c r="K2810" s="38"/>
      <c r="L2810" s="38">
        <v>0</v>
      </c>
      <c r="M2810" s="38">
        <f t="shared" si="208"/>
        <v>0</v>
      </c>
      <c r="N2810" s="39">
        <v>11</v>
      </c>
      <c r="O2810" s="41" t="str">
        <f>IFERROR(VLOOKUP(N2810,bbb!B626:Ordenmes,2,0),"")</f>
        <v>Noviembre</v>
      </c>
      <c r="P2810" s="142">
        <v>10</v>
      </c>
      <c r="Q2810" s="111" t="s">
        <v>150</v>
      </c>
      <c r="R2810" s="95"/>
      <c r="S2810" s="93"/>
      <c r="T2810" s="93"/>
    </row>
    <row r="2811" spans="1:20" x14ac:dyDescent="0.25">
      <c r="A2811" s="34" t="s">
        <v>2158</v>
      </c>
      <c r="B2811" s="34" t="str">
        <f t="shared" si="210"/>
        <v>UDR Lima Metropolitana Este</v>
      </c>
      <c r="C2811" s="35" t="s">
        <v>279</v>
      </c>
      <c r="D2811" s="36" t="str">
        <f t="shared" si="209"/>
        <v>Ejecución de Control Técnico a las Prestaciones.</v>
      </c>
      <c r="E2811" s="36" t="s">
        <v>288</v>
      </c>
      <c r="F2811" s="36" t="str">
        <f t="shared" si="207"/>
        <v>Ejecutar acciones correspondientes al Proceso de Control Presencial Posterior</v>
      </c>
      <c r="G2811" s="36" t="s">
        <v>1907</v>
      </c>
      <c r="H2811" s="83" t="s">
        <v>1879</v>
      </c>
      <c r="I2811" s="82">
        <v>1</v>
      </c>
      <c r="J2811" s="38">
        <v>0</v>
      </c>
      <c r="K2811" s="38"/>
      <c r="L2811" s="38">
        <v>0</v>
      </c>
      <c r="M2811" s="38">
        <f t="shared" si="208"/>
        <v>0</v>
      </c>
      <c r="N2811" s="39">
        <v>11</v>
      </c>
      <c r="O2811" s="41" t="str">
        <f>IFERROR(VLOOKUP(N2811,bbb!B627:Ordenmes,2,0),"")</f>
        <v>Noviembre</v>
      </c>
      <c r="P2811" s="142">
        <v>10</v>
      </c>
      <c r="Q2811" s="111" t="s">
        <v>150</v>
      </c>
      <c r="R2811" s="95"/>
      <c r="S2811" s="93"/>
      <c r="T2811" s="93"/>
    </row>
    <row r="2812" spans="1:20" x14ac:dyDescent="0.25">
      <c r="A2812" s="34" t="s">
        <v>2158</v>
      </c>
      <c r="B2812" s="34" t="str">
        <f t="shared" si="210"/>
        <v>UDR Lima Metropolitana Este</v>
      </c>
      <c r="C2812" s="35" t="s">
        <v>314</v>
      </c>
      <c r="D2812" s="36" t="str">
        <f t="shared" si="209"/>
        <v>Acciones de Afiliación.</v>
      </c>
      <c r="E2812" s="36" t="s">
        <v>315</v>
      </c>
      <c r="F2812" s="36" t="str">
        <f t="shared" si="207"/>
        <v>Supervisión y asistencia técnica en materia de afiliaciones</v>
      </c>
      <c r="G2812" s="36" t="s">
        <v>1954</v>
      </c>
      <c r="H2812" s="83" t="s">
        <v>1932</v>
      </c>
      <c r="I2812" s="82">
        <v>1</v>
      </c>
      <c r="J2812" s="38">
        <v>0</v>
      </c>
      <c r="K2812" s="38"/>
      <c r="L2812" s="38">
        <v>0</v>
      </c>
      <c r="M2812" s="38">
        <f t="shared" si="208"/>
        <v>0</v>
      </c>
      <c r="N2812" s="39">
        <v>11</v>
      </c>
      <c r="O2812" s="41" t="str">
        <f>IFERROR(VLOOKUP(N2812,bbb!B628:Ordenmes,2,0),"")</f>
        <v>Noviembre</v>
      </c>
      <c r="P2812" s="142">
        <v>10</v>
      </c>
      <c r="Q2812" s="111" t="s">
        <v>150</v>
      </c>
      <c r="R2812" s="95"/>
      <c r="S2812" s="93"/>
      <c r="T2812" s="93"/>
    </row>
    <row r="2813" spans="1:20" x14ac:dyDescent="0.25">
      <c r="A2813" s="34" t="s">
        <v>2158</v>
      </c>
      <c r="B2813" s="34" t="str">
        <f t="shared" si="210"/>
        <v>UDR Lima Metropolitana Este</v>
      </c>
      <c r="C2813" s="35" t="s">
        <v>314</v>
      </c>
      <c r="D2813" s="36" t="str">
        <f t="shared" si="209"/>
        <v>Acciones de Afiliación.</v>
      </c>
      <c r="E2813" s="36" t="s">
        <v>315</v>
      </c>
      <c r="F2813" s="36" t="str">
        <f t="shared" si="207"/>
        <v>Supervisión y asistencia técnica en materia de afiliaciones</v>
      </c>
      <c r="G2813" s="36" t="s">
        <v>1955</v>
      </c>
      <c r="H2813" s="83" t="s">
        <v>1932</v>
      </c>
      <c r="I2813" s="82">
        <v>1</v>
      </c>
      <c r="J2813" s="38">
        <v>0</v>
      </c>
      <c r="K2813" s="38"/>
      <c r="L2813" s="38">
        <v>0</v>
      </c>
      <c r="M2813" s="38">
        <f t="shared" si="208"/>
        <v>0</v>
      </c>
      <c r="N2813" s="39">
        <v>11</v>
      </c>
      <c r="O2813" s="41" t="str">
        <f>IFERROR(VLOOKUP(N2813,bbb!B629:Ordenmes,2,0),"")</f>
        <v>Noviembre</v>
      </c>
      <c r="P2813" s="142">
        <v>10</v>
      </c>
      <c r="Q2813" s="111" t="s">
        <v>150</v>
      </c>
      <c r="R2813" s="95"/>
      <c r="S2813" s="93"/>
      <c r="T2813" s="93"/>
    </row>
    <row r="2814" spans="1:20" x14ac:dyDescent="0.25">
      <c r="A2814" s="34" t="s">
        <v>2158</v>
      </c>
      <c r="B2814" s="34" t="str">
        <f t="shared" si="210"/>
        <v>UDR Lima Metropolitana Este</v>
      </c>
      <c r="C2814" s="96" t="s">
        <v>895</v>
      </c>
      <c r="D2814" s="36" t="str">
        <f t="shared" si="209"/>
        <v>Acciones de promocion y proteccion de derechos</v>
      </c>
      <c r="E2814" s="36" t="s">
        <v>1688</v>
      </c>
      <c r="F2814" s="36" t="str">
        <f t="shared" si="207"/>
        <v xml:space="preserve">Evaluar la gratuidad de la atención al asegurado </v>
      </c>
      <c r="G2814" s="36" t="s">
        <v>1977</v>
      </c>
      <c r="H2814" s="83" t="s">
        <v>1932</v>
      </c>
      <c r="I2814" s="82">
        <v>1</v>
      </c>
      <c r="J2814" s="38">
        <v>0</v>
      </c>
      <c r="K2814" s="38"/>
      <c r="L2814" s="38">
        <v>0</v>
      </c>
      <c r="M2814" s="38">
        <f t="shared" si="208"/>
        <v>0</v>
      </c>
      <c r="N2814" s="39">
        <v>11</v>
      </c>
      <c r="O2814" s="41" t="str">
        <f>IFERROR(VLOOKUP(N2814,bbb!B630:Ordenmes,2,0),"")</f>
        <v>Noviembre</v>
      </c>
      <c r="P2814" s="142">
        <v>11</v>
      </c>
      <c r="Q2814" s="111" t="s">
        <v>169</v>
      </c>
      <c r="R2814" s="95"/>
      <c r="S2814" s="93"/>
      <c r="T2814" s="93"/>
    </row>
    <row r="2815" spans="1:20" x14ac:dyDescent="0.25">
      <c r="A2815" s="34" t="s">
        <v>2158</v>
      </c>
      <c r="B2815" s="34" t="str">
        <f t="shared" si="210"/>
        <v>UDR Lima Metropolitana Este</v>
      </c>
      <c r="C2815" s="96" t="s">
        <v>895</v>
      </c>
      <c r="D2815" s="36" t="str">
        <f t="shared" si="209"/>
        <v>Acciones de promocion y proteccion de derechos</v>
      </c>
      <c r="E2815" s="36" t="s">
        <v>1688</v>
      </c>
      <c r="F2815" s="36" t="str">
        <f t="shared" si="207"/>
        <v xml:space="preserve">Evaluar la gratuidad de la atención al asegurado </v>
      </c>
      <c r="G2815" s="36" t="s">
        <v>1978</v>
      </c>
      <c r="H2815" s="83" t="s">
        <v>1932</v>
      </c>
      <c r="I2815" s="82">
        <v>1</v>
      </c>
      <c r="J2815" s="38">
        <v>0</v>
      </c>
      <c r="K2815" s="38"/>
      <c r="L2815" s="38">
        <v>0</v>
      </c>
      <c r="M2815" s="38">
        <f t="shared" si="208"/>
        <v>0</v>
      </c>
      <c r="N2815" s="39">
        <v>11</v>
      </c>
      <c r="O2815" s="41" t="str">
        <f>IFERROR(VLOOKUP(N2815,bbb!B631:Ordenmes,2,0),"")</f>
        <v>Noviembre</v>
      </c>
      <c r="P2815" s="142">
        <v>11</v>
      </c>
      <c r="Q2815" s="111" t="s">
        <v>169</v>
      </c>
      <c r="R2815" s="95"/>
      <c r="S2815" s="93"/>
      <c r="T2815" s="93"/>
    </row>
    <row r="2816" spans="1:20" x14ac:dyDescent="0.25">
      <c r="A2816" s="34" t="s">
        <v>2158</v>
      </c>
      <c r="B2816" s="34" t="str">
        <f t="shared" si="210"/>
        <v>UDR Lima Metropolitana Este</v>
      </c>
      <c r="C2816" s="35" t="s">
        <v>307</v>
      </c>
      <c r="D2816" s="36" t="str">
        <f t="shared" si="209"/>
        <v>Supervisión Financiera a Unidades Ejecutoras-UE.</v>
      </c>
      <c r="E2816" s="36" t="s">
        <v>308</v>
      </c>
      <c r="F2816" s="36" t="str">
        <f t="shared" si="207"/>
        <v>Supervisión Financiera Presencial a las Unidades Ejecutoras-UE</v>
      </c>
      <c r="G2816" s="36" t="s">
        <v>1986</v>
      </c>
      <c r="H2816" s="83" t="s">
        <v>1982</v>
      </c>
      <c r="I2816" s="82">
        <v>5</v>
      </c>
      <c r="J2816" s="38">
        <v>0</v>
      </c>
      <c r="K2816" s="38"/>
      <c r="L2816" s="38">
        <v>0</v>
      </c>
      <c r="M2816" s="38">
        <f t="shared" si="208"/>
        <v>0</v>
      </c>
      <c r="N2816" s="39">
        <v>11</v>
      </c>
      <c r="O2816" s="41" t="str">
        <f>IFERROR(VLOOKUP(N2816,bbb!B632:Ordenmes,2,0),"")</f>
        <v>Noviembre</v>
      </c>
      <c r="P2816" s="142">
        <v>11</v>
      </c>
      <c r="Q2816" s="111" t="s">
        <v>169</v>
      </c>
      <c r="R2816" s="95"/>
      <c r="S2816" s="93"/>
      <c r="T2816" s="93"/>
    </row>
    <row r="2817" spans="1:20" x14ac:dyDescent="0.25">
      <c r="A2817" s="34" t="s">
        <v>2158</v>
      </c>
      <c r="B2817" s="34" t="str">
        <f t="shared" si="210"/>
        <v>UDR Lima Metropolitana Este</v>
      </c>
      <c r="C2817" s="35" t="s">
        <v>307</v>
      </c>
      <c r="D2817" s="36" t="str">
        <f t="shared" si="209"/>
        <v>Supervisión Financiera a Unidades Ejecutoras-UE.</v>
      </c>
      <c r="E2817" s="36" t="s">
        <v>572</v>
      </c>
      <c r="F2817" s="36" t="str">
        <f t="shared" si="207"/>
        <v xml:space="preserve">Asistencias técnicas virtuales a Unidades Ejecutoras </v>
      </c>
      <c r="G2817" s="36" t="s">
        <v>1985</v>
      </c>
      <c r="H2817" s="83" t="s">
        <v>1982</v>
      </c>
      <c r="I2817" s="82">
        <v>1</v>
      </c>
      <c r="J2817" s="38">
        <v>0</v>
      </c>
      <c r="K2817" s="38"/>
      <c r="L2817" s="38">
        <v>0</v>
      </c>
      <c r="M2817" s="38">
        <f t="shared" si="208"/>
        <v>0</v>
      </c>
      <c r="N2817" s="39">
        <v>11</v>
      </c>
      <c r="O2817" s="41" t="str">
        <f>IFERROR(VLOOKUP(N2817,bbb!B633:Ordenmes,2,0),"")</f>
        <v>Noviembre</v>
      </c>
      <c r="P2817" s="142">
        <v>11</v>
      </c>
      <c r="Q2817" s="111" t="s">
        <v>169</v>
      </c>
      <c r="R2817" s="95"/>
      <c r="S2817" s="93"/>
      <c r="T2817" s="93"/>
    </row>
    <row r="2818" spans="1:20" x14ac:dyDescent="0.25">
      <c r="A2818" s="34" t="s">
        <v>2158</v>
      </c>
      <c r="B2818" s="34" t="str">
        <f t="shared" si="210"/>
        <v>UDR Lima Metropolitana Este</v>
      </c>
      <c r="C2818" s="35" t="s">
        <v>307</v>
      </c>
      <c r="D2818" s="36" t="str">
        <f t="shared" si="209"/>
        <v>Supervisión Financiera a Unidades Ejecutoras-UE.</v>
      </c>
      <c r="E2818" s="36" t="s">
        <v>396</v>
      </c>
      <c r="F2818" s="36" t="str">
        <f t="shared" ref="F2818:F2881" si="211">IFERROR(VLOOKUP(E2818,IdTarea,2,0),"")</f>
        <v xml:space="preserve">Monitoreo de los expedientes BES </v>
      </c>
      <c r="G2818" s="36" t="s">
        <v>1986</v>
      </c>
      <c r="H2818" s="83" t="s">
        <v>1996</v>
      </c>
      <c r="I2818" s="82">
        <v>1</v>
      </c>
      <c r="J2818" s="38">
        <v>0</v>
      </c>
      <c r="K2818" s="38"/>
      <c r="L2818" s="38">
        <v>0</v>
      </c>
      <c r="M2818" s="38">
        <f t="shared" si="208"/>
        <v>0</v>
      </c>
      <c r="N2818" s="39">
        <v>11</v>
      </c>
      <c r="O2818" s="41" t="str">
        <f>IFERROR(VLOOKUP(N2818,bbb!B634:Ordenmes,2,0),"")</f>
        <v>Noviembre</v>
      </c>
      <c r="P2818" s="142">
        <v>11</v>
      </c>
      <c r="Q2818" s="111" t="s">
        <v>169</v>
      </c>
      <c r="R2818" s="95"/>
      <c r="S2818" s="93"/>
      <c r="T2818" s="93"/>
    </row>
    <row r="2819" spans="1:20" x14ac:dyDescent="0.25">
      <c r="A2819" s="34" t="s">
        <v>2158</v>
      </c>
      <c r="B2819" s="34" t="str">
        <f t="shared" si="210"/>
        <v>UDR Lima Metropolitana Este</v>
      </c>
      <c r="C2819" s="35" t="s">
        <v>252</v>
      </c>
      <c r="D2819" s="36" t="str">
        <f t="shared" si="209"/>
        <v>Acciones de Soporte a la Gestión a nivel de UDR</v>
      </c>
      <c r="E2819" s="36" t="s">
        <v>253</v>
      </c>
      <c r="F2819" s="36" t="str">
        <f t="shared" si="211"/>
        <v>Supervisión y asistencia técnica en acciones de soporte a IPRESS</v>
      </c>
      <c r="G2819" s="36" t="s">
        <v>2002</v>
      </c>
      <c r="H2819" s="83" t="s">
        <v>1997</v>
      </c>
      <c r="I2819" s="82">
        <v>1</v>
      </c>
      <c r="J2819" s="38">
        <v>0</v>
      </c>
      <c r="K2819" s="38"/>
      <c r="L2819" s="38">
        <v>0</v>
      </c>
      <c r="M2819" s="38">
        <f t="shared" si="208"/>
        <v>0</v>
      </c>
      <c r="N2819" s="39">
        <v>11</v>
      </c>
      <c r="O2819" s="41" t="str">
        <f>IFERROR(VLOOKUP(N2819,bbb!B635:Ordenmes,2,0),"")</f>
        <v>Noviembre</v>
      </c>
      <c r="P2819" s="142">
        <v>11</v>
      </c>
      <c r="Q2819" s="111" t="s">
        <v>169</v>
      </c>
      <c r="R2819" s="95"/>
      <c r="S2819" s="93"/>
      <c r="T2819" s="93"/>
    </row>
    <row r="2820" spans="1:20" x14ac:dyDescent="0.25">
      <c r="A2820" s="34" t="s">
        <v>2158</v>
      </c>
      <c r="B2820" s="34" t="str">
        <f t="shared" si="210"/>
        <v>UDR Lima Metropolitana Este</v>
      </c>
      <c r="C2820" s="35" t="s">
        <v>279</v>
      </c>
      <c r="D2820" s="36" t="str">
        <f t="shared" si="209"/>
        <v>Ejecución de Control Técnico a las Prestaciones.</v>
      </c>
      <c r="E2820" s="36" t="s">
        <v>288</v>
      </c>
      <c r="F2820" s="36" t="str">
        <f t="shared" si="211"/>
        <v>Ejecutar acciones correspondientes al Proceso de Control Presencial Posterior</v>
      </c>
      <c r="G2820" s="36" t="s">
        <v>1927</v>
      </c>
      <c r="H2820" s="83" t="s">
        <v>1881</v>
      </c>
      <c r="I2820" s="82">
        <v>1</v>
      </c>
      <c r="J2820" s="38">
        <v>0</v>
      </c>
      <c r="K2820" s="38"/>
      <c r="L2820" s="38">
        <v>0</v>
      </c>
      <c r="M2820" s="38">
        <f t="shared" si="208"/>
        <v>0</v>
      </c>
      <c r="N2820" s="39">
        <v>12</v>
      </c>
      <c r="O2820" s="41" t="str">
        <f>IFERROR(VLOOKUP(N2820,bbb!B691:Ordenmes,2,0),"")</f>
        <v>Diciembre</v>
      </c>
      <c r="P2820" s="142">
        <v>11</v>
      </c>
      <c r="Q2820" s="111" t="s">
        <v>169</v>
      </c>
      <c r="R2820" s="95"/>
      <c r="S2820" s="93"/>
      <c r="T2820" s="93"/>
    </row>
    <row r="2821" spans="1:20" x14ac:dyDescent="0.25">
      <c r="A2821" s="34" t="s">
        <v>2158</v>
      </c>
      <c r="B2821" s="34" t="str">
        <f t="shared" si="210"/>
        <v>UDR Lima Metropolitana Este</v>
      </c>
      <c r="C2821" s="35" t="s">
        <v>279</v>
      </c>
      <c r="D2821" s="36" t="str">
        <f t="shared" si="209"/>
        <v>Ejecución de Control Técnico a las Prestaciones.</v>
      </c>
      <c r="E2821" s="36" t="s">
        <v>288</v>
      </c>
      <c r="F2821" s="36" t="str">
        <f t="shared" si="211"/>
        <v>Ejecutar acciones correspondientes al Proceso de Control Presencial Posterior</v>
      </c>
      <c r="G2821" s="36" t="s">
        <v>1928</v>
      </c>
      <c r="H2821" s="83" t="s">
        <v>1879</v>
      </c>
      <c r="I2821" s="82">
        <v>1</v>
      </c>
      <c r="J2821" s="38">
        <v>0</v>
      </c>
      <c r="K2821" s="38"/>
      <c r="L2821" s="38">
        <v>0</v>
      </c>
      <c r="M2821" s="38">
        <f t="shared" si="208"/>
        <v>0</v>
      </c>
      <c r="N2821" s="39">
        <v>12</v>
      </c>
      <c r="O2821" s="41" t="str">
        <f>IFERROR(VLOOKUP(N2821,bbb!B692:Ordenmes,2,0),"")</f>
        <v>Diciembre</v>
      </c>
      <c r="P2821" s="142">
        <v>3</v>
      </c>
      <c r="Q2821" s="111" t="s">
        <v>131</v>
      </c>
      <c r="R2821" s="95"/>
      <c r="S2821" s="93"/>
      <c r="T2821" s="93"/>
    </row>
    <row r="2822" spans="1:20" x14ac:dyDescent="0.25">
      <c r="A2822" s="34" t="s">
        <v>2158</v>
      </c>
      <c r="B2822" s="34" t="str">
        <f t="shared" si="210"/>
        <v>UDR Lima Metropolitana Este</v>
      </c>
      <c r="C2822" s="35" t="s">
        <v>279</v>
      </c>
      <c r="D2822" s="36" t="str">
        <f t="shared" si="209"/>
        <v>Ejecución de Control Técnico a las Prestaciones.</v>
      </c>
      <c r="E2822" s="36" t="s">
        <v>288</v>
      </c>
      <c r="F2822" s="36" t="str">
        <f t="shared" si="211"/>
        <v>Ejecutar acciones correspondientes al Proceso de Control Presencial Posterior</v>
      </c>
      <c r="G2822" s="36" t="s">
        <v>1921</v>
      </c>
      <c r="H2822" s="83" t="s">
        <v>1881</v>
      </c>
      <c r="I2822" s="82">
        <v>1</v>
      </c>
      <c r="J2822" s="38">
        <v>0</v>
      </c>
      <c r="K2822" s="38"/>
      <c r="L2822" s="38">
        <v>0</v>
      </c>
      <c r="M2822" s="38">
        <f t="shared" si="208"/>
        <v>0</v>
      </c>
      <c r="N2822" s="39">
        <v>12</v>
      </c>
      <c r="O2822" s="41" t="str">
        <f>IFERROR(VLOOKUP(N2822,bbb!B693:Ordenmes,2,0),"")</f>
        <v>Diciembre</v>
      </c>
      <c r="P2822" s="142">
        <v>3</v>
      </c>
      <c r="Q2822" s="111" t="s">
        <v>131</v>
      </c>
      <c r="R2822" s="95"/>
      <c r="S2822" s="93"/>
      <c r="T2822" s="93"/>
    </row>
    <row r="2823" spans="1:20" x14ac:dyDescent="0.25">
      <c r="A2823" s="34" t="s">
        <v>2158</v>
      </c>
      <c r="B2823" s="34" t="str">
        <f t="shared" si="210"/>
        <v>UDR Lima Metropolitana Este</v>
      </c>
      <c r="C2823" s="35" t="s">
        <v>279</v>
      </c>
      <c r="D2823" s="36" t="str">
        <f t="shared" si="209"/>
        <v>Ejecución de Control Técnico a las Prestaciones.</v>
      </c>
      <c r="E2823" s="36" t="s">
        <v>288</v>
      </c>
      <c r="F2823" s="36" t="str">
        <f t="shared" si="211"/>
        <v>Ejecutar acciones correspondientes al Proceso de Control Presencial Posterior</v>
      </c>
      <c r="G2823" s="36" t="s">
        <v>1929</v>
      </c>
      <c r="H2823" s="83" t="s">
        <v>1879</v>
      </c>
      <c r="I2823" s="82">
        <v>1</v>
      </c>
      <c r="J2823" s="38">
        <v>0</v>
      </c>
      <c r="K2823" s="38"/>
      <c r="L2823" s="38">
        <v>0</v>
      </c>
      <c r="M2823" s="38">
        <f t="shared" si="208"/>
        <v>0</v>
      </c>
      <c r="N2823" s="39">
        <v>12</v>
      </c>
      <c r="O2823" s="41" t="str">
        <f>IFERROR(VLOOKUP(N2823,bbb!B694:Ordenmes,2,0),"")</f>
        <v>Diciembre</v>
      </c>
      <c r="P2823" s="142">
        <v>4</v>
      </c>
      <c r="Q2823" s="111" t="s">
        <v>137</v>
      </c>
      <c r="R2823" s="95"/>
      <c r="S2823" s="93"/>
      <c r="T2823" s="93"/>
    </row>
    <row r="2824" spans="1:20" x14ac:dyDescent="0.25">
      <c r="A2824" s="34" t="s">
        <v>2158</v>
      </c>
      <c r="B2824" s="34" t="str">
        <f t="shared" si="210"/>
        <v>UDR Lima Metropolitana Este</v>
      </c>
      <c r="C2824" s="35" t="s">
        <v>279</v>
      </c>
      <c r="D2824" s="36" t="str">
        <f t="shared" si="209"/>
        <v>Ejecución de Control Técnico a las Prestaciones.</v>
      </c>
      <c r="E2824" s="36" t="s">
        <v>288</v>
      </c>
      <c r="F2824" s="36" t="str">
        <f t="shared" si="211"/>
        <v>Ejecutar acciones correspondientes al Proceso de Control Presencial Posterior</v>
      </c>
      <c r="G2824" s="36" t="s">
        <v>1930</v>
      </c>
      <c r="H2824" s="83" t="s">
        <v>1881</v>
      </c>
      <c r="I2824" s="82">
        <v>1</v>
      </c>
      <c r="J2824" s="38">
        <v>0</v>
      </c>
      <c r="K2824" s="38"/>
      <c r="L2824" s="38">
        <v>0</v>
      </c>
      <c r="M2824" s="38">
        <f t="shared" ref="M2824:M2887" si="212">SUM(J2824:L2824)</f>
        <v>0</v>
      </c>
      <c r="N2824" s="39">
        <v>12</v>
      </c>
      <c r="O2824" s="41" t="str">
        <f>IFERROR(VLOOKUP(N2824,bbb!B695:Ordenmes,2,0),"")</f>
        <v>Diciembre</v>
      </c>
      <c r="P2824" s="142">
        <v>4</v>
      </c>
      <c r="Q2824" s="111" t="s">
        <v>137</v>
      </c>
      <c r="R2824" s="95"/>
      <c r="S2824" s="93"/>
      <c r="T2824" s="93"/>
    </row>
    <row r="2825" spans="1:20" x14ac:dyDescent="0.25">
      <c r="A2825" s="34" t="s">
        <v>2158</v>
      </c>
      <c r="B2825" s="34" t="str">
        <f t="shared" si="210"/>
        <v>UDR Lima Metropolitana Este</v>
      </c>
      <c r="C2825" s="35" t="s">
        <v>314</v>
      </c>
      <c r="D2825" s="36" t="str">
        <f t="shared" si="209"/>
        <v>Acciones de Afiliación.</v>
      </c>
      <c r="E2825" s="36" t="s">
        <v>315</v>
      </c>
      <c r="F2825" s="36" t="str">
        <f t="shared" si="211"/>
        <v>Supervisión y asistencia técnica en materia de afiliaciones</v>
      </c>
      <c r="G2825" s="36" t="s">
        <v>1956</v>
      </c>
      <c r="H2825" s="83" t="s">
        <v>1932</v>
      </c>
      <c r="I2825" s="82">
        <v>1</v>
      </c>
      <c r="J2825" s="38">
        <v>0</v>
      </c>
      <c r="K2825" s="38"/>
      <c r="L2825" s="38">
        <v>0</v>
      </c>
      <c r="M2825" s="38">
        <f t="shared" si="212"/>
        <v>0</v>
      </c>
      <c r="N2825" s="39">
        <v>12</v>
      </c>
      <c r="O2825" s="41" t="str">
        <f>IFERROR(VLOOKUP(N2825,bbb!B696:Ordenmes,2,0),"")</f>
        <v>Diciembre</v>
      </c>
      <c r="P2825" s="142">
        <v>5</v>
      </c>
      <c r="Q2825" s="111" t="s">
        <v>158</v>
      </c>
      <c r="R2825" s="95"/>
      <c r="S2825" s="93"/>
      <c r="T2825" s="93"/>
    </row>
    <row r="2826" spans="1:20" x14ac:dyDescent="0.25">
      <c r="A2826" s="34" t="s">
        <v>2158</v>
      </c>
      <c r="B2826" s="34" t="str">
        <f t="shared" si="210"/>
        <v>UDR Lima Metropolitana Este</v>
      </c>
      <c r="C2826" s="96" t="s">
        <v>895</v>
      </c>
      <c r="D2826" s="36" t="str">
        <f t="shared" si="209"/>
        <v>Acciones de promocion y proteccion de derechos</v>
      </c>
      <c r="E2826" s="36" t="s">
        <v>1688</v>
      </c>
      <c r="F2826" s="36" t="str">
        <f t="shared" si="211"/>
        <v xml:space="preserve">Evaluar la gratuidad de la atención al asegurado </v>
      </c>
      <c r="G2826" s="36" t="s">
        <v>1979</v>
      </c>
      <c r="H2826" s="83" t="s">
        <v>1932</v>
      </c>
      <c r="I2826" s="82">
        <v>1</v>
      </c>
      <c r="J2826" s="38">
        <v>0</v>
      </c>
      <c r="K2826" s="38"/>
      <c r="L2826" s="38">
        <v>0</v>
      </c>
      <c r="M2826" s="38">
        <f t="shared" si="212"/>
        <v>0</v>
      </c>
      <c r="N2826" s="39">
        <v>12</v>
      </c>
      <c r="O2826" s="41" t="str">
        <f>IFERROR(VLOOKUP(N2826,bbb!B697:Ordenmes,2,0),"")</f>
        <v>Diciembre</v>
      </c>
      <c r="P2826" s="142">
        <v>5</v>
      </c>
      <c r="Q2826" s="111" t="s">
        <v>158</v>
      </c>
      <c r="R2826" s="95"/>
      <c r="S2826" s="93"/>
      <c r="T2826" s="93"/>
    </row>
    <row r="2827" spans="1:20" x14ac:dyDescent="0.25">
      <c r="A2827" s="34" t="s">
        <v>2158</v>
      </c>
      <c r="B2827" s="34" t="str">
        <f t="shared" si="210"/>
        <v>UDR Lima Metropolitana Este</v>
      </c>
      <c r="C2827" s="35" t="s">
        <v>1693</v>
      </c>
      <c r="D2827" s="36" t="str">
        <f t="shared" si="209"/>
        <v>Conduccion y control de los canales de atencion del SIS</v>
      </c>
      <c r="E2827" s="36" t="s">
        <v>1876</v>
      </c>
      <c r="F2827" s="36" t="str">
        <f t="shared" si="211"/>
        <v>Implementar/optimizar los canales de atención SIS</v>
      </c>
      <c r="G2827" s="36" t="s">
        <v>1981</v>
      </c>
      <c r="H2827" s="83" t="s">
        <v>1932</v>
      </c>
      <c r="I2827" s="82">
        <v>1</v>
      </c>
      <c r="J2827" s="38">
        <v>0</v>
      </c>
      <c r="K2827" s="38"/>
      <c r="L2827" s="38">
        <v>0</v>
      </c>
      <c r="M2827" s="38">
        <f t="shared" si="212"/>
        <v>0</v>
      </c>
      <c r="N2827" s="39">
        <v>12</v>
      </c>
      <c r="O2827" s="41" t="str">
        <f>IFERROR(VLOOKUP(N2827,bbb!B698:Ordenmes,2,0),"")</f>
        <v>Diciembre</v>
      </c>
      <c r="P2827" s="142">
        <v>6</v>
      </c>
      <c r="Q2827" s="111" t="s">
        <v>142</v>
      </c>
      <c r="R2827" s="95"/>
      <c r="S2827" s="93"/>
      <c r="T2827" s="93"/>
    </row>
    <row r="2828" spans="1:20" x14ac:dyDescent="0.25">
      <c r="A2828" s="34" t="s">
        <v>2158</v>
      </c>
      <c r="B2828" s="34" t="str">
        <f t="shared" si="210"/>
        <v>UDR Lima Metropolitana Este</v>
      </c>
      <c r="C2828" s="35" t="s">
        <v>307</v>
      </c>
      <c r="D2828" s="36" t="str">
        <f t="shared" si="209"/>
        <v>Supervisión Financiera a Unidades Ejecutoras-UE.</v>
      </c>
      <c r="E2828" s="36" t="s">
        <v>308</v>
      </c>
      <c r="F2828" s="36" t="str">
        <f t="shared" si="211"/>
        <v>Supervisión Financiera Presencial a las Unidades Ejecutoras-UE</v>
      </c>
      <c r="G2828" s="36" t="s">
        <v>1985</v>
      </c>
      <c r="H2828" s="83" t="s">
        <v>1982</v>
      </c>
      <c r="I2828" s="82">
        <v>5</v>
      </c>
      <c r="J2828" s="38">
        <v>0</v>
      </c>
      <c r="K2828" s="38"/>
      <c r="L2828" s="38">
        <v>0</v>
      </c>
      <c r="M2828" s="38">
        <f t="shared" si="212"/>
        <v>0</v>
      </c>
      <c r="N2828" s="39">
        <v>12</v>
      </c>
      <c r="O2828" s="41" t="str">
        <f>IFERROR(VLOOKUP(N2828,bbb!B699:Ordenmes,2,0),"")</f>
        <v>Diciembre</v>
      </c>
      <c r="P2828" s="142">
        <v>7</v>
      </c>
      <c r="Q2828" s="111" t="s">
        <v>156</v>
      </c>
      <c r="R2828" s="95"/>
      <c r="S2828" s="93"/>
      <c r="T2828" s="93"/>
    </row>
    <row r="2829" spans="1:20" x14ac:dyDescent="0.25">
      <c r="A2829" s="34" t="s">
        <v>2158</v>
      </c>
      <c r="B2829" s="34" t="str">
        <f t="shared" si="210"/>
        <v>UDR Lima Metropolitana Este</v>
      </c>
      <c r="C2829" s="35" t="s">
        <v>307</v>
      </c>
      <c r="D2829" s="36" t="str">
        <f t="shared" si="209"/>
        <v>Supervisión Financiera a Unidades Ejecutoras-UE.</v>
      </c>
      <c r="E2829" s="36" t="s">
        <v>572</v>
      </c>
      <c r="F2829" s="36" t="str">
        <f t="shared" si="211"/>
        <v xml:space="preserve">Asistencias técnicas virtuales a Unidades Ejecutoras </v>
      </c>
      <c r="G2829" s="36" t="s">
        <v>1985</v>
      </c>
      <c r="H2829" s="83" t="s">
        <v>1982</v>
      </c>
      <c r="I2829" s="82">
        <v>1</v>
      </c>
      <c r="J2829" s="38">
        <v>0</v>
      </c>
      <c r="K2829" s="38"/>
      <c r="L2829" s="38">
        <v>0</v>
      </c>
      <c r="M2829" s="38">
        <f t="shared" si="212"/>
        <v>0</v>
      </c>
      <c r="N2829" s="39">
        <v>12</v>
      </c>
      <c r="O2829" s="41" t="str">
        <f>IFERROR(VLOOKUP(N2829,bbb!B700:Ordenmes,2,0),"")</f>
        <v>Diciembre</v>
      </c>
      <c r="P2829" s="142">
        <v>7</v>
      </c>
      <c r="Q2829" s="111" t="s">
        <v>156</v>
      </c>
      <c r="R2829" s="95"/>
      <c r="S2829" s="93"/>
      <c r="T2829" s="93"/>
    </row>
    <row r="2830" spans="1:20" x14ac:dyDescent="0.25">
      <c r="A2830" s="34" t="s">
        <v>2158</v>
      </c>
      <c r="B2830" s="34" t="str">
        <f t="shared" si="210"/>
        <v>UDR Lima Metropolitana Este</v>
      </c>
      <c r="C2830" s="35" t="s">
        <v>307</v>
      </c>
      <c r="D2830" s="36" t="str">
        <f t="shared" si="209"/>
        <v>Supervisión Financiera a Unidades Ejecutoras-UE.</v>
      </c>
      <c r="E2830" s="36" t="s">
        <v>396</v>
      </c>
      <c r="F2830" s="36" t="str">
        <f t="shared" si="211"/>
        <v xml:space="preserve">Monitoreo de los expedientes BES </v>
      </c>
      <c r="G2830" s="36" t="s">
        <v>1987</v>
      </c>
      <c r="H2830" s="83" t="s">
        <v>1996</v>
      </c>
      <c r="I2830" s="82">
        <v>1</v>
      </c>
      <c r="J2830" s="38">
        <v>0</v>
      </c>
      <c r="K2830" s="38"/>
      <c r="L2830" s="38">
        <v>0</v>
      </c>
      <c r="M2830" s="38">
        <f t="shared" si="212"/>
        <v>0</v>
      </c>
      <c r="N2830" s="39">
        <v>12</v>
      </c>
      <c r="O2830" s="41" t="str">
        <f>IFERROR(VLOOKUP(N2830,bbb!B701:Ordenmes,2,0),"")</f>
        <v>Diciembre</v>
      </c>
      <c r="P2830" s="142">
        <v>8</v>
      </c>
      <c r="Q2830" s="111" t="s">
        <v>145</v>
      </c>
      <c r="R2830" s="95"/>
      <c r="S2830" s="93"/>
      <c r="T2830" s="93"/>
    </row>
    <row r="2831" spans="1:20" x14ac:dyDescent="0.25">
      <c r="A2831" s="34" t="s">
        <v>2158</v>
      </c>
      <c r="B2831" s="34" t="str">
        <f t="shared" si="210"/>
        <v>UDR Lima Metropolitana Este</v>
      </c>
      <c r="C2831" s="35" t="s">
        <v>252</v>
      </c>
      <c r="D2831" s="36" t="str">
        <f t="shared" si="209"/>
        <v>Acciones de Soporte a la Gestión a nivel de UDR</v>
      </c>
      <c r="E2831" s="36" t="s">
        <v>253</v>
      </c>
      <c r="F2831" s="36" t="str">
        <f t="shared" si="211"/>
        <v>Supervisión y asistencia técnica en acciones de soporte a IPRESS</v>
      </c>
      <c r="G2831" s="36" t="s">
        <v>1975</v>
      </c>
      <c r="H2831" s="83" t="s">
        <v>1997</v>
      </c>
      <c r="I2831" s="82">
        <v>1</v>
      </c>
      <c r="J2831" s="38">
        <v>0</v>
      </c>
      <c r="K2831" s="38"/>
      <c r="L2831" s="38">
        <v>0</v>
      </c>
      <c r="M2831" s="38">
        <f t="shared" si="212"/>
        <v>0</v>
      </c>
      <c r="N2831" s="39">
        <v>12</v>
      </c>
      <c r="O2831" s="41" t="str">
        <f>IFERROR(VLOOKUP(N2831,bbb!B702:Ordenmes,2,0),"")</f>
        <v>Diciembre</v>
      </c>
      <c r="P2831" s="142">
        <v>8</v>
      </c>
      <c r="Q2831" s="111" t="s">
        <v>145</v>
      </c>
      <c r="R2831" s="95"/>
      <c r="S2831" s="93"/>
      <c r="T2831" s="93"/>
    </row>
    <row r="2832" spans="1:20" x14ac:dyDescent="0.25">
      <c r="A2832" s="34" t="s">
        <v>2159</v>
      </c>
      <c r="B2832" s="34" t="str">
        <f t="shared" si="210"/>
        <v>UDR Lima Metropolitana Norte</v>
      </c>
      <c r="C2832" s="35" t="s">
        <v>235</v>
      </c>
      <c r="D2832" s="36" t="str">
        <f t="shared" si="209"/>
        <v>Asistencia Técnica, Monitoreo y Supervisión en Cobertura Financiera.</v>
      </c>
      <c r="E2832" s="36" t="s">
        <v>1683</v>
      </c>
      <c r="F2832" s="36" t="str">
        <f t="shared" si="211"/>
        <v xml:space="preserve">Asistencia técnica virtual a UDR o Unidades Ejecutoras en temas de cobertura financiera </v>
      </c>
      <c r="G2832" s="36" t="s">
        <v>1685</v>
      </c>
      <c r="H2832" s="83" t="s">
        <v>1686</v>
      </c>
      <c r="I2832" s="82">
        <v>1</v>
      </c>
      <c r="J2832" s="38">
        <v>0</v>
      </c>
      <c r="K2832" s="38"/>
      <c r="L2832" s="38">
        <v>0</v>
      </c>
      <c r="M2832" s="38">
        <f t="shared" si="212"/>
        <v>0</v>
      </c>
      <c r="N2832" s="39">
        <v>1</v>
      </c>
      <c r="O2832" s="41" t="str">
        <f>IFERROR(VLOOKUP(N2832,bbb!B3795:Ordenmes,2,0),"")</f>
        <v>Enero</v>
      </c>
      <c r="P2832" s="142">
        <v>6</v>
      </c>
      <c r="Q2832" s="111" t="s">
        <v>142</v>
      </c>
      <c r="R2832" s="95"/>
      <c r="S2832" s="93"/>
      <c r="T2832" s="93"/>
    </row>
    <row r="2833" spans="1:20" x14ac:dyDescent="0.25">
      <c r="A2833" s="34" t="s">
        <v>2159</v>
      </c>
      <c r="B2833" s="34" t="str">
        <f t="shared" si="210"/>
        <v>UDR Lima Metropolitana Norte</v>
      </c>
      <c r="C2833" s="35" t="s">
        <v>212</v>
      </c>
      <c r="D2833" s="36" t="str">
        <f t="shared" si="209"/>
        <v>Seguimiento y evaluacion de los procesos de afiliación, promoción, proteccion y atencion a la ciudadanía</v>
      </c>
      <c r="E2833" s="36" t="s">
        <v>218</v>
      </c>
      <c r="F2833" s="36" t="str">
        <f t="shared" si="211"/>
        <v>Supervisión y asistencia técnica a operadores de los canales de atención</v>
      </c>
      <c r="G2833" s="36" t="s">
        <v>1685</v>
      </c>
      <c r="H2833" s="83" t="s">
        <v>1687</v>
      </c>
      <c r="I2833" s="82">
        <v>1</v>
      </c>
      <c r="J2833" s="38">
        <v>0</v>
      </c>
      <c r="K2833" s="38"/>
      <c r="L2833" s="38">
        <v>0</v>
      </c>
      <c r="M2833" s="38">
        <f t="shared" si="212"/>
        <v>0</v>
      </c>
      <c r="N2833" s="39">
        <v>1</v>
      </c>
      <c r="O2833" s="41" t="str">
        <f>IFERROR(VLOOKUP(N2833,bbb!B3796:Ordenmes,2,0),"")</f>
        <v>Enero</v>
      </c>
      <c r="P2833" s="142">
        <v>6</v>
      </c>
      <c r="Q2833" s="111" t="s">
        <v>142</v>
      </c>
      <c r="R2833" s="95"/>
      <c r="S2833" s="93"/>
      <c r="T2833" s="93"/>
    </row>
    <row r="2834" spans="1:20" x14ac:dyDescent="0.25">
      <c r="A2834" s="34" t="s">
        <v>2159</v>
      </c>
      <c r="B2834" s="34" t="str">
        <f t="shared" si="210"/>
        <v>UDR Lima Metropolitana Norte</v>
      </c>
      <c r="C2834" s="35" t="s">
        <v>224</v>
      </c>
      <c r="D2834" s="36" t="str">
        <f t="shared" si="209"/>
        <v>Asistencia Técnica, Monitoreo y Supervisión en Cobertura Prestacional.</v>
      </c>
      <c r="E2834" s="36" t="s">
        <v>232</v>
      </c>
      <c r="F2834" s="36" t="str">
        <f t="shared" si="211"/>
        <v>Supervisión y monitoreo de la evaluación de prestaciones administrativas no tarifadas</v>
      </c>
      <c r="G2834" s="36" t="s">
        <v>1697</v>
      </c>
      <c r="H2834" s="83" t="s">
        <v>1698</v>
      </c>
      <c r="I2834" s="82">
        <v>1</v>
      </c>
      <c r="J2834" s="38">
        <v>0</v>
      </c>
      <c r="K2834" s="38"/>
      <c r="L2834" s="38">
        <v>0</v>
      </c>
      <c r="M2834" s="38">
        <f t="shared" si="212"/>
        <v>0</v>
      </c>
      <c r="N2834" s="39">
        <v>1</v>
      </c>
      <c r="O2834" s="41" t="str">
        <f>IFERROR(VLOOKUP(N2834,bbb!B3797:Ordenmes,2,0),"")</f>
        <v>Enero</v>
      </c>
      <c r="P2834" s="142">
        <v>6</v>
      </c>
      <c r="Q2834" s="111" t="s">
        <v>142</v>
      </c>
      <c r="R2834" s="95"/>
      <c r="S2834" s="93"/>
      <c r="T2834" s="93"/>
    </row>
    <row r="2835" spans="1:20" x14ac:dyDescent="0.25">
      <c r="A2835" s="34" t="s">
        <v>2159</v>
      </c>
      <c r="B2835" s="34" t="str">
        <f t="shared" si="210"/>
        <v>UDR Lima Metropolitana Norte</v>
      </c>
      <c r="C2835" s="35" t="s">
        <v>279</v>
      </c>
      <c r="D2835" s="36" t="str">
        <f t="shared" si="209"/>
        <v>Ejecución de Control Técnico a las Prestaciones.</v>
      </c>
      <c r="E2835" s="36" t="s">
        <v>288</v>
      </c>
      <c r="F2835" s="36" t="str">
        <f t="shared" si="211"/>
        <v>Ejecutar acciones correspondientes al Proceso de Control Presencial Posterior</v>
      </c>
      <c r="G2835" s="36" t="s">
        <v>1697</v>
      </c>
      <c r="H2835" s="83" t="s">
        <v>1699</v>
      </c>
      <c r="I2835" s="82">
        <v>5</v>
      </c>
      <c r="J2835" s="38">
        <v>0</v>
      </c>
      <c r="K2835" s="38"/>
      <c r="L2835" s="38">
        <v>0</v>
      </c>
      <c r="M2835" s="38">
        <f t="shared" si="212"/>
        <v>0</v>
      </c>
      <c r="N2835" s="39">
        <v>1</v>
      </c>
      <c r="O2835" s="41" t="str">
        <f>IFERROR(VLOOKUP(N2835,bbb!B3798:Ordenmes,2,0),"")</f>
        <v>Enero</v>
      </c>
      <c r="P2835" s="142">
        <v>7</v>
      </c>
      <c r="Q2835" s="111" t="s">
        <v>156</v>
      </c>
      <c r="R2835" s="95"/>
      <c r="S2835" s="93"/>
      <c r="T2835" s="93"/>
    </row>
    <row r="2836" spans="1:20" x14ac:dyDescent="0.25">
      <c r="A2836" s="34" t="s">
        <v>2159</v>
      </c>
      <c r="B2836" s="34" t="str">
        <f t="shared" si="210"/>
        <v>UDR Lima Metropolitana Norte</v>
      </c>
      <c r="C2836" s="35" t="s">
        <v>235</v>
      </c>
      <c r="D2836" s="36" t="str">
        <f t="shared" si="209"/>
        <v>Asistencia Técnica, Monitoreo y Supervisión en Cobertura Financiera.</v>
      </c>
      <c r="E2836" s="36" t="s">
        <v>1683</v>
      </c>
      <c r="F2836" s="36" t="str">
        <f t="shared" si="211"/>
        <v xml:space="preserve">Asistencia técnica virtual a UDR o Unidades Ejecutoras en temas de cobertura financiera </v>
      </c>
      <c r="G2836" s="36" t="s">
        <v>1685</v>
      </c>
      <c r="H2836" s="83" t="s">
        <v>1686</v>
      </c>
      <c r="I2836" s="82">
        <v>1</v>
      </c>
      <c r="J2836" s="38">
        <v>0</v>
      </c>
      <c r="K2836" s="38"/>
      <c r="L2836" s="38">
        <v>0</v>
      </c>
      <c r="M2836" s="38">
        <f t="shared" si="212"/>
        <v>0</v>
      </c>
      <c r="N2836" s="39">
        <v>2</v>
      </c>
      <c r="O2836" s="41" t="str">
        <f>IFERROR(VLOOKUP(N2836,bbb!B663:Ordenmes,2,0),"")</f>
        <v>Febrero</v>
      </c>
      <c r="P2836" s="142">
        <v>7</v>
      </c>
      <c r="Q2836" s="111" t="s">
        <v>156</v>
      </c>
      <c r="R2836" s="95"/>
      <c r="S2836" s="93"/>
      <c r="T2836" s="93"/>
    </row>
    <row r="2837" spans="1:20" x14ac:dyDescent="0.25">
      <c r="A2837" s="34" t="s">
        <v>2159</v>
      </c>
      <c r="B2837" s="34" t="str">
        <f t="shared" si="210"/>
        <v>UDR Lima Metropolitana Norte</v>
      </c>
      <c r="C2837" s="35" t="s">
        <v>235</v>
      </c>
      <c r="D2837" s="36" t="str">
        <f t="shared" si="209"/>
        <v>Asistencia Técnica, Monitoreo y Supervisión en Cobertura Financiera.</v>
      </c>
      <c r="E2837" s="36" t="s">
        <v>237</v>
      </c>
      <c r="F2837" s="36" t="str">
        <f t="shared" si="211"/>
        <v xml:space="preserve">Supervisión y asistencia técnica en cobertura financiera a UDR o Unidades Ejecutoras </v>
      </c>
      <c r="G2837" s="36" t="s">
        <v>1685</v>
      </c>
      <c r="H2837" s="83" t="s">
        <v>1686</v>
      </c>
      <c r="I2837" s="82">
        <v>5</v>
      </c>
      <c r="J2837" s="38">
        <v>0</v>
      </c>
      <c r="K2837" s="38"/>
      <c r="L2837" s="38">
        <v>0</v>
      </c>
      <c r="M2837" s="38">
        <f t="shared" si="212"/>
        <v>0</v>
      </c>
      <c r="N2837" s="39">
        <v>2</v>
      </c>
      <c r="O2837" s="41" t="str">
        <f>IFERROR(VLOOKUP(N2837,bbb!B664:Ordenmes,2,0),"")</f>
        <v>Febrero</v>
      </c>
      <c r="P2837" s="142">
        <v>7</v>
      </c>
      <c r="Q2837" s="111" t="s">
        <v>156</v>
      </c>
      <c r="R2837" s="95"/>
      <c r="S2837" s="93"/>
      <c r="T2837" s="93"/>
    </row>
    <row r="2838" spans="1:20" x14ac:dyDescent="0.25">
      <c r="A2838" s="34" t="s">
        <v>2159</v>
      </c>
      <c r="B2838" s="34" t="str">
        <f t="shared" si="210"/>
        <v>UDR Lima Metropolitana Norte</v>
      </c>
      <c r="C2838" s="35" t="s">
        <v>279</v>
      </c>
      <c r="D2838" s="36" t="str">
        <f t="shared" si="209"/>
        <v>Ejecución de Control Técnico a las Prestaciones.</v>
      </c>
      <c r="E2838" s="36" t="s">
        <v>288</v>
      </c>
      <c r="F2838" s="36" t="str">
        <f t="shared" si="211"/>
        <v>Ejecutar acciones correspondientes al Proceso de Control Presencial Posterior</v>
      </c>
      <c r="G2838" s="36" t="s">
        <v>1697</v>
      </c>
      <c r="H2838" s="83" t="s">
        <v>1698</v>
      </c>
      <c r="I2838" s="82">
        <v>5</v>
      </c>
      <c r="J2838" s="38">
        <v>0</v>
      </c>
      <c r="K2838" s="38"/>
      <c r="L2838" s="38">
        <v>0</v>
      </c>
      <c r="M2838" s="38">
        <f t="shared" si="212"/>
        <v>0</v>
      </c>
      <c r="N2838" s="39">
        <v>2</v>
      </c>
      <c r="O2838" s="41" t="str">
        <f>IFERROR(VLOOKUP(N2838,bbb!B665:Ordenmes,2,0),"")</f>
        <v>Febrero</v>
      </c>
      <c r="P2838" s="142">
        <v>8</v>
      </c>
      <c r="Q2838" s="111" t="s">
        <v>145</v>
      </c>
      <c r="R2838" s="95"/>
      <c r="S2838" s="93"/>
      <c r="T2838" s="93"/>
    </row>
    <row r="2839" spans="1:20" x14ac:dyDescent="0.25">
      <c r="A2839" s="34" t="s">
        <v>2159</v>
      </c>
      <c r="B2839" s="34" t="str">
        <f t="shared" si="210"/>
        <v>UDR Lima Metropolitana Norte</v>
      </c>
      <c r="C2839" s="35" t="s">
        <v>235</v>
      </c>
      <c r="D2839" s="36" t="str">
        <f t="shared" si="209"/>
        <v>Asistencia Técnica, Monitoreo y Supervisión en Cobertura Financiera.</v>
      </c>
      <c r="E2839" s="36" t="s">
        <v>1683</v>
      </c>
      <c r="F2839" s="36" t="str">
        <f t="shared" si="211"/>
        <v xml:space="preserve">Asistencia técnica virtual a UDR o Unidades Ejecutoras en temas de cobertura financiera </v>
      </c>
      <c r="G2839" s="36" t="s">
        <v>1685</v>
      </c>
      <c r="H2839" s="83" t="s">
        <v>1686</v>
      </c>
      <c r="I2839" s="82">
        <v>1</v>
      </c>
      <c r="J2839" s="38">
        <v>0</v>
      </c>
      <c r="K2839" s="38"/>
      <c r="L2839" s="38">
        <v>0</v>
      </c>
      <c r="M2839" s="38">
        <f t="shared" si="212"/>
        <v>0</v>
      </c>
      <c r="N2839" s="39">
        <v>3</v>
      </c>
      <c r="O2839" s="41" t="str">
        <f>IFERROR(VLOOKUP(N2839,bbb!B681:Ordenmes,2,0),"")</f>
        <v>Marzo</v>
      </c>
      <c r="P2839" s="142">
        <v>8</v>
      </c>
      <c r="Q2839" s="111" t="s">
        <v>145</v>
      </c>
      <c r="R2839" s="95"/>
      <c r="S2839" s="93"/>
      <c r="T2839" s="93"/>
    </row>
    <row r="2840" spans="1:20" x14ac:dyDescent="0.25">
      <c r="A2840" s="34" t="s">
        <v>2159</v>
      </c>
      <c r="B2840" s="34" t="str">
        <f t="shared" si="210"/>
        <v>UDR Lima Metropolitana Norte</v>
      </c>
      <c r="C2840" s="35" t="s">
        <v>235</v>
      </c>
      <c r="D2840" s="36" t="str">
        <f t="shared" si="209"/>
        <v>Asistencia Técnica, Monitoreo y Supervisión en Cobertura Financiera.</v>
      </c>
      <c r="E2840" s="36" t="s">
        <v>237</v>
      </c>
      <c r="F2840" s="36" t="str">
        <f t="shared" si="211"/>
        <v xml:space="preserve">Supervisión y asistencia técnica en cobertura financiera a UDR o Unidades Ejecutoras </v>
      </c>
      <c r="G2840" s="36" t="s">
        <v>1685</v>
      </c>
      <c r="H2840" s="83" t="s">
        <v>1686</v>
      </c>
      <c r="I2840" s="82">
        <v>5</v>
      </c>
      <c r="J2840" s="38">
        <v>0</v>
      </c>
      <c r="K2840" s="38"/>
      <c r="L2840" s="38">
        <v>0</v>
      </c>
      <c r="M2840" s="38">
        <f t="shared" si="212"/>
        <v>0</v>
      </c>
      <c r="N2840" s="39">
        <v>3</v>
      </c>
      <c r="O2840" s="41" t="str">
        <f>IFERROR(VLOOKUP(N2840,bbb!B682:Ordenmes,2,0),"")</f>
        <v>Marzo</v>
      </c>
      <c r="P2840" s="142">
        <v>8</v>
      </c>
      <c r="Q2840" s="111" t="s">
        <v>145</v>
      </c>
      <c r="R2840" s="95"/>
      <c r="S2840" s="93"/>
      <c r="T2840" s="93"/>
    </row>
    <row r="2841" spans="1:20" x14ac:dyDescent="0.25">
      <c r="A2841" s="34" t="s">
        <v>2159</v>
      </c>
      <c r="B2841" s="34" t="str">
        <f t="shared" si="210"/>
        <v>UDR Lima Metropolitana Norte</v>
      </c>
      <c r="C2841" s="35" t="s">
        <v>314</v>
      </c>
      <c r="D2841" s="36" t="str">
        <f t="shared" si="209"/>
        <v>Acciones de Afiliación.</v>
      </c>
      <c r="E2841" s="36" t="s">
        <v>876</v>
      </c>
      <c r="F2841" s="36" t="str">
        <f t="shared" si="211"/>
        <v>Asistencia técnica a operadores del módulo de afiliación en IPRESS</v>
      </c>
      <c r="G2841" s="36" t="s">
        <v>1685</v>
      </c>
      <c r="H2841" s="83" t="s">
        <v>1687</v>
      </c>
      <c r="I2841" s="82">
        <v>1</v>
      </c>
      <c r="J2841" s="38">
        <v>0</v>
      </c>
      <c r="K2841" s="38"/>
      <c r="L2841" s="38">
        <v>0</v>
      </c>
      <c r="M2841" s="38">
        <f t="shared" si="212"/>
        <v>0</v>
      </c>
      <c r="N2841" s="39">
        <v>3</v>
      </c>
      <c r="O2841" s="41" t="str">
        <f>IFERROR(VLOOKUP(N2841,bbb!B683:Ordenmes,2,0),"")</f>
        <v>Marzo</v>
      </c>
      <c r="P2841" s="142">
        <v>9</v>
      </c>
      <c r="Q2841" s="111" t="s">
        <v>161</v>
      </c>
      <c r="R2841" s="95"/>
      <c r="S2841" s="93"/>
      <c r="T2841" s="93"/>
    </row>
    <row r="2842" spans="1:20" x14ac:dyDescent="0.25">
      <c r="A2842" s="34" t="s">
        <v>2159</v>
      </c>
      <c r="B2842" s="34" t="str">
        <f t="shared" si="210"/>
        <v>UDR Lima Metropolitana Norte</v>
      </c>
      <c r="C2842" s="35" t="s">
        <v>279</v>
      </c>
      <c r="D2842" s="36" t="str">
        <f t="shared" ref="D2842:D2905" si="213">IFERROR(VLOOKUP(C2842,IdAOE,2,0),"")</f>
        <v>Ejecución de Control Técnico a las Prestaciones.</v>
      </c>
      <c r="E2842" s="36" t="s">
        <v>288</v>
      </c>
      <c r="F2842" s="36" t="str">
        <f t="shared" si="211"/>
        <v>Ejecutar acciones correspondientes al Proceso de Control Presencial Posterior</v>
      </c>
      <c r="G2842" s="36" t="s">
        <v>1697</v>
      </c>
      <c r="H2842" s="83" t="s">
        <v>1699</v>
      </c>
      <c r="I2842" s="82">
        <v>5</v>
      </c>
      <c r="J2842" s="38">
        <v>0</v>
      </c>
      <c r="K2842" s="38"/>
      <c r="L2842" s="38">
        <v>0</v>
      </c>
      <c r="M2842" s="38">
        <f t="shared" si="212"/>
        <v>0</v>
      </c>
      <c r="N2842" s="39">
        <v>3</v>
      </c>
      <c r="O2842" s="41" t="str">
        <f>IFERROR(VLOOKUP(N2842,bbb!B684:Ordenmes,2,0),"")</f>
        <v>Marzo</v>
      </c>
      <c r="P2842" s="142">
        <v>9</v>
      </c>
      <c r="Q2842" s="111" t="s">
        <v>161</v>
      </c>
      <c r="R2842" s="95"/>
      <c r="S2842" s="93"/>
      <c r="T2842" s="93"/>
    </row>
    <row r="2843" spans="1:20" x14ac:dyDescent="0.25">
      <c r="A2843" s="34" t="s">
        <v>2159</v>
      </c>
      <c r="B2843" s="34" t="str">
        <f t="shared" si="210"/>
        <v>UDR Lima Metropolitana Norte</v>
      </c>
      <c r="C2843" s="35" t="s">
        <v>235</v>
      </c>
      <c r="D2843" s="36" t="str">
        <f t="shared" si="213"/>
        <v>Asistencia Técnica, Monitoreo y Supervisión en Cobertura Financiera.</v>
      </c>
      <c r="E2843" s="36" t="s">
        <v>1683</v>
      </c>
      <c r="F2843" s="36" t="str">
        <f t="shared" si="211"/>
        <v xml:space="preserve">Asistencia técnica virtual a UDR o Unidades Ejecutoras en temas de cobertura financiera </v>
      </c>
      <c r="G2843" s="36" t="s">
        <v>1685</v>
      </c>
      <c r="H2843" s="83" t="s">
        <v>1686</v>
      </c>
      <c r="I2843" s="82">
        <v>1</v>
      </c>
      <c r="J2843" s="38">
        <v>0</v>
      </c>
      <c r="K2843" s="38"/>
      <c r="L2843" s="38">
        <v>0</v>
      </c>
      <c r="M2843" s="38">
        <f t="shared" si="212"/>
        <v>0</v>
      </c>
      <c r="N2843" s="107">
        <v>4</v>
      </c>
      <c r="O2843" s="41" t="str">
        <f>IFERROR(VLOOKUP(N2843,bbb!B742:Ordenmes,2,0),"")</f>
        <v>Abril</v>
      </c>
      <c r="P2843" s="142">
        <v>9</v>
      </c>
      <c r="Q2843" s="111" t="s">
        <v>161</v>
      </c>
      <c r="R2843" s="95"/>
      <c r="S2843" s="93"/>
      <c r="T2843" s="93"/>
    </row>
    <row r="2844" spans="1:20" x14ac:dyDescent="0.25">
      <c r="A2844" s="34" t="s">
        <v>2159</v>
      </c>
      <c r="B2844" s="34" t="str">
        <f t="shared" si="210"/>
        <v>UDR Lima Metropolitana Norte</v>
      </c>
      <c r="C2844" s="35" t="s">
        <v>235</v>
      </c>
      <c r="D2844" s="36" t="str">
        <f t="shared" si="213"/>
        <v>Asistencia Técnica, Monitoreo y Supervisión en Cobertura Financiera.</v>
      </c>
      <c r="E2844" s="36" t="s">
        <v>237</v>
      </c>
      <c r="F2844" s="36" t="str">
        <f t="shared" si="211"/>
        <v xml:space="preserve">Supervisión y asistencia técnica en cobertura financiera a UDR o Unidades Ejecutoras </v>
      </c>
      <c r="G2844" s="36" t="s">
        <v>1685</v>
      </c>
      <c r="H2844" s="83" t="s">
        <v>1686</v>
      </c>
      <c r="I2844" s="82">
        <v>5</v>
      </c>
      <c r="J2844" s="38">
        <v>0</v>
      </c>
      <c r="K2844" s="38"/>
      <c r="L2844" s="38">
        <v>0</v>
      </c>
      <c r="M2844" s="38">
        <f t="shared" si="212"/>
        <v>0</v>
      </c>
      <c r="N2844" s="107">
        <v>4</v>
      </c>
      <c r="O2844" s="41" t="str">
        <f>IFERROR(VLOOKUP(N2844,bbb!B743:Ordenmes,2,0),"")</f>
        <v>Abril</v>
      </c>
      <c r="P2844" s="142">
        <v>10</v>
      </c>
      <c r="Q2844" s="111" t="s">
        <v>150</v>
      </c>
      <c r="R2844" s="95"/>
      <c r="S2844" s="93"/>
      <c r="T2844" s="93"/>
    </row>
    <row r="2845" spans="1:20" x14ac:dyDescent="0.25">
      <c r="A2845" s="34" t="s">
        <v>2159</v>
      </c>
      <c r="B2845" s="34" t="str">
        <f t="shared" si="210"/>
        <v>UDR Lima Metropolitana Norte</v>
      </c>
      <c r="C2845" s="35" t="s">
        <v>314</v>
      </c>
      <c r="D2845" s="36" t="str">
        <f t="shared" si="213"/>
        <v>Acciones de Afiliación.</v>
      </c>
      <c r="E2845" s="36" t="s">
        <v>315</v>
      </c>
      <c r="F2845" s="36" t="str">
        <f t="shared" si="211"/>
        <v>Supervisión y asistencia técnica en materia de afiliaciones</v>
      </c>
      <c r="G2845" s="36" t="s">
        <v>1685</v>
      </c>
      <c r="H2845" s="83" t="s">
        <v>1687</v>
      </c>
      <c r="I2845" s="82">
        <v>1</v>
      </c>
      <c r="J2845" s="38">
        <v>0</v>
      </c>
      <c r="K2845" s="38"/>
      <c r="L2845" s="38">
        <v>0</v>
      </c>
      <c r="M2845" s="38">
        <f t="shared" si="212"/>
        <v>0</v>
      </c>
      <c r="N2845" s="107">
        <v>4</v>
      </c>
      <c r="O2845" s="41" t="str">
        <f>IFERROR(VLOOKUP(N2845,bbb!B744:Ordenmes,2,0),"")</f>
        <v>Abril</v>
      </c>
      <c r="P2845" s="142">
        <v>10</v>
      </c>
      <c r="Q2845" s="111" t="s">
        <v>150</v>
      </c>
      <c r="R2845" s="95"/>
      <c r="S2845" s="93"/>
      <c r="T2845" s="93"/>
    </row>
    <row r="2846" spans="1:20" x14ac:dyDescent="0.25">
      <c r="A2846" s="34" t="s">
        <v>2159</v>
      </c>
      <c r="B2846" s="34" t="str">
        <f t="shared" si="210"/>
        <v>UDR Lima Metropolitana Norte</v>
      </c>
      <c r="C2846" s="35" t="s">
        <v>279</v>
      </c>
      <c r="D2846" s="36" t="str">
        <f t="shared" si="213"/>
        <v>Ejecución de Control Técnico a las Prestaciones.</v>
      </c>
      <c r="E2846" s="36" t="s">
        <v>288</v>
      </c>
      <c r="F2846" s="36" t="str">
        <f t="shared" si="211"/>
        <v>Ejecutar acciones correspondientes al Proceso de Control Presencial Posterior</v>
      </c>
      <c r="G2846" s="36" t="s">
        <v>1697</v>
      </c>
      <c r="H2846" s="83" t="s">
        <v>1698</v>
      </c>
      <c r="I2846" s="82">
        <v>5</v>
      </c>
      <c r="J2846" s="38">
        <v>0</v>
      </c>
      <c r="K2846" s="38"/>
      <c r="L2846" s="38">
        <v>0</v>
      </c>
      <c r="M2846" s="38">
        <f t="shared" si="212"/>
        <v>0</v>
      </c>
      <c r="N2846" s="107">
        <v>4</v>
      </c>
      <c r="O2846" s="41" t="str">
        <f>IFERROR(VLOOKUP(N2846,bbb!B745:Ordenmes,2,0),"")</f>
        <v>Abril</v>
      </c>
      <c r="P2846" s="142">
        <v>11</v>
      </c>
      <c r="Q2846" s="111" t="s">
        <v>169</v>
      </c>
      <c r="R2846" s="95"/>
      <c r="S2846" s="93"/>
      <c r="T2846" s="93"/>
    </row>
    <row r="2847" spans="1:20" x14ac:dyDescent="0.25">
      <c r="A2847" s="34" t="s">
        <v>2159</v>
      </c>
      <c r="B2847" s="34" t="str">
        <f t="shared" ref="B2847:B2910" si="214">IFERROR(VLOOKUP(A2847,IdCC,2,0),"")</f>
        <v>UDR Lima Metropolitana Norte</v>
      </c>
      <c r="C2847" s="35" t="s">
        <v>235</v>
      </c>
      <c r="D2847" s="36" t="str">
        <f t="shared" si="213"/>
        <v>Asistencia Técnica, Monitoreo y Supervisión en Cobertura Financiera.</v>
      </c>
      <c r="E2847" s="36" t="s">
        <v>1683</v>
      </c>
      <c r="F2847" s="36" t="str">
        <f t="shared" si="211"/>
        <v xml:space="preserve">Asistencia técnica virtual a UDR o Unidades Ejecutoras en temas de cobertura financiera </v>
      </c>
      <c r="G2847" s="36" t="s">
        <v>1685</v>
      </c>
      <c r="H2847" s="83" t="s">
        <v>1686</v>
      </c>
      <c r="I2847" s="82">
        <v>1</v>
      </c>
      <c r="J2847" s="38">
        <v>0</v>
      </c>
      <c r="K2847" s="38"/>
      <c r="L2847" s="38">
        <v>0</v>
      </c>
      <c r="M2847" s="38">
        <f t="shared" si="212"/>
        <v>0</v>
      </c>
      <c r="N2847" s="39">
        <v>5</v>
      </c>
      <c r="O2847" s="41" t="str">
        <f>IFERROR(VLOOKUP(N2847,bbb!B721:Ordenmes,2,0),"")</f>
        <v>Mayo</v>
      </c>
      <c r="P2847" s="142">
        <v>11</v>
      </c>
      <c r="Q2847" s="111" t="s">
        <v>169</v>
      </c>
      <c r="R2847" s="95"/>
      <c r="S2847" s="93"/>
      <c r="T2847" s="93"/>
    </row>
    <row r="2848" spans="1:20" x14ac:dyDescent="0.25">
      <c r="A2848" s="34" t="s">
        <v>2159</v>
      </c>
      <c r="B2848" s="34" t="str">
        <f t="shared" si="214"/>
        <v>UDR Lima Metropolitana Norte</v>
      </c>
      <c r="C2848" s="35" t="s">
        <v>235</v>
      </c>
      <c r="D2848" s="36" t="str">
        <f t="shared" si="213"/>
        <v>Asistencia Técnica, Monitoreo y Supervisión en Cobertura Financiera.</v>
      </c>
      <c r="E2848" s="36" t="s">
        <v>237</v>
      </c>
      <c r="F2848" s="36" t="str">
        <f t="shared" si="211"/>
        <v xml:space="preserve">Supervisión y asistencia técnica en cobertura financiera a UDR o Unidades Ejecutoras </v>
      </c>
      <c r="G2848" s="36" t="s">
        <v>1685</v>
      </c>
      <c r="H2848" s="83" t="s">
        <v>1686</v>
      </c>
      <c r="I2848" s="82">
        <v>5</v>
      </c>
      <c r="J2848" s="38">
        <v>0</v>
      </c>
      <c r="K2848" s="38"/>
      <c r="L2848" s="38">
        <v>0</v>
      </c>
      <c r="M2848" s="38">
        <f t="shared" si="212"/>
        <v>0</v>
      </c>
      <c r="N2848" s="39">
        <v>5</v>
      </c>
      <c r="O2848" s="41" t="str">
        <f>IFERROR(VLOOKUP(N2848,bbb!B722:Ordenmes,2,0),"")</f>
        <v>Mayo</v>
      </c>
      <c r="P2848" s="142">
        <v>12</v>
      </c>
      <c r="Q2848" s="111" t="s">
        <v>166</v>
      </c>
      <c r="R2848" s="95" t="s">
        <v>120</v>
      </c>
      <c r="S2848" s="93"/>
      <c r="T2848" s="93"/>
    </row>
    <row r="2849" spans="1:20" x14ac:dyDescent="0.25">
      <c r="A2849" s="34" t="s">
        <v>2159</v>
      </c>
      <c r="B2849" s="34" t="str">
        <f t="shared" si="214"/>
        <v>UDR Lima Metropolitana Norte</v>
      </c>
      <c r="C2849" s="96" t="s">
        <v>895</v>
      </c>
      <c r="D2849" s="36" t="str">
        <f t="shared" si="213"/>
        <v>Acciones de promocion y proteccion de derechos</v>
      </c>
      <c r="E2849" s="36" t="s">
        <v>1688</v>
      </c>
      <c r="F2849" s="36" t="str">
        <f t="shared" si="211"/>
        <v xml:space="preserve">Evaluar la gratuidad de la atención al asegurado </v>
      </c>
      <c r="G2849" s="36" t="s">
        <v>1685</v>
      </c>
      <c r="H2849" s="83" t="s">
        <v>1690</v>
      </c>
      <c r="I2849" s="82">
        <v>1</v>
      </c>
      <c r="J2849" s="38">
        <v>0</v>
      </c>
      <c r="K2849" s="38"/>
      <c r="L2849" s="38">
        <v>0</v>
      </c>
      <c r="M2849" s="38">
        <f t="shared" si="212"/>
        <v>0</v>
      </c>
      <c r="N2849" s="39">
        <v>5</v>
      </c>
      <c r="O2849" s="41" t="str">
        <f>IFERROR(VLOOKUP(N2849,bbb!B723:Ordenmes,2,0),"")</f>
        <v>Mayo</v>
      </c>
      <c r="P2849" s="142">
        <v>11</v>
      </c>
      <c r="Q2849" s="111" t="s">
        <v>169</v>
      </c>
      <c r="R2849" s="95"/>
      <c r="S2849" s="93"/>
      <c r="T2849" s="93"/>
    </row>
    <row r="2850" spans="1:20" x14ac:dyDescent="0.25">
      <c r="A2850" s="34" t="s">
        <v>2159</v>
      </c>
      <c r="B2850" s="34" t="str">
        <f t="shared" si="214"/>
        <v>UDR Lima Metropolitana Norte</v>
      </c>
      <c r="C2850" s="35" t="s">
        <v>279</v>
      </c>
      <c r="D2850" s="36" t="str">
        <f t="shared" si="213"/>
        <v>Ejecución de Control Técnico a las Prestaciones.</v>
      </c>
      <c r="E2850" s="36" t="s">
        <v>288</v>
      </c>
      <c r="F2850" s="36" t="str">
        <f t="shared" si="211"/>
        <v>Ejecutar acciones correspondientes al Proceso de Control Presencial Posterior</v>
      </c>
      <c r="G2850" s="36" t="s">
        <v>1697</v>
      </c>
      <c r="H2850" s="83" t="s">
        <v>1699</v>
      </c>
      <c r="I2850" s="82">
        <v>5</v>
      </c>
      <c r="J2850" s="38">
        <v>0</v>
      </c>
      <c r="K2850" s="38"/>
      <c r="L2850" s="38">
        <v>0</v>
      </c>
      <c r="M2850" s="38">
        <f t="shared" si="212"/>
        <v>0</v>
      </c>
      <c r="N2850" s="39">
        <v>5</v>
      </c>
      <c r="O2850" s="41" t="str">
        <f>IFERROR(VLOOKUP(N2850,bbb!B724:Ordenmes,2,0),"")</f>
        <v>Mayo</v>
      </c>
      <c r="P2850" s="142">
        <v>1</v>
      </c>
      <c r="Q2850" s="111" t="s">
        <v>257</v>
      </c>
      <c r="R2850" s="95"/>
      <c r="S2850" s="93"/>
      <c r="T2850" s="93"/>
    </row>
    <row r="2851" spans="1:20" x14ac:dyDescent="0.25">
      <c r="A2851" s="34" t="s">
        <v>2159</v>
      </c>
      <c r="B2851" s="34" t="str">
        <f t="shared" si="214"/>
        <v>UDR Lima Metropolitana Norte</v>
      </c>
      <c r="C2851" s="35" t="s">
        <v>235</v>
      </c>
      <c r="D2851" s="36" t="str">
        <f t="shared" si="213"/>
        <v>Asistencia Técnica, Monitoreo y Supervisión en Cobertura Financiera.</v>
      </c>
      <c r="E2851" s="36" t="s">
        <v>1683</v>
      </c>
      <c r="F2851" s="36" t="str">
        <f t="shared" si="211"/>
        <v xml:space="preserve">Asistencia técnica virtual a UDR o Unidades Ejecutoras en temas de cobertura financiera </v>
      </c>
      <c r="G2851" s="36" t="s">
        <v>1685</v>
      </c>
      <c r="H2851" s="83" t="s">
        <v>1686</v>
      </c>
      <c r="I2851" s="82">
        <v>1</v>
      </c>
      <c r="J2851" s="38">
        <v>0</v>
      </c>
      <c r="K2851" s="38"/>
      <c r="L2851" s="38">
        <v>0</v>
      </c>
      <c r="M2851" s="38">
        <f t="shared" si="212"/>
        <v>0</v>
      </c>
      <c r="N2851" s="39">
        <v>6</v>
      </c>
      <c r="O2851" s="41" t="str">
        <f>IFERROR(VLOOKUP(N2851,bbb!B702:Ordenmes,2,0),"")</f>
        <v>Junio</v>
      </c>
      <c r="P2851" s="142">
        <v>1</v>
      </c>
      <c r="Q2851" s="111" t="s">
        <v>257</v>
      </c>
      <c r="R2851" s="95"/>
      <c r="S2851" s="93"/>
      <c r="T2851" s="93"/>
    </row>
    <row r="2852" spans="1:20" x14ac:dyDescent="0.25">
      <c r="A2852" s="34" t="s">
        <v>2159</v>
      </c>
      <c r="B2852" s="34" t="str">
        <f t="shared" si="214"/>
        <v>UDR Lima Metropolitana Norte</v>
      </c>
      <c r="C2852" s="35" t="s">
        <v>235</v>
      </c>
      <c r="D2852" s="36" t="str">
        <f t="shared" si="213"/>
        <v>Asistencia Técnica, Monitoreo y Supervisión en Cobertura Financiera.</v>
      </c>
      <c r="E2852" s="36" t="s">
        <v>237</v>
      </c>
      <c r="F2852" s="36" t="str">
        <f t="shared" si="211"/>
        <v xml:space="preserve">Supervisión y asistencia técnica en cobertura financiera a UDR o Unidades Ejecutoras </v>
      </c>
      <c r="G2852" s="36" t="s">
        <v>1685</v>
      </c>
      <c r="H2852" s="83" t="s">
        <v>1686</v>
      </c>
      <c r="I2852" s="82">
        <v>5</v>
      </c>
      <c r="J2852" s="38">
        <v>0</v>
      </c>
      <c r="K2852" s="38"/>
      <c r="L2852" s="38">
        <v>0</v>
      </c>
      <c r="M2852" s="38">
        <f t="shared" si="212"/>
        <v>0</v>
      </c>
      <c r="N2852" s="39">
        <v>6</v>
      </c>
      <c r="O2852" s="41" t="str">
        <f>IFERROR(VLOOKUP(N2852,bbb!B703:Ordenmes,2,0),"")</f>
        <v>Junio</v>
      </c>
      <c r="P2852" s="142">
        <v>1</v>
      </c>
      <c r="Q2852" s="111" t="s">
        <v>257</v>
      </c>
      <c r="R2852" s="95"/>
      <c r="S2852" s="93"/>
      <c r="T2852" s="93"/>
    </row>
    <row r="2853" spans="1:20" x14ac:dyDescent="0.25">
      <c r="A2853" s="34" t="s">
        <v>2159</v>
      </c>
      <c r="B2853" s="34" t="str">
        <f t="shared" si="214"/>
        <v>UDR Lima Metropolitana Norte</v>
      </c>
      <c r="C2853" s="35" t="s">
        <v>279</v>
      </c>
      <c r="D2853" s="36" t="str">
        <f t="shared" si="213"/>
        <v>Ejecución de Control Técnico a las Prestaciones.</v>
      </c>
      <c r="E2853" s="36" t="s">
        <v>288</v>
      </c>
      <c r="F2853" s="36" t="str">
        <f t="shared" si="211"/>
        <v>Ejecutar acciones correspondientes al Proceso de Control Presencial Posterior</v>
      </c>
      <c r="G2853" s="36" t="s">
        <v>1697</v>
      </c>
      <c r="H2853" s="83" t="s">
        <v>1698</v>
      </c>
      <c r="I2853" s="82">
        <v>5</v>
      </c>
      <c r="J2853" s="38">
        <v>0</v>
      </c>
      <c r="K2853" s="38"/>
      <c r="L2853" s="38">
        <v>0</v>
      </c>
      <c r="M2853" s="38">
        <f t="shared" si="212"/>
        <v>0</v>
      </c>
      <c r="N2853" s="39">
        <v>6</v>
      </c>
      <c r="O2853" s="41" t="str">
        <f>IFERROR(VLOOKUP(N2853,bbb!B704:Ordenmes,2,0),"")</f>
        <v>Junio</v>
      </c>
      <c r="P2853" s="142">
        <v>1</v>
      </c>
      <c r="Q2853" s="111" t="s">
        <v>257</v>
      </c>
      <c r="R2853" s="95"/>
      <c r="S2853" s="93"/>
      <c r="T2853" s="93"/>
    </row>
    <row r="2854" spans="1:20" x14ac:dyDescent="0.25">
      <c r="A2854" s="34" t="s">
        <v>2159</v>
      </c>
      <c r="B2854" s="34" t="str">
        <f t="shared" si="214"/>
        <v>UDR Lima Metropolitana Norte</v>
      </c>
      <c r="C2854" s="35" t="s">
        <v>235</v>
      </c>
      <c r="D2854" s="36" t="str">
        <f t="shared" si="213"/>
        <v>Asistencia Técnica, Monitoreo y Supervisión en Cobertura Financiera.</v>
      </c>
      <c r="E2854" s="36" t="s">
        <v>237</v>
      </c>
      <c r="F2854" s="36" t="str">
        <f t="shared" si="211"/>
        <v xml:space="preserve">Supervisión y asistencia técnica en cobertura financiera a UDR o Unidades Ejecutoras </v>
      </c>
      <c r="G2854" s="36" t="s">
        <v>1685</v>
      </c>
      <c r="H2854" s="83" t="s">
        <v>1686</v>
      </c>
      <c r="I2854" s="82">
        <v>5</v>
      </c>
      <c r="J2854" s="38">
        <v>0</v>
      </c>
      <c r="K2854" s="38"/>
      <c r="L2854" s="38">
        <v>0</v>
      </c>
      <c r="M2854" s="38">
        <f t="shared" si="212"/>
        <v>0</v>
      </c>
      <c r="N2854" s="39">
        <v>7</v>
      </c>
      <c r="O2854" s="41" t="str">
        <f>IFERROR(VLOOKUP(N2854,bbb!B709:Ordenmes,2,0),"")</f>
        <v>Julio</v>
      </c>
      <c r="P2854" s="142">
        <v>2</v>
      </c>
      <c r="Q2854" s="111" t="s">
        <v>126</v>
      </c>
      <c r="R2854" s="95"/>
      <c r="S2854" s="93"/>
      <c r="T2854" s="93"/>
    </row>
    <row r="2855" spans="1:20" x14ac:dyDescent="0.25">
      <c r="A2855" s="34" t="s">
        <v>2159</v>
      </c>
      <c r="B2855" s="34" t="str">
        <f t="shared" si="214"/>
        <v>UDR Lima Metropolitana Norte</v>
      </c>
      <c r="C2855" s="96" t="s">
        <v>895</v>
      </c>
      <c r="D2855" s="36" t="str">
        <f t="shared" si="213"/>
        <v>Acciones de promocion y proteccion de derechos</v>
      </c>
      <c r="E2855" s="36" t="s">
        <v>1691</v>
      </c>
      <c r="F2855" s="36" t="str">
        <f t="shared" si="211"/>
        <v xml:space="preserve">Evaluar las acciones de intervención de los Gestores SIS en IPRESS </v>
      </c>
      <c r="G2855" s="36" t="s">
        <v>1685</v>
      </c>
      <c r="H2855" s="83" t="s">
        <v>1687</v>
      </c>
      <c r="I2855" s="82">
        <v>1</v>
      </c>
      <c r="J2855" s="38">
        <v>0</v>
      </c>
      <c r="K2855" s="38"/>
      <c r="L2855" s="38">
        <v>0</v>
      </c>
      <c r="M2855" s="38">
        <f t="shared" si="212"/>
        <v>0</v>
      </c>
      <c r="N2855" s="39">
        <v>7</v>
      </c>
      <c r="O2855" s="41" t="str">
        <f>IFERROR(VLOOKUP(N2855,bbb!B710:Ordenmes,2,0),"")</f>
        <v>Julio</v>
      </c>
      <c r="P2855" s="142">
        <v>2</v>
      </c>
      <c r="Q2855" s="111" t="s">
        <v>126</v>
      </c>
      <c r="R2855" s="95"/>
      <c r="S2855" s="93"/>
      <c r="T2855" s="93"/>
    </row>
    <row r="2856" spans="1:20" x14ac:dyDescent="0.25">
      <c r="A2856" s="34" t="s">
        <v>2159</v>
      </c>
      <c r="B2856" s="34" t="str">
        <f t="shared" si="214"/>
        <v>UDR Lima Metropolitana Norte</v>
      </c>
      <c r="C2856" s="35" t="s">
        <v>279</v>
      </c>
      <c r="D2856" s="36" t="str">
        <f t="shared" si="213"/>
        <v>Ejecución de Control Técnico a las Prestaciones.</v>
      </c>
      <c r="E2856" s="36" t="s">
        <v>288</v>
      </c>
      <c r="F2856" s="36" t="str">
        <f t="shared" si="211"/>
        <v>Ejecutar acciones correspondientes al Proceso de Control Presencial Posterior</v>
      </c>
      <c r="G2856" s="36" t="s">
        <v>1697</v>
      </c>
      <c r="H2856" s="83" t="s">
        <v>1699</v>
      </c>
      <c r="I2856" s="82">
        <v>5</v>
      </c>
      <c r="J2856" s="38">
        <v>0</v>
      </c>
      <c r="K2856" s="38"/>
      <c r="L2856" s="38">
        <v>0</v>
      </c>
      <c r="M2856" s="38">
        <f t="shared" si="212"/>
        <v>0</v>
      </c>
      <c r="N2856" s="39">
        <v>7</v>
      </c>
      <c r="O2856" s="41" t="str">
        <f>IFERROR(VLOOKUP(N2856,bbb!B711:Ordenmes,2,0),"")</f>
        <v>Julio</v>
      </c>
      <c r="P2856" s="142">
        <v>2</v>
      </c>
      <c r="Q2856" s="111" t="s">
        <v>126</v>
      </c>
      <c r="R2856" s="95"/>
      <c r="S2856" s="93"/>
      <c r="T2856" s="93"/>
    </row>
    <row r="2857" spans="1:20" x14ac:dyDescent="0.25">
      <c r="A2857" s="34" t="s">
        <v>2159</v>
      </c>
      <c r="B2857" s="34" t="str">
        <f t="shared" si="214"/>
        <v>UDR Lima Metropolitana Norte</v>
      </c>
      <c r="C2857" s="35" t="s">
        <v>235</v>
      </c>
      <c r="D2857" s="36" t="str">
        <f t="shared" si="213"/>
        <v>Asistencia Técnica, Monitoreo y Supervisión en Cobertura Financiera.</v>
      </c>
      <c r="E2857" s="36" t="s">
        <v>237</v>
      </c>
      <c r="F2857" s="36" t="str">
        <f t="shared" si="211"/>
        <v xml:space="preserve">Supervisión y asistencia técnica en cobertura financiera a UDR o Unidades Ejecutoras </v>
      </c>
      <c r="G2857" s="36" t="s">
        <v>1685</v>
      </c>
      <c r="H2857" s="83" t="s">
        <v>1686</v>
      </c>
      <c r="I2857" s="82">
        <v>5</v>
      </c>
      <c r="J2857" s="38">
        <v>0</v>
      </c>
      <c r="K2857" s="38"/>
      <c r="L2857" s="38">
        <v>0</v>
      </c>
      <c r="M2857" s="38">
        <f t="shared" si="212"/>
        <v>0</v>
      </c>
      <c r="N2857" s="39">
        <v>8</v>
      </c>
      <c r="O2857" s="41" t="str">
        <f>IFERROR(VLOOKUP(N2857,bbb!B706:Ordenmes,2,0),"")</f>
        <v>Agosto</v>
      </c>
      <c r="P2857" s="142">
        <v>2</v>
      </c>
      <c r="Q2857" s="111" t="s">
        <v>126</v>
      </c>
      <c r="R2857" s="95"/>
      <c r="S2857" s="93"/>
      <c r="T2857" s="93"/>
    </row>
    <row r="2858" spans="1:20" x14ac:dyDescent="0.25">
      <c r="A2858" s="34" t="s">
        <v>2159</v>
      </c>
      <c r="B2858" s="34" t="str">
        <f t="shared" si="214"/>
        <v>UDR Lima Metropolitana Norte</v>
      </c>
      <c r="C2858" s="35" t="s">
        <v>279</v>
      </c>
      <c r="D2858" s="36" t="str">
        <f t="shared" si="213"/>
        <v>Ejecución de Control Técnico a las Prestaciones.</v>
      </c>
      <c r="E2858" s="36" t="s">
        <v>288</v>
      </c>
      <c r="F2858" s="36" t="str">
        <f t="shared" si="211"/>
        <v>Ejecutar acciones correspondientes al Proceso de Control Presencial Posterior</v>
      </c>
      <c r="G2858" s="36" t="s">
        <v>1697</v>
      </c>
      <c r="H2858" s="83" t="s">
        <v>1698</v>
      </c>
      <c r="I2858" s="82">
        <v>5</v>
      </c>
      <c r="J2858" s="38">
        <v>0</v>
      </c>
      <c r="K2858" s="38"/>
      <c r="L2858" s="38">
        <v>0</v>
      </c>
      <c r="M2858" s="38">
        <f t="shared" si="212"/>
        <v>0</v>
      </c>
      <c r="N2858" s="39">
        <v>8</v>
      </c>
      <c r="O2858" s="41" t="str">
        <f>IFERROR(VLOOKUP(N2858,bbb!B707:Ordenmes,2,0),"")</f>
        <v>Agosto</v>
      </c>
      <c r="P2858" s="142">
        <v>2</v>
      </c>
      <c r="Q2858" s="111" t="s">
        <v>126</v>
      </c>
      <c r="R2858" s="95"/>
      <c r="S2858" s="93"/>
      <c r="T2858" s="93"/>
    </row>
    <row r="2859" spans="1:20" x14ac:dyDescent="0.25">
      <c r="A2859" s="34" t="s">
        <v>2159</v>
      </c>
      <c r="B2859" s="34" t="str">
        <f t="shared" si="214"/>
        <v>UDR Lima Metropolitana Norte</v>
      </c>
      <c r="C2859" s="35" t="s">
        <v>235</v>
      </c>
      <c r="D2859" s="36" t="str">
        <f t="shared" si="213"/>
        <v>Asistencia Técnica, Monitoreo y Supervisión en Cobertura Financiera.</v>
      </c>
      <c r="E2859" s="36" t="s">
        <v>237</v>
      </c>
      <c r="F2859" s="36" t="str">
        <f t="shared" si="211"/>
        <v xml:space="preserve">Supervisión y asistencia técnica en cobertura financiera a UDR o Unidades Ejecutoras </v>
      </c>
      <c r="G2859" s="36" t="s">
        <v>1685</v>
      </c>
      <c r="H2859" s="83" t="s">
        <v>1686</v>
      </c>
      <c r="I2859" s="82">
        <v>5</v>
      </c>
      <c r="J2859" s="38">
        <v>0</v>
      </c>
      <c r="K2859" s="38"/>
      <c r="L2859" s="38">
        <v>0</v>
      </c>
      <c r="M2859" s="38">
        <f t="shared" si="212"/>
        <v>0</v>
      </c>
      <c r="N2859" s="39">
        <v>9</v>
      </c>
      <c r="O2859" s="41" t="str">
        <f>IFERROR(VLOOKUP(N2859,bbb!B672:Ordenmes,2,0),"")</f>
        <v>Setiembre</v>
      </c>
      <c r="P2859" s="142">
        <v>2</v>
      </c>
      <c r="Q2859" s="111" t="s">
        <v>126</v>
      </c>
      <c r="R2859" s="95"/>
      <c r="S2859" s="93"/>
      <c r="T2859" s="93"/>
    </row>
    <row r="2860" spans="1:20" x14ac:dyDescent="0.25">
      <c r="A2860" s="34" t="s">
        <v>2159</v>
      </c>
      <c r="B2860" s="34" t="str">
        <f t="shared" si="214"/>
        <v>UDR Lima Metropolitana Norte</v>
      </c>
      <c r="C2860" s="35" t="s">
        <v>279</v>
      </c>
      <c r="D2860" s="36" t="str">
        <f t="shared" si="213"/>
        <v>Ejecución de Control Técnico a las Prestaciones.</v>
      </c>
      <c r="E2860" s="36" t="s">
        <v>288</v>
      </c>
      <c r="F2860" s="36" t="str">
        <f t="shared" si="211"/>
        <v>Ejecutar acciones correspondientes al Proceso de Control Presencial Posterior</v>
      </c>
      <c r="G2860" s="36" t="s">
        <v>1697</v>
      </c>
      <c r="H2860" s="83" t="s">
        <v>1699</v>
      </c>
      <c r="I2860" s="82">
        <v>5</v>
      </c>
      <c r="J2860" s="38">
        <v>0</v>
      </c>
      <c r="K2860" s="38"/>
      <c r="L2860" s="38">
        <v>0</v>
      </c>
      <c r="M2860" s="38">
        <f t="shared" si="212"/>
        <v>0</v>
      </c>
      <c r="N2860" s="39">
        <v>9</v>
      </c>
      <c r="O2860" s="41" t="str">
        <f>IFERROR(VLOOKUP(N2860,bbb!B673:Ordenmes,2,0),"")</f>
        <v>Setiembre</v>
      </c>
      <c r="P2860" s="142">
        <v>2</v>
      </c>
      <c r="Q2860" s="111" t="s">
        <v>126</v>
      </c>
      <c r="R2860" s="95"/>
      <c r="S2860" s="93"/>
      <c r="T2860" s="93"/>
    </row>
    <row r="2861" spans="1:20" x14ac:dyDescent="0.25">
      <c r="A2861" s="34" t="s">
        <v>2159</v>
      </c>
      <c r="B2861" s="34" t="str">
        <f t="shared" si="214"/>
        <v>UDR Lima Metropolitana Norte</v>
      </c>
      <c r="C2861" s="35" t="s">
        <v>235</v>
      </c>
      <c r="D2861" s="36" t="str">
        <f t="shared" si="213"/>
        <v>Asistencia Técnica, Monitoreo y Supervisión en Cobertura Financiera.</v>
      </c>
      <c r="E2861" s="36" t="s">
        <v>237</v>
      </c>
      <c r="F2861" s="36" t="str">
        <f t="shared" si="211"/>
        <v xml:space="preserve">Supervisión y asistencia técnica en cobertura financiera a UDR o Unidades Ejecutoras </v>
      </c>
      <c r="G2861" s="36" t="s">
        <v>1685</v>
      </c>
      <c r="H2861" s="83" t="s">
        <v>1686</v>
      </c>
      <c r="I2861" s="82">
        <v>5</v>
      </c>
      <c r="J2861" s="38">
        <v>0</v>
      </c>
      <c r="K2861" s="38"/>
      <c r="L2861" s="38">
        <v>0</v>
      </c>
      <c r="M2861" s="38">
        <f t="shared" si="212"/>
        <v>0</v>
      </c>
      <c r="N2861" s="39">
        <v>10</v>
      </c>
      <c r="O2861" s="41" t="str">
        <f>IFERROR(VLOOKUP(N2861,bbb!B653:Ordenmes,2,0),"")</f>
        <v>Octubre</v>
      </c>
      <c r="P2861" s="142">
        <v>2</v>
      </c>
      <c r="Q2861" s="111" t="s">
        <v>126</v>
      </c>
      <c r="R2861" s="95"/>
      <c r="S2861" s="93"/>
      <c r="T2861" s="93"/>
    </row>
    <row r="2862" spans="1:20" x14ac:dyDescent="0.25">
      <c r="A2862" s="34" t="s">
        <v>2159</v>
      </c>
      <c r="B2862" s="34" t="str">
        <f t="shared" si="214"/>
        <v>UDR Lima Metropolitana Norte</v>
      </c>
      <c r="C2862" s="35" t="s">
        <v>279</v>
      </c>
      <c r="D2862" s="36" t="str">
        <f t="shared" si="213"/>
        <v>Ejecución de Control Técnico a las Prestaciones.</v>
      </c>
      <c r="E2862" s="36" t="s">
        <v>288</v>
      </c>
      <c r="F2862" s="36" t="str">
        <f t="shared" si="211"/>
        <v>Ejecutar acciones correspondientes al Proceso de Control Presencial Posterior</v>
      </c>
      <c r="G2862" s="36" t="s">
        <v>1697</v>
      </c>
      <c r="H2862" s="83" t="s">
        <v>1698</v>
      </c>
      <c r="I2862" s="82">
        <v>5</v>
      </c>
      <c r="J2862" s="38">
        <v>0</v>
      </c>
      <c r="K2862" s="38"/>
      <c r="L2862" s="38">
        <v>0</v>
      </c>
      <c r="M2862" s="38">
        <f t="shared" si="212"/>
        <v>0</v>
      </c>
      <c r="N2862" s="39">
        <v>10</v>
      </c>
      <c r="O2862" s="41" t="str">
        <f>IFERROR(VLOOKUP(N2862,bbb!B654:Ordenmes,2,0),"")</f>
        <v>Octubre</v>
      </c>
      <c r="P2862" s="142">
        <v>3</v>
      </c>
      <c r="Q2862" s="111" t="s">
        <v>131</v>
      </c>
      <c r="R2862" s="95"/>
      <c r="S2862" s="93"/>
      <c r="T2862" s="93"/>
    </row>
    <row r="2863" spans="1:20" x14ac:dyDescent="0.25">
      <c r="A2863" s="34" t="s">
        <v>2159</v>
      </c>
      <c r="B2863" s="34" t="str">
        <f t="shared" si="214"/>
        <v>UDR Lima Metropolitana Norte</v>
      </c>
      <c r="C2863" s="35" t="s">
        <v>235</v>
      </c>
      <c r="D2863" s="36" t="str">
        <f t="shared" si="213"/>
        <v>Asistencia Técnica, Monitoreo y Supervisión en Cobertura Financiera.</v>
      </c>
      <c r="E2863" s="36" t="s">
        <v>237</v>
      </c>
      <c r="F2863" s="36" t="str">
        <f t="shared" si="211"/>
        <v xml:space="preserve">Supervisión y asistencia técnica en cobertura financiera a UDR o Unidades Ejecutoras </v>
      </c>
      <c r="G2863" s="36" t="s">
        <v>1685</v>
      </c>
      <c r="H2863" s="83" t="s">
        <v>1686</v>
      </c>
      <c r="I2863" s="82">
        <v>5</v>
      </c>
      <c r="J2863" s="38">
        <v>0</v>
      </c>
      <c r="K2863" s="38"/>
      <c r="L2863" s="38">
        <v>0</v>
      </c>
      <c r="M2863" s="38">
        <f t="shared" si="212"/>
        <v>0</v>
      </c>
      <c r="N2863" s="39">
        <v>11</v>
      </c>
      <c r="O2863" s="41" t="str">
        <f>IFERROR(VLOOKUP(N2863,bbb!B636:Ordenmes,2,0),"")</f>
        <v>Noviembre</v>
      </c>
      <c r="P2863" s="142">
        <v>3</v>
      </c>
      <c r="Q2863" s="111" t="s">
        <v>131</v>
      </c>
      <c r="R2863" s="95"/>
      <c r="S2863" s="93"/>
      <c r="T2863" s="93"/>
    </row>
    <row r="2864" spans="1:20" x14ac:dyDescent="0.25">
      <c r="A2864" s="34" t="s">
        <v>2159</v>
      </c>
      <c r="B2864" s="34" t="str">
        <f t="shared" si="214"/>
        <v>UDR Lima Metropolitana Norte</v>
      </c>
      <c r="C2864" s="35" t="s">
        <v>279</v>
      </c>
      <c r="D2864" s="36" t="str">
        <f t="shared" si="213"/>
        <v>Ejecución de Control Técnico a las Prestaciones.</v>
      </c>
      <c r="E2864" s="36" t="s">
        <v>288</v>
      </c>
      <c r="F2864" s="36" t="str">
        <f t="shared" si="211"/>
        <v>Ejecutar acciones correspondientes al Proceso de Control Presencial Posterior</v>
      </c>
      <c r="G2864" s="36" t="s">
        <v>1697</v>
      </c>
      <c r="H2864" s="83" t="s">
        <v>1699</v>
      </c>
      <c r="I2864" s="82">
        <v>5</v>
      </c>
      <c r="J2864" s="38">
        <v>0</v>
      </c>
      <c r="K2864" s="38"/>
      <c r="L2864" s="38">
        <v>0</v>
      </c>
      <c r="M2864" s="38">
        <f t="shared" si="212"/>
        <v>0</v>
      </c>
      <c r="N2864" s="39">
        <v>11</v>
      </c>
      <c r="O2864" s="41" t="str">
        <f>IFERROR(VLOOKUP(N2864,bbb!B637:Ordenmes,2,0),"")</f>
        <v>Noviembre</v>
      </c>
      <c r="P2864" s="142">
        <v>3</v>
      </c>
      <c r="Q2864" s="111" t="s">
        <v>131</v>
      </c>
      <c r="R2864" s="95"/>
      <c r="S2864" s="93"/>
      <c r="T2864" s="93"/>
    </row>
    <row r="2865" spans="1:20" x14ac:dyDescent="0.25">
      <c r="A2865" s="34" t="s">
        <v>2159</v>
      </c>
      <c r="B2865" s="34" t="str">
        <f t="shared" si="214"/>
        <v>UDR Lima Metropolitana Norte</v>
      </c>
      <c r="C2865" s="35" t="s">
        <v>1693</v>
      </c>
      <c r="D2865" s="36" t="str">
        <f t="shared" si="213"/>
        <v>Conduccion y control de los canales de atencion del SIS</v>
      </c>
      <c r="E2865" s="36" t="s">
        <v>1695</v>
      </c>
      <c r="F2865" s="36" t="str">
        <f t="shared" si="211"/>
        <v>Evaluar la percepción del usuario en los canales de atención de su jurisdicción</v>
      </c>
      <c r="G2865" s="36" t="s">
        <v>1685</v>
      </c>
      <c r="H2865" s="83" t="s">
        <v>1687</v>
      </c>
      <c r="I2865" s="82">
        <v>1</v>
      </c>
      <c r="J2865" s="38">
        <v>0</v>
      </c>
      <c r="K2865" s="38"/>
      <c r="L2865" s="38">
        <v>0</v>
      </c>
      <c r="M2865" s="38">
        <f t="shared" si="212"/>
        <v>0</v>
      </c>
      <c r="N2865" s="39">
        <v>12</v>
      </c>
      <c r="O2865" s="41" t="str">
        <f>IFERROR(VLOOKUP(N2865,bbb!B703:Ordenmes,2,0),"")</f>
        <v>Diciembre</v>
      </c>
      <c r="P2865" s="142">
        <v>3</v>
      </c>
      <c r="Q2865" s="111" t="s">
        <v>131</v>
      </c>
      <c r="R2865" s="95"/>
      <c r="S2865" s="93"/>
      <c r="T2865" s="93"/>
    </row>
    <row r="2866" spans="1:20" x14ac:dyDescent="0.25">
      <c r="A2866" s="34" t="s">
        <v>2159</v>
      </c>
      <c r="B2866" s="34" t="str">
        <f t="shared" si="214"/>
        <v>UDR Lima Metropolitana Norte</v>
      </c>
      <c r="C2866" s="35" t="s">
        <v>279</v>
      </c>
      <c r="D2866" s="36" t="str">
        <f t="shared" si="213"/>
        <v>Ejecución de Control Técnico a las Prestaciones.</v>
      </c>
      <c r="E2866" s="36" t="s">
        <v>288</v>
      </c>
      <c r="F2866" s="36" t="str">
        <f t="shared" si="211"/>
        <v>Ejecutar acciones correspondientes al Proceso de Control Presencial Posterior</v>
      </c>
      <c r="G2866" s="36" t="s">
        <v>1697</v>
      </c>
      <c r="H2866" s="83" t="s">
        <v>1698</v>
      </c>
      <c r="I2866" s="82">
        <v>5</v>
      </c>
      <c r="J2866" s="38">
        <v>0</v>
      </c>
      <c r="K2866" s="38"/>
      <c r="L2866" s="38">
        <v>0</v>
      </c>
      <c r="M2866" s="38">
        <f t="shared" si="212"/>
        <v>0</v>
      </c>
      <c r="N2866" s="39">
        <v>12</v>
      </c>
      <c r="O2866" s="41" t="str">
        <f>IFERROR(VLOOKUP(N2866,bbb!B704:Ordenmes,2,0),"")</f>
        <v>Diciembre</v>
      </c>
      <c r="P2866" s="142">
        <v>3</v>
      </c>
      <c r="Q2866" s="111" t="s">
        <v>131</v>
      </c>
      <c r="R2866" s="95"/>
      <c r="S2866" s="93"/>
      <c r="T2866" s="93"/>
    </row>
    <row r="2867" spans="1:20" x14ac:dyDescent="0.25">
      <c r="A2867" s="34" t="s">
        <v>2146</v>
      </c>
      <c r="B2867" s="34" t="str">
        <f t="shared" si="214"/>
        <v>UDR Lima Región</v>
      </c>
      <c r="C2867" s="35" t="s">
        <v>279</v>
      </c>
      <c r="D2867" s="36" t="str">
        <f t="shared" si="213"/>
        <v>Ejecución de Control Técnico a las Prestaciones.</v>
      </c>
      <c r="E2867" s="36" t="s">
        <v>280</v>
      </c>
      <c r="F2867" s="36" t="str">
        <f t="shared" si="211"/>
        <v>Gestión con actores locales para fortalecer la contención preventiva</v>
      </c>
      <c r="G2867" s="36" t="s">
        <v>1762</v>
      </c>
      <c r="H2867" s="83" t="s">
        <v>1763</v>
      </c>
      <c r="I2867" s="82">
        <v>1</v>
      </c>
      <c r="J2867" s="38">
        <v>80</v>
      </c>
      <c r="K2867" s="38"/>
      <c r="L2867" s="38">
        <v>320</v>
      </c>
      <c r="M2867" s="38">
        <f t="shared" si="212"/>
        <v>400</v>
      </c>
      <c r="N2867" s="39">
        <v>2</v>
      </c>
      <c r="O2867" s="41" t="str">
        <f>IFERROR(VLOOKUP(N2867,bbb!B666:Ordenmes,2,0),"")</f>
        <v>Febrero</v>
      </c>
      <c r="P2867" s="142">
        <v>4</v>
      </c>
      <c r="Q2867" s="111" t="s">
        <v>137</v>
      </c>
      <c r="R2867" s="95"/>
      <c r="S2867" s="93" t="s">
        <v>2970</v>
      </c>
      <c r="T2867" s="93"/>
    </row>
    <row r="2868" spans="1:20" x14ac:dyDescent="0.25">
      <c r="A2868" s="34" t="s">
        <v>2146</v>
      </c>
      <c r="B2868" s="34" t="str">
        <f t="shared" si="214"/>
        <v>UDR Lima Región</v>
      </c>
      <c r="C2868" s="35" t="s">
        <v>279</v>
      </c>
      <c r="D2868" s="36" t="str">
        <f t="shared" si="213"/>
        <v>Ejecución de Control Técnico a las Prestaciones.</v>
      </c>
      <c r="E2868" s="36" t="s">
        <v>288</v>
      </c>
      <c r="F2868" s="36" t="str">
        <f t="shared" si="211"/>
        <v>Ejecutar acciones correspondientes al Proceso de Control Presencial Posterior</v>
      </c>
      <c r="G2868" s="36" t="s">
        <v>1772</v>
      </c>
      <c r="H2868" s="83" t="s">
        <v>1773</v>
      </c>
      <c r="I2868" s="82">
        <v>1</v>
      </c>
      <c r="J2868" s="38">
        <v>80</v>
      </c>
      <c r="K2868" s="38"/>
      <c r="L2868" s="38">
        <v>320</v>
      </c>
      <c r="M2868" s="38">
        <f t="shared" si="212"/>
        <v>400</v>
      </c>
      <c r="N2868" s="39">
        <v>2</v>
      </c>
      <c r="O2868" s="41" t="str">
        <f>IFERROR(VLOOKUP(N2868,bbb!B667:Ordenmes,2,0),"")</f>
        <v>Febrero</v>
      </c>
      <c r="P2868" s="142">
        <v>4</v>
      </c>
      <c r="Q2868" s="111" t="s">
        <v>137</v>
      </c>
      <c r="R2868" s="95"/>
      <c r="S2868" s="93" t="s">
        <v>2970</v>
      </c>
      <c r="T2868" s="93"/>
    </row>
    <row r="2869" spans="1:20" x14ac:dyDescent="0.25">
      <c r="A2869" s="34" t="s">
        <v>2146</v>
      </c>
      <c r="B2869" s="34" t="str">
        <f t="shared" si="214"/>
        <v>UDR Lima Región</v>
      </c>
      <c r="C2869" s="35" t="s">
        <v>279</v>
      </c>
      <c r="D2869" s="36" t="str">
        <f t="shared" si="213"/>
        <v>Ejecución de Control Técnico a las Prestaciones.</v>
      </c>
      <c r="E2869" s="36" t="s">
        <v>288</v>
      </c>
      <c r="F2869" s="36" t="str">
        <f t="shared" si="211"/>
        <v>Ejecutar acciones correspondientes al Proceso de Control Presencial Posterior</v>
      </c>
      <c r="G2869" s="36" t="s">
        <v>1774</v>
      </c>
      <c r="H2869" s="83" t="s">
        <v>1773</v>
      </c>
      <c r="I2869" s="82">
        <v>1</v>
      </c>
      <c r="J2869" s="38">
        <v>80</v>
      </c>
      <c r="K2869" s="38"/>
      <c r="L2869" s="38">
        <v>320</v>
      </c>
      <c r="M2869" s="38">
        <f t="shared" si="212"/>
        <v>400</v>
      </c>
      <c r="N2869" s="39">
        <v>2</v>
      </c>
      <c r="O2869" s="41" t="str">
        <f>IFERROR(VLOOKUP(N2869,bbb!B668:Ordenmes,2,0),"")</f>
        <v>Febrero</v>
      </c>
      <c r="P2869" s="142">
        <v>4</v>
      </c>
      <c r="Q2869" s="111" t="s">
        <v>137</v>
      </c>
      <c r="R2869" s="95"/>
      <c r="S2869" s="93" t="s">
        <v>2970</v>
      </c>
      <c r="T2869" s="93"/>
    </row>
    <row r="2870" spans="1:20" x14ac:dyDescent="0.25">
      <c r="A2870" s="34" t="s">
        <v>2146</v>
      </c>
      <c r="B2870" s="34" t="str">
        <f t="shared" si="214"/>
        <v>UDR Lima Región</v>
      </c>
      <c r="C2870" s="35" t="s">
        <v>279</v>
      </c>
      <c r="D2870" s="36" t="str">
        <f t="shared" si="213"/>
        <v>Ejecución de Control Técnico a las Prestaciones.</v>
      </c>
      <c r="E2870" s="36" t="s">
        <v>288</v>
      </c>
      <c r="F2870" s="36" t="str">
        <f t="shared" si="211"/>
        <v>Ejecutar acciones correspondientes al Proceso de Control Presencial Posterior</v>
      </c>
      <c r="G2870" s="36" t="s">
        <v>1775</v>
      </c>
      <c r="H2870" s="83" t="s">
        <v>1773</v>
      </c>
      <c r="I2870" s="82">
        <v>2</v>
      </c>
      <c r="J2870" s="38">
        <v>80</v>
      </c>
      <c r="K2870" s="38"/>
      <c r="L2870" s="38">
        <v>640</v>
      </c>
      <c r="M2870" s="38">
        <f t="shared" si="212"/>
        <v>720</v>
      </c>
      <c r="N2870" s="39">
        <v>2</v>
      </c>
      <c r="O2870" s="41" t="str">
        <f>IFERROR(VLOOKUP(N2870,bbb!B669:Ordenmes,2,0),"")</f>
        <v>Febrero</v>
      </c>
      <c r="P2870" s="142">
        <v>4</v>
      </c>
      <c r="Q2870" s="111" t="s">
        <v>137</v>
      </c>
      <c r="R2870" s="95"/>
      <c r="S2870" s="93" t="s">
        <v>2970</v>
      </c>
      <c r="T2870" s="93"/>
    </row>
    <row r="2871" spans="1:20" x14ac:dyDescent="0.25">
      <c r="A2871" s="34" t="s">
        <v>2146</v>
      </c>
      <c r="B2871" s="34" t="str">
        <f t="shared" si="214"/>
        <v>UDR Lima Región</v>
      </c>
      <c r="C2871" s="35" t="s">
        <v>279</v>
      </c>
      <c r="D2871" s="36" t="str">
        <f t="shared" si="213"/>
        <v>Ejecución de Control Técnico a las Prestaciones.</v>
      </c>
      <c r="E2871" s="36" t="s">
        <v>288</v>
      </c>
      <c r="F2871" s="36" t="str">
        <f t="shared" si="211"/>
        <v>Ejecutar acciones correspondientes al Proceso de Control Presencial Posterior</v>
      </c>
      <c r="G2871" s="36" t="s">
        <v>1776</v>
      </c>
      <c r="H2871" s="83" t="s">
        <v>1773</v>
      </c>
      <c r="I2871" s="82">
        <v>2</v>
      </c>
      <c r="J2871" s="38">
        <v>80</v>
      </c>
      <c r="K2871" s="38"/>
      <c r="L2871" s="38">
        <v>640</v>
      </c>
      <c r="M2871" s="38">
        <f t="shared" si="212"/>
        <v>720</v>
      </c>
      <c r="N2871" s="39">
        <v>2</v>
      </c>
      <c r="O2871" s="41" t="str">
        <f>IFERROR(VLOOKUP(N2871,bbb!B670:Ordenmes,2,0),"")</f>
        <v>Febrero</v>
      </c>
      <c r="P2871" s="142">
        <v>4</v>
      </c>
      <c r="Q2871" s="111" t="s">
        <v>137</v>
      </c>
      <c r="R2871" s="95"/>
      <c r="S2871" s="93" t="s">
        <v>2970</v>
      </c>
      <c r="T2871" s="93"/>
    </row>
    <row r="2872" spans="1:20" x14ac:dyDescent="0.25">
      <c r="A2872" s="34" t="s">
        <v>2146</v>
      </c>
      <c r="B2872" s="34" t="str">
        <f t="shared" si="214"/>
        <v>UDR Lima Región</v>
      </c>
      <c r="C2872" s="35" t="s">
        <v>279</v>
      </c>
      <c r="D2872" s="36" t="str">
        <f t="shared" si="213"/>
        <v>Ejecución de Control Técnico a las Prestaciones.</v>
      </c>
      <c r="E2872" s="36" t="s">
        <v>288</v>
      </c>
      <c r="F2872" s="36" t="str">
        <f t="shared" si="211"/>
        <v>Ejecutar acciones correspondientes al Proceso de Control Presencial Posterior</v>
      </c>
      <c r="G2872" s="36" t="s">
        <v>1777</v>
      </c>
      <c r="H2872" s="83" t="s">
        <v>1773</v>
      </c>
      <c r="I2872" s="82">
        <v>1</v>
      </c>
      <c r="J2872" s="38">
        <v>80</v>
      </c>
      <c r="K2872" s="38"/>
      <c r="L2872" s="38">
        <v>320</v>
      </c>
      <c r="M2872" s="38">
        <f t="shared" si="212"/>
        <v>400</v>
      </c>
      <c r="N2872" s="39">
        <v>2</v>
      </c>
      <c r="O2872" s="41" t="str">
        <f>IFERROR(VLOOKUP(N2872,bbb!B671:Ordenmes,2,0),"")</f>
        <v>Febrero</v>
      </c>
      <c r="P2872" s="142">
        <v>5</v>
      </c>
      <c r="Q2872" s="111" t="s">
        <v>158</v>
      </c>
      <c r="R2872" s="95"/>
      <c r="S2872" s="93" t="s">
        <v>2970</v>
      </c>
      <c r="T2872" s="93"/>
    </row>
    <row r="2873" spans="1:20" x14ac:dyDescent="0.25">
      <c r="A2873" s="34" t="s">
        <v>2146</v>
      </c>
      <c r="B2873" s="34" t="str">
        <f t="shared" si="214"/>
        <v>UDR Lima Región</v>
      </c>
      <c r="C2873" s="35" t="s">
        <v>279</v>
      </c>
      <c r="D2873" s="36" t="str">
        <f t="shared" si="213"/>
        <v>Ejecución de Control Técnico a las Prestaciones.</v>
      </c>
      <c r="E2873" s="36" t="s">
        <v>288</v>
      </c>
      <c r="F2873" s="36" t="str">
        <f t="shared" si="211"/>
        <v>Ejecutar acciones correspondientes al Proceso de Control Presencial Posterior</v>
      </c>
      <c r="G2873" s="36" t="s">
        <v>1778</v>
      </c>
      <c r="H2873" s="83" t="s">
        <v>1773</v>
      </c>
      <c r="I2873" s="82">
        <v>2</v>
      </c>
      <c r="J2873" s="38">
        <v>80</v>
      </c>
      <c r="K2873" s="38"/>
      <c r="L2873" s="38">
        <v>640</v>
      </c>
      <c r="M2873" s="38">
        <f t="shared" si="212"/>
        <v>720</v>
      </c>
      <c r="N2873" s="39">
        <v>2</v>
      </c>
      <c r="O2873" s="41" t="str">
        <f>IFERROR(VLOOKUP(N2873,bbb!B672:Ordenmes,2,0),"")</f>
        <v>Febrero</v>
      </c>
      <c r="P2873" s="142">
        <v>5</v>
      </c>
      <c r="Q2873" s="111" t="s">
        <v>158</v>
      </c>
      <c r="R2873" s="95"/>
      <c r="S2873" s="93" t="s">
        <v>2970</v>
      </c>
      <c r="T2873" s="93"/>
    </row>
    <row r="2874" spans="1:20" x14ac:dyDescent="0.25">
      <c r="A2874" s="34" t="s">
        <v>2146</v>
      </c>
      <c r="B2874" s="34" t="str">
        <f t="shared" si="214"/>
        <v>UDR Lima Región</v>
      </c>
      <c r="C2874" s="35" t="s">
        <v>314</v>
      </c>
      <c r="D2874" s="36" t="str">
        <f t="shared" si="213"/>
        <v>Acciones de Afiliación.</v>
      </c>
      <c r="E2874" s="36" t="s">
        <v>876</v>
      </c>
      <c r="F2874" s="36" t="str">
        <f t="shared" si="211"/>
        <v>Asistencia técnica a operadores del módulo de afiliación en IPRESS</v>
      </c>
      <c r="G2874" s="36" t="s">
        <v>1762</v>
      </c>
      <c r="H2874" s="83" t="s">
        <v>1837</v>
      </c>
      <c r="I2874" s="82">
        <v>1</v>
      </c>
      <c r="J2874" s="38">
        <v>60</v>
      </c>
      <c r="K2874" s="38"/>
      <c r="L2874" s="38">
        <v>320</v>
      </c>
      <c r="M2874" s="38">
        <f t="shared" si="212"/>
        <v>380</v>
      </c>
      <c r="N2874" s="39">
        <v>2</v>
      </c>
      <c r="O2874" s="41" t="str">
        <f>IFERROR(VLOOKUP(N2874,bbb!B673:Ordenmes,2,0),"")</f>
        <v>Febrero</v>
      </c>
      <c r="P2874" s="142">
        <v>5</v>
      </c>
      <c r="Q2874" s="111" t="s">
        <v>158</v>
      </c>
      <c r="R2874" s="95"/>
      <c r="S2874" s="93" t="s">
        <v>2970</v>
      </c>
      <c r="T2874" s="93"/>
    </row>
    <row r="2875" spans="1:20" x14ac:dyDescent="0.25">
      <c r="A2875" s="34" t="s">
        <v>2146</v>
      </c>
      <c r="B2875" s="34" t="str">
        <f t="shared" si="214"/>
        <v>UDR Lima Región</v>
      </c>
      <c r="C2875" s="35" t="s">
        <v>314</v>
      </c>
      <c r="D2875" s="36" t="str">
        <f t="shared" si="213"/>
        <v>Acciones de Afiliación.</v>
      </c>
      <c r="E2875" s="36" t="s">
        <v>315</v>
      </c>
      <c r="F2875" s="36" t="str">
        <f t="shared" si="211"/>
        <v>Supervisión y asistencia técnica en materia de afiliaciones</v>
      </c>
      <c r="G2875" s="36" t="s">
        <v>1847</v>
      </c>
      <c r="H2875" s="83" t="s">
        <v>1837</v>
      </c>
      <c r="I2875" s="82">
        <v>2</v>
      </c>
      <c r="J2875" s="38">
        <v>50</v>
      </c>
      <c r="K2875" s="38"/>
      <c r="L2875" s="38">
        <v>640</v>
      </c>
      <c r="M2875" s="38">
        <f t="shared" si="212"/>
        <v>690</v>
      </c>
      <c r="N2875" s="39">
        <v>2</v>
      </c>
      <c r="O2875" s="41" t="str">
        <f>IFERROR(VLOOKUP(N2875,bbb!B674:Ordenmes,2,0),"")</f>
        <v>Febrero</v>
      </c>
      <c r="P2875" s="142">
        <v>4</v>
      </c>
      <c r="Q2875" s="111" t="s">
        <v>137</v>
      </c>
      <c r="R2875" s="95"/>
      <c r="S2875" s="93" t="s">
        <v>2970</v>
      </c>
      <c r="T2875" s="93"/>
    </row>
    <row r="2876" spans="1:20" x14ac:dyDescent="0.25">
      <c r="A2876" s="34" t="s">
        <v>2146</v>
      </c>
      <c r="B2876" s="34" t="str">
        <f t="shared" si="214"/>
        <v>UDR Lima Región</v>
      </c>
      <c r="C2876" s="35" t="s">
        <v>279</v>
      </c>
      <c r="D2876" s="36" t="str">
        <f t="shared" si="213"/>
        <v>Ejecución de Control Técnico a las Prestaciones.</v>
      </c>
      <c r="E2876" s="36" t="s">
        <v>280</v>
      </c>
      <c r="F2876" s="36" t="str">
        <f t="shared" si="211"/>
        <v>Gestión con actores locales para fortalecer la contención preventiva</v>
      </c>
      <c r="G2876" s="36" t="s">
        <v>1764</v>
      </c>
      <c r="H2876" s="83" t="s">
        <v>1763</v>
      </c>
      <c r="I2876" s="82">
        <v>2</v>
      </c>
      <c r="J2876" s="38">
        <v>100</v>
      </c>
      <c r="K2876" s="38"/>
      <c r="L2876" s="38">
        <v>640</v>
      </c>
      <c r="M2876" s="38">
        <f t="shared" si="212"/>
        <v>740</v>
      </c>
      <c r="N2876" s="39">
        <v>3</v>
      </c>
      <c r="O2876" s="41" t="str">
        <f>IFERROR(VLOOKUP(N2876,bbb!B685:Ordenmes,2,0),"")</f>
        <v>Marzo</v>
      </c>
      <c r="P2876" s="142">
        <v>5</v>
      </c>
      <c r="Q2876" s="111" t="s">
        <v>158</v>
      </c>
      <c r="R2876" s="95"/>
      <c r="S2876" s="93" t="s">
        <v>2970</v>
      </c>
      <c r="T2876" s="93"/>
    </row>
    <row r="2877" spans="1:20" x14ac:dyDescent="0.25">
      <c r="A2877" s="34" t="s">
        <v>2146</v>
      </c>
      <c r="B2877" s="34" t="str">
        <f t="shared" si="214"/>
        <v>UDR Lima Región</v>
      </c>
      <c r="C2877" s="35" t="s">
        <v>279</v>
      </c>
      <c r="D2877" s="36" t="str">
        <f t="shared" si="213"/>
        <v>Ejecución de Control Técnico a las Prestaciones.</v>
      </c>
      <c r="E2877" s="36" t="s">
        <v>280</v>
      </c>
      <c r="F2877" s="36" t="str">
        <f t="shared" si="211"/>
        <v>Gestión con actores locales para fortalecer la contención preventiva</v>
      </c>
      <c r="G2877" s="36" t="s">
        <v>1765</v>
      </c>
      <c r="H2877" s="83" t="s">
        <v>1763</v>
      </c>
      <c r="I2877" s="82">
        <v>1</v>
      </c>
      <c r="J2877" s="38">
        <v>80</v>
      </c>
      <c r="K2877" s="38"/>
      <c r="L2877" s="38">
        <v>320</v>
      </c>
      <c r="M2877" s="38">
        <f t="shared" si="212"/>
        <v>400</v>
      </c>
      <c r="N2877" s="39">
        <v>3</v>
      </c>
      <c r="O2877" s="41" t="str">
        <f>IFERROR(VLOOKUP(N2877,bbb!B686:Ordenmes,2,0),"")</f>
        <v>Marzo</v>
      </c>
      <c r="P2877" s="142">
        <v>6</v>
      </c>
      <c r="Q2877" s="111" t="s">
        <v>142</v>
      </c>
      <c r="R2877" s="95"/>
      <c r="S2877" s="93" t="s">
        <v>2970</v>
      </c>
      <c r="T2877" s="93"/>
    </row>
    <row r="2878" spans="1:20" x14ac:dyDescent="0.25">
      <c r="A2878" s="34" t="s">
        <v>2146</v>
      </c>
      <c r="B2878" s="34" t="str">
        <f t="shared" si="214"/>
        <v>UDR Lima Región</v>
      </c>
      <c r="C2878" s="35" t="s">
        <v>279</v>
      </c>
      <c r="D2878" s="36" t="str">
        <f t="shared" si="213"/>
        <v>Ejecución de Control Técnico a las Prestaciones.</v>
      </c>
      <c r="E2878" s="36" t="s">
        <v>288</v>
      </c>
      <c r="F2878" s="36" t="str">
        <f t="shared" si="211"/>
        <v>Ejecutar acciones correspondientes al Proceso de Control Presencial Posterior</v>
      </c>
      <c r="G2878" s="36" t="s">
        <v>1779</v>
      </c>
      <c r="H2878" s="83" t="s">
        <v>1773</v>
      </c>
      <c r="I2878" s="82">
        <v>1</v>
      </c>
      <c r="J2878" s="38">
        <v>80</v>
      </c>
      <c r="K2878" s="38"/>
      <c r="L2878" s="38">
        <v>320</v>
      </c>
      <c r="M2878" s="38">
        <f t="shared" si="212"/>
        <v>400</v>
      </c>
      <c r="N2878" s="39">
        <v>3</v>
      </c>
      <c r="O2878" s="41" t="str">
        <f>IFERROR(VLOOKUP(N2878,bbb!B687:Ordenmes,2,0),"")</f>
        <v>Marzo</v>
      </c>
      <c r="P2878" s="142">
        <v>6</v>
      </c>
      <c r="Q2878" s="111" t="s">
        <v>142</v>
      </c>
      <c r="R2878" s="95"/>
      <c r="S2878" s="93" t="s">
        <v>2970</v>
      </c>
      <c r="T2878" s="93"/>
    </row>
    <row r="2879" spans="1:20" x14ac:dyDescent="0.25">
      <c r="A2879" s="34" t="s">
        <v>2146</v>
      </c>
      <c r="B2879" s="34" t="str">
        <f t="shared" si="214"/>
        <v>UDR Lima Región</v>
      </c>
      <c r="C2879" s="35" t="s">
        <v>279</v>
      </c>
      <c r="D2879" s="36" t="str">
        <f t="shared" si="213"/>
        <v>Ejecución de Control Técnico a las Prestaciones.</v>
      </c>
      <c r="E2879" s="36" t="s">
        <v>288</v>
      </c>
      <c r="F2879" s="36" t="str">
        <f t="shared" si="211"/>
        <v>Ejecutar acciones correspondientes al Proceso de Control Presencial Posterior</v>
      </c>
      <c r="G2879" s="36" t="s">
        <v>1780</v>
      </c>
      <c r="H2879" s="83" t="s">
        <v>1773</v>
      </c>
      <c r="I2879" s="82">
        <v>1</v>
      </c>
      <c r="J2879" s="38">
        <v>80</v>
      </c>
      <c r="K2879" s="38"/>
      <c r="L2879" s="38">
        <v>320</v>
      </c>
      <c r="M2879" s="38">
        <f t="shared" si="212"/>
        <v>400</v>
      </c>
      <c r="N2879" s="39">
        <v>3</v>
      </c>
      <c r="O2879" s="41" t="str">
        <f>IFERROR(VLOOKUP(N2879,bbb!B688:Ordenmes,2,0),"")</f>
        <v>Marzo</v>
      </c>
      <c r="P2879" s="142">
        <v>6</v>
      </c>
      <c r="Q2879" s="111" t="s">
        <v>142</v>
      </c>
      <c r="R2879" s="95"/>
      <c r="S2879" s="93" t="s">
        <v>2970</v>
      </c>
      <c r="T2879" s="93"/>
    </row>
    <row r="2880" spans="1:20" x14ac:dyDescent="0.25">
      <c r="A2880" s="34" t="s">
        <v>2146</v>
      </c>
      <c r="B2880" s="34" t="str">
        <f t="shared" si="214"/>
        <v>UDR Lima Región</v>
      </c>
      <c r="C2880" s="35" t="s">
        <v>279</v>
      </c>
      <c r="D2880" s="36" t="str">
        <f t="shared" si="213"/>
        <v>Ejecución de Control Técnico a las Prestaciones.</v>
      </c>
      <c r="E2880" s="36" t="s">
        <v>288</v>
      </c>
      <c r="F2880" s="36" t="str">
        <f t="shared" si="211"/>
        <v>Ejecutar acciones correspondientes al Proceso de Control Presencial Posterior</v>
      </c>
      <c r="G2880" s="36" t="s">
        <v>1781</v>
      </c>
      <c r="H2880" s="83" t="s">
        <v>1773</v>
      </c>
      <c r="I2880" s="82">
        <v>1</v>
      </c>
      <c r="J2880" s="38">
        <v>60</v>
      </c>
      <c r="K2880" s="38"/>
      <c r="L2880" s="38">
        <v>320</v>
      </c>
      <c r="M2880" s="38">
        <f t="shared" si="212"/>
        <v>380</v>
      </c>
      <c r="N2880" s="39">
        <v>3</v>
      </c>
      <c r="O2880" s="41" t="str">
        <f>IFERROR(VLOOKUP(N2880,bbb!B689:Ordenmes,2,0),"")</f>
        <v>Marzo</v>
      </c>
      <c r="P2880" s="142">
        <v>6</v>
      </c>
      <c r="Q2880" s="111" t="s">
        <v>142</v>
      </c>
      <c r="R2880" s="95"/>
      <c r="S2880" s="93" t="s">
        <v>2970</v>
      </c>
      <c r="T2880" s="93"/>
    </row>
    <row r="2881" spans="1:20" x14ac:dyDescent="0.25">
      <c r="A2881" s="34" t="s">
        <v>2146</v>
      </c>
      <c r="B2881" s="34" t="str">
        <f t="shared" si="214"/>
        <v>UDR Lima Región</v>
      </c>
      <c r="C2881" s="35" t="s">
        <v>279</v>
      </c>
      <c r="D2881" s="36" t="str">
        <f t="shared" si="213"/>
        <v>Ejecución de Control Técnico a las Prestaciones.</v>
      </c>
      <c r="E2881" s="36" t="s">
        <v>288</v>
      </c>
      <c r="F2881" s="36" t="str">
        <f t="shared" si="211"/>
        <v>Ejecutar acciones correspondientes al Proceso de Control Presencial Posterior</v>
      </c>
      <c r="G2881" s="36" t="s">
        <v>1782</v>
      </c>
      <c r="H2881" s="83" t="s">
        <v>1773</v>
      </c>
      <c r="I2881" s="82">
        <v>1</v>
      </c>
      <c r="J2881" s="38">
        <v>60</v>
      </c>
      <c r="K2881" s="38"/>
      <c r="L2881" s="38">
        <v>320</v>
      </c>
      <c r="M2881" s="38">
        <f t="shared" si="212"/>
        <v>380</v>
      </c>
      <c r="N2881" s="39">
        <v>3</v>
      </c>
      <c r="O2881" s="41" t="str">
        <f>IFERROR(VLOOKUP(N2881,bbb!B690:Ordenmes,2,0),"")</f>
        <v>Marzo</v>
      </c>
      <c r="P2881" s="142">
        <v>6</v>
      </c>
      <c r="Q2881" s="111" t="s">
        <v>142</v>
      </c>
      <c r="R2881" s="95"/>
      <c r="S2881" s="93" t="s">
        <v>2970</v>
      </c>
      <c r="T2881" s="93"/>
    </row>
    <row r="2882" spans="1:20" x14ac:dyDescent="0.25">
      <c r="A2882" s="34" t="s">
        <v>2146</v>
      </c>
      <c r="B2882" s="34" t="str">
        <f t="shared" si="214"/>
        <v>UDR Lima Región</v>
      </c>
      <c r="C2882" s="35" t="s">
        <v>279</v>
      </c>
      <c r="D2882" s="36" t="str">
        <f t="shared" si="213"/>
        <v>Ejecución de Control Técnico a las Prestaciones.</v>
      </c>
      <c r="E2882" s="36" t="s">
        <v>288</v>
      </c>
      <c r="F2882" s="36" t="str">
        <f t="shared" ref="F2882:F2945" si="215">IFERROR(VLOOKUP(E2882,IdTarea,2,0),"")</f>
        <v>Ejecutar acciones correspondientes al Proceso de Control Presencial Posterior</v>
      </c>
      <c r="G2882" s="36" t="s">
        <v>1786</v>
      </c>
      <c r="H2882" s="83" t="s">
        <v>1773</v>
      </c>
      <c r="I2882" s="82">
        <v>1</v>
      </c>
      <c r="J2882" s="38">
        <v>60</v>
      </c>
      <c r="K2882" s="38"/>
      <c r="L2882" s="38">
        <v>320</v>
      </c>
      <c r="M2882" s="38">
        <f t="shared" si="212"/>
        <v>380</v>
      </c>
      <c r="N2882" s="39">
        <v>3</v>
      </c>
      <c r="O2882" s="41" t="str">
        <f>IFERROR(VLOOKUP(N2882,bbb!B691:Ordenmes,2,0),"")</f>
        <v>Marzo</v>
      </c>
      <c r="P2882" s="142">
        <v>7</v>
      </c>
      <c r="Q2882" s="111" t="s">
        <v>156</v>
      </c>
      <c r="R2882" s="95"/>
      <c r="S2882" s="93" t="s">
        <v>2970</v>
      </c>
      <c r="T2882" s="93"/>
    </row>
    <row r="2883" spans="1:20" x14ac:dyDescent="0.25">
      <c r="A2883" s="34" t="s">
        <v>2146</v>
      </c>
      <c r="B2883" s="34" t="str">
        <f t="shared" si="214"/>
        <v>UDR Lima Región</v>
      </c>
      <c r="C2883" s="35" t="s">
        <v>279</v>
      </c>
      <c r="D2883" s="36" t="str">
        <f t="shared" si="213"/>
        <v>Ejecución de Control Técnico a las Prestaciones.</v>
      </c>
      <c r="E2883" s="36" t="s">
        <v>288</v>
      </c>
      <c r="F2883" s="36" t="str">
        <f t="shared" si="215"/>
        <v>Ejecutar acciones correspondientes al Proceso de Control Presencial Posterior</v>
      </c>
      <c r="G2883" s="36" t="s">
        <v>1787</v>
      </c>
      <c r="H2883" s="83" t="s">
        <v>1773</v>
      </c>
      <c r="I2883" s="82">
        <v>1</v>
      </c>
      <c r="J2883" s="38">
        <v>60</v>
      </c>
      <c r="K2883" s="38"/>
      <c r="L2883" s="38">
        <v>320</v>
      </c>
      <c r="M2883" s="38">
        <f t="shared" si="212"/>
        <v>380</v>
      </c>
      <c r="N2883" s="39">
        <v>3</v>
      </c>
      <c r="O2883" s="41" t="str">
        <f>IFERROR(VLOOKUP(N2883,bbb!B692:Ordenmes,2,0),"")</f>
        <v>Marzo</v>
      </c>
      <c r="P2883" s="142">
        <v>7</v>
      </c>
      <c r="Q2883" s="111" t="s">
        <v>156</v>
      </c>
      <c r="R2883" s="95"/>
      <c r="S2883" s="93" t="s">
        <v>2970</v>
      </c>
      <c r="T2883" s="93"/>
    </row>
    <row r="2884" spans="1:20" x14ac:dyDescent="0.25">
      <c r="A2884" s="34" t="s">
        <v>2146</v>
      </c>
      <c r="B2884" s="34" t="str">
        <f t="shared" si="214"/>
        <v>UDR Lima Región</v>
      </c>
      <c r="C2884" s="35" t="s">
        <v>307</v>
      </c>
      <c r="D2884" s="36" t="str">
        <f t="shared" si="213"/>
        <v>Supervisión Financiera a Unidades Ejecutoras-UE.</v>
      </c>
      <c r="E2884" s="36" t="s">
        <v>308</v>
      </c>
      <c r="F2884" s="36" t="str">
        <f t="shared" si="215"/>
        <v>Supervisión Financiera Presencial a las Unidades Ejecutoras-UE</v>
      </c>
      <c r="G2884" s="36" t="s">
        <v>1827</v>
      </c>
      <c r="H2884" s="83" t="s">
        <v>1828</v>
      </c>
      <c r="I2884" s="82">
        <v>3</v>
      </c>
      <c r="J2884" s="38">
        <v>100</v>
      </c>
      <c r="K2884" s="38"/>
      <c r="L2884" s="38">
        <v>960</v>
      </c>
      <c r="M2884" s="38">
        <f t="shared" si="212"/>
        <v>1060</v>
      </c>
      <c r="N2884" s="39">
        <v>3</v>
      </c>
      <c r="O2884" s="41" t="str">
        <f>IFERROR(VLOOKUP(N2884,bbb!B693:Ordenmes,2,0),"")</f>
        <v>Marzo</v>
      </c>
      <c r="P2884" s="142">
        <v>7</v>
      </c>
      <c r="Q2884" s="111" t="s">
        <v>156</v>
      </c>
      <c r="R2884" s="95"/>
      <c r="S2884" s="93" t="s">
        <v>2970</v>
      </c>
      <c r="T2884" s="93"/>
    </row>
    <row r="2885" spans="1:20" x14ac:dyDescent="0.25">
      <c r="A2885" s="34" t="s">
        <v>2146</v>
      </c>
      <c r="B2885" s="34" t="str">
        <f t="shared" si="214"/>
        <v>UDR Lima Región</v>
      </c>
      <c r="C2885" s="35" t="s">
        <v>307</v>
      </c>
      <c r="D2885" s="36" t="str">
        <f t="shared" si="213"/>
        <v>Supervisión Financiera a Unidades Ejecutoras-UE.</v>
      </c>
      <c r="E2885" s="36" t="s">
        <v>308</v>
      </c>
      <c r="F2885" s="36" t="str">
        <f t="shared" si="215"/>
        <v>Supervisión Financiera Presencial a las Unidades Ejecutoras-UE</v>
      </c>
      <c r="G2885" s="36" t="s">
        <v>1829</v>
      </c>
      <c r="H2885" s="83" t="s">
        <v>1828</v>
      </c>
      <c r="I2885" s="82">
        <v>5</v>
      </c>
      <c r="J2885" s="38">
        <v>100</v>
      </c>
      <c r="K2885" s="38"/>
      <c r="L2885" s="38">
        <v>1600</v>
      </c>
      <c r="M2885" s="38">
        <f t="shared" si="212"/>
        <v>1700</v>
      </c>
      <c r="N2885" s="39">
        <v>3</v>
      </c>
      <c r="O2885" s="41" t="str">
        <f>IFERROR(VLOOKUP(N2885,bbb!B694:Ordenmes,2,0),"")</f>
        <v>Marzo</v>
      </c>
      <c r="P2885" s="142">
        <v>7</v>
      </c>
      <c r="Q2885" s="111" t="s">
        <v>156</v>
      </c>
      <c r="R2885" s="95"/>
      <c r="S2885" s="93" t="s">
        <v>2970</v>
      </c>
      <c r="T2885" s="93"/>
    </row>
    <row r="2886" spans="1:20" x14ac:dyDescent="0.25">
      <c r="A2886" s="34" t="s">
        <v>2146</v>
      </c>
      <c r="B2886" s="34" t="str">
        <f t="shared" si="214"/>
        <v>UDR Lima Región</v>
      </c>
      <c r="C2886" s="35" t="s">
        <v>314</v>
      </c>
      <c r="D2886" s="36" t="str">
        <f t="shared" si="213"/>
        <v>Acciones de Afiliación.</v>
      </c>
      <c r="E2886" s="36" t="s">
        <v>876</v>
      </c>
      <c r="F2886" s="36" t="str">
        <f t="shared" si="215"/>
        <v>Asistencia técnica a operadores del módulo de afiliación en IPRESS</v>
      </c>
      <c r="G2886" s="36" t="s">
        <v>1764</v>
      </c>
      <c r="H2886" s="83" t="s">
        <v>1837</v>
      </c>
      <c r="I2886" s="82">
        <v>2</v>
      </c>
      <c r="J2886" s="38">
        <v>100</v>
      </c>
      <c r="K2886" s="38"/>
      <c r="L2886" s="38">
        <v>640</v>
      </c>
      <c r="M2886" s="38">
        <f t="shared" si="212"/>
        <v>740</v>
      </c>
      <c r="N2886" s="39">
        <v>3</v>
      </c>
      <c r="O2886" s="41" t="str">
        <f>IFERROR(VLOOKUP(N2886,bbb!B695:Ordenmes,2,0),"")</f>
        <v>Marzo</v>
      </c>
      <c r="P2886" s="142">
        <v>7</v>
      </c>
      <c r="Q2886" s="111" t="s">
        <v>156</v>
      </c>
      <c r="R2886" s="95"/>
      <c r="S2886" s="93" t="s">
        <v>2978</v>
      </c>
      <c r="T2886" s="93"/>
    </row>
    <row r="2887" spans="1:20" x14ac:dyDescent="0.25">
      <c r="A2887" s="34" t="s">
        <v>2146</v>
      </c>
      <c r="B2887" s="34" t="str">
        <f t="shared" si="214"/>
        <v>UDR Lima Región</v>
      </c>
      <c r="C2887" s="35" t="s">
        <v>314</v>
      </c>
      <c r="D2887" s="36" t="str">
        <f t="shared" si="213"/>
        <v>Acciones de Afiliación.</v>
      </c>
      <c r="E2887" s="36" t="s">
        <v>315</v>
      </c>
      <c r="F2887" s="36" t="str">
        <f t="shared" si="215"/>
        <v>Supervisión y asistencia técnica en materia de afiliaciones</v>
      </c>
      <c r="G2887" s="36" t="s">
        <v>1842</v>
      </c>
      <c r="H2887" s="83" t="s">
        <v>1837</v>
      </c>
      <c r="I2887" s="82">
        <v>2</v>
      </c>
      <c r="J2887" s="38">
        <v>30</v>
      </c>
      <c r="K2887" s="38"/>
      <c r="L2887" s="38">
        <v>640</v>
      </c>
      <c r="M2887" s="38">
        <f t="shared" si="212"/>
        <v>670</v>
      </c>
      <c r="N2887" s="39">
        <v>3</v>
      </c>
      <c r="O2887" s="41" t="str">
        <f>IFERROR(VLOOKUP(N2887,bbb!B696:Ordenmes,2,0),"")</f>
        <v>Marzo</v>
      </c>
      <c r="P2887" s="142">
        <v>8</v>
      </c>
      <c r="Q2887" s="111" t="s">
        <v>145</v>
      </c>
      <c r="R2887" s="95"/>
      <c r="S2887" s="93" t="s">
        <v>2970</v>
      </c>
      <c r="T2887" s="93"/>
    </row>
    <row r="2888" spans="1:20" x14ac:dyDescent="0.25">
      <c r="A2888" s="34" t="s">
        <v>2146</v>
      </c>
      <c r="B2888" s="34" t="str">
        <f t="shared" si="214"/>
        <v>UDR Lima Región</v>
      </c>
      <c r="C2888" s="96" t="s">
        <v>895</v>
      </c>
      <c r="D2888" s="36" t="str">
        <f t="shared" si="213"/>
        <v>Acciones de promocion y proteccion de derechos</v>
      </c>
      <c r="E2888" s="36" t="s">
        <v>897</v>
      </c>
      <c r="F2888" s="36" t="str">
        <f t="shared" si="215"/>
        <v xml:space="preserve">Acciones de promoción </v>
      </c>
      <c r="G2888" s="36" t="s">
        <v>1843</v>
      </c>
      <c r="H2888" s="83" t="s">
        <v>1837</v>
      </c>
      <c r="I2888" s="82">
        <v>1</v>
      </c>
      <c r="J2888" s="38">
        <v>60</v>
      </c>
      <c r="K2888" s="38"/>
      <c r="L2888" s="38">
        <v>320</v>
      </c>
      <c r="M2888" s="38">
        <f t="shared" ref="M2888:M2951" si="216">SUM(J2888:L2888)</f>
        <v>380</v>
      </c>
      <c r="N2888" s="39">
        <v>3</v>
      </c>
      <c r="O2888" s="41" t="str">
        <f>IFERROR(VLOOKUP(N2888,bbb!B697:Ordenmes,2,0),"")</f>
        <v>Marzo</v>
      </c>
      <c r="P2888" s="142">
        <v>8</v>
      </c>
      <c r="Q2888" s="111" t="s">
        <v>145</v>
      </c>
      <c r="R2888" s="95"/>
      <c r="S2888" s="93" t="s">
        <v>2970</v>
      </c>
      <c r="T2888" s="93"/>
    </row>
    <row r="2889" spans="1:20" x14ac:dyDescent="0.25">
      <c r="A2889" s="34" t="s">
        <v>2146</v>
      </c>
      <c r="B2889" s="34" t="str">
        <f t="shared" si="214"/>
        <v>UDR Lima Región</v>
      </c>
      <c r="C2889" s="35" t="s">
        <v>279</v>
      </c>
      <c r="D2889" s="36" t="str">
        <f t="shared" si="213"/>
        <v>Ejecución de Control Técnico a las Prestaciones.</v>
      </c>
      <c r="E2889" s="36" t="s">
        <v>288</v>
      </c>
      <c r="F2889" s="36" t="str">
        <f t="shared" si="215"/>
        <v>Ejecutar acciones correspondientes al Proceso de Control Presencial Posterior</v>
      </c>
      <c r="G2889" s="36" t="s">
        <v>1791</v>
      </c>
      <c r="H2889" s="83" t="s">
        <v>1773</v>
      </c>
      <c r="I2889" s="82">
        <v>1</v>
      </c>
      <c r="J2889" s="38">
        <v>100</v>
      </c>
      <c r="K2889" s="38"/>
      <c r="L2889" s="38">
        <v>320</v>
      </c>
      <c r="M2889" s="38">
        <f t="shared" si="216"/>
        <v>420</v>
      </c>
      <c r="N2889" s="39">
        <v>3</v>
      </c>
      <c r="O2889" s="41" t="str">
        <f>IFERROR(VLOOKUP(N2889,bbb!B698:Ordenmes,2,0),"")</f>
        <v>Marzo</v>
      </c>
      <c r="P2889" s="142">
        <v>9</v>
      </c>
      <c r="Q2889" s="111" t="s">
        <v>161</v>
      </c>
      <c r="R2889" s="95"/>
      <c r="S2889" s="93" t="s">
        <v>2970</v>
      </c>
      <c r="T2889" s="93"/>
    </row>
    <row r="2890" spans="1:20" x14ac:dyDescent="0.25">
      <c r="A2890" s="34" t="s">
        <v>2146</v>
      </c>
      <c r="B2890" s="34" t="str">
        <f t="shared" si="214"/>
        <v>UDR Lima Región</v>
      </c>
      <c r="C2890" s="35" t="s">
        <v>279</v>
      </c>
      <c r="D2890" s="36" t="str">
        <f t="shared" si="213"/>
        <v>Ejecución de Control Técnico a las Prestaciones.</v>
      </c>
      <c r="E2890" s="36" t="s">
        <v>288</v>
      </c>
      <c r="F2890" s="36" t="str">
        <f t="shared" si="215"/>
        <v>Ejecutar acciones correspondientes al Proceso de Control Presencial Posterior</v>
      </c>
      <c r="G2890" s="36" t="s">
        <v>1812</v>
      </c>
      <c r="H2890" s="83" t="s">
        <v>1773</v>
      </c>
      <c r="I2890" s="82">
        <v>1</v>
      </c>
      <c r="J2890" s="38">
        <v>100</v>
      </c>
      <c r="K2890" s="38"/>
      <c r="L2890" s="38">
        <v>320</v>
      </c>
      <c r="M2890" s="38">
        <f t="shared" si="216"/>
        <v>420</v>
      </c>
      <c r="N2890" s="39">
        <v>3</v>
      </c>
      <c r="O2890" s="41" t="str">
        <f>IFERROR(VLOOKUP(N2890,bbb!B699:Ordenmes,2,0),"")</f>
        <v>Marzo</v>
      </c>
      <c r="P2890" s="142">
        <v>9</v>
      </c>
      <c r="Q2890" s="111" t="s">
        <v>161</v>
      </c>
      <c r="R2890" s="95"/>
      <c r="S2890" s="93" t="s">
        <v>2970</v>
      </c>
      <c r="T2890" s="93"/>
    </row>
    <row r="2891" spans="1:20" x14ac:dyDescent="0.25">
      <c r="A2891" s="34" t="s">
        <v>2146</v>
      </c>
      <c r="B2891" s="34" t="str">
        <f t="shared" si="214"/>
        <v>UDR Lima Región</v>
      </c>
      <c r="C2891" s="35" t="s">
        <v>279</v>
      </c>
      <c r="D2891" s="36" t="str">
        <f t="shared" si="213"/>
        <v>Ejecución de Control Técnico a las Prestaciones.</v>
      </c>
      <c r="E2891" s="36" t="s">
        <v>288</v>
      </c>
      <c r="F2891" s="36" t="str">
        <f t="shared" si="215"/>
        <v>Ejecutar acciones correspondientes al Proceso de Control Presencial Posterior</v>
      </c>
      <c r="G2891" s="36" t="s">
        <v>1792</v>
      </c>
      <c r="H2891" s="83" t="s">
        <v>1773</v>
      </c>
      <c r="I2891" s="82">
        <v>2</v>
      </c>
      <c r="J2891" s="38">
        <v>100</v>
      </c>
      <c r="K2891" s="38"/>
      <c r="L2891" s="38">
        <v>640</v>
      </c>
      <c r="M2891" s="38">
        <f t="shared" si="216"/>
        <v>740</v>
      </c>
      <c r="N2891" s="39">
        <v>3</v>
      </c>
      <c r="O2891" s="41" t="str">
        <f>IFERROR(VLOOKUP(N2891,bbb!B700:Ordenmes,2,0),"")</f>
        <v>Marzo</v>
      </c>
      <c r="P2891" s="142">
        <v>9</v>
      </c>
      <c r="Q2891" s="111" t="s">
        <v>161</v>
      </c>
      <c r="R2891" s="95"/>
      <c r="S2891" s="93" t="s">
        <v>2970</v>
      </c>
      <c r="T2891" s="93"/>
    </row>
    <row r="2892" spans="1:20" x14ac:dyDescent="0.25">
      <c r="A2892" s="34" t="s">
        <v>2146</v>
      </c>
      <c r="B2892" s="34" t="str">
        <f t="shared" si="214"/>
        <v>UDR Lima Región</v>
      </c>
      <c r="C2892" s="35" t="s">
        <v>279</v>
      </c>
      <c r="D2892" s="36" t="str">
        <f t="shared" si="213"/>
        <v>Ejecución de Control Técnico a las Prestaciones.</v>
      </c>
      <c r="E2892" s="36" t="s">
        <v>288</v>
      </c>
      <c r="F2892" s="36" t="str">
        <f t="shared" si="215"/>
        <v>Ejecutar acciones correspondientes al Proceso de Control Presencial Posterior</v>
      </c>
      <c r="G2892" s="36" t="s">
        <v>1788</v>
      </c>
      <c r="H2892" s="83" t="s">
        <v>1773</v>
      </c>
      <c r="I2892" s="82">
        <v>1</v>
      </c>
      <c r="J2892" s="38">
        <v>80</v>
      </c>
      <c r="K2892" s="38"/>
      <c r="L2892" s="38">
        <v>320</v>
      </c>
      <c r="M2892" s="38">
        <f t="shared" si="216"/>
        <v>400</v>
      </c>
      <c r="N2892" s="107">
        <v>4</v>
      </c>
      <c r="O2892" s="41" t="str">
        <f>IFERROR(VLOOKUP(N2892,bbb!B746:Ordenmes,2,0),"")</f>
        <v>Abril</v>
      </c>
      <c r="P2892" s="142">
        <v>8</v>
      </c>
      <c r="Q2892" s="111" t="s">
        <v>145</v>
      </c>
      <c r="R2892" s="95"/>
      <c r="S2892" s="93"/>
      <c r="T2892" s="93"/>
    </row>
    <row r="2893" spans="1:20" x14ac:dyDescent="0.25">
      <c r="A2893" s="34" t="s">
        <v>2146</v>
      </c>
      <c r="B2893" s="34" t="str">
        <f t="shared" si="214"/>
        <v>UDR Lima Región</v>
      </c>
      <c r="C2893" s="35" t="s">
        <v>279</v>
      </c>
      <c r="D2893" s="36" t="str">
        <f t="shared" si="213"/>
        <v>Ejecución de Control Técnico a las Prestaciones.</v>
      </c>
      <c r="E2893" s="36" t="s">
        <v>288</v>
      </c>
      <c r="F2893" s="36" t="str">
        <f t="shared" si="215"/>
        <v>Ejecutar acciones correspondientes al Proceso de Control Presencial Posterior</v>
      </c>
      <c r="G2893" s="36" t="s">
        <v>1789</v>
      </c>
      <c r="H2893" s="83" t="s">
        <v>1773</v>
      </c>
      <c r="I2893" s="82">
        <v>1</v>
      </c>
      <c r="J2893" s="38">
        <v>80</v>
      </c>
      <c r="K2893" s="38"/>
      <c r="L2893" s="38">
        <v>320</v>
      </c>
      <c r="M2893" s="38">
        <f t="shared" si="216"/>
        <v>400</v>
      </c>
      <c r="N2893" s="107">
        <v>4</v>
      </c>
      <c r="O2893" s="41" t="str">
        <f>IFERROR(VLOOKUP(N2893,bbb!B747:Ordenmes,2,0),"")</f>
        <v>Abril</v>
      </c>
      <c r="P2893" s="142">
        <v>8</v>
      </c>
      <c r="Q2893" s="111" t="s">
        <v>145</v>
      </c>
      <c r="R2893" s="95"/>
      <c r="S2893" s="93"/>
      <c r="T2893" s="93"/>
    </row>
    <row r="2894" spans="1:20" x14ac:dyDescent="0.25">
      <c r="A2894" s="34" t="s">
        <v>2146</v>
      </c>
      <c r="B2894" s="34" t="str">
        <f t="shared" si="214"/>
        <v>UDR Lima Región</v>
      </c>
      <c r="C2894" s="35" t="s">
        <v>307</v>
      </c>
      <c r="D2894" s="36" t="str">
        <f t="shared" si="213"/>
        <v>Supervisión Financiera a Unidades Ejecutoras-UE.</v>
      </c>
      <c r="E2894" s="36" t="s">
        <v>308</v>
      </c>
      <c r="F2894" s="36" t="str">
        <f t="shared" si="215"/>
        <v>Supervisión Financiera Presencial a las Unidades Ejecutoras-UE</v>
      </c>
      <c r="G2894" s="36" t="s">
        <v>1830</v>
      </c>
      <c r="H2894" s="83" t="s">
        <v>1828</v>
      </c>
      <c r="I2894" s="82">
        <v>5</v>
      </c>
      <c r="J2894" s="38">
        <v>80</v>
      </c>
      <c r="K2894" s="38"/>
      <c r="L2894" s="38">
        <v>1600</v>
      </c>
      <c r="M2894" s="38">
        <f t="shared" si="216"/>
        <v>1680</v>
      </c>
      <c r="N2894" s="107">
        <v>4</v>
      </c>
      <c r="O2894" s="41" t="str">
        <f>IFERROR(VLOOKUP(N2894,bbb!B748:Ordenmes,2,0),"")</f>
        <v>Abril</v>
      </c>
      <c r="P2894" s="142">
        <v>9</v>
      </c>
      <c r="Q2894" s="111" t="s">
        <v>161</v>
      </c>
      <c r="R2894" s="95"/>
      <c r="S2894" s="93"/>
      <c r="T2894" s="93"/>
    </row>
    <row r="2895" spans="1:20" x14ac:dyDescent="0.25">
      <c r="A2895" s="34" t="s">
        <v>2146</v>
      </c>
      <c r="B2895" s="34" t="str">
        <f t="shared" si="214"/>
        <v>UDR Lima Región</v>
      </c>
      <c r="C2895" s="35" t="s">
        <v>307</v>
      </c>
      <c r="D2895" s="36" t="str">
        <f t="shared" si="213"/>
        <v>Supervisión Financiera a Unidades Ejecutoras-UE.</v>
      </c>
      <c r="E2895" s="36" t="s">
        <v>308</v>
      </c>
      <c r="F2895" s="36" t="str">
        <f t="shared" si="215"/>
        <v>Supervisión Financiera Presencial a las Unidades Ejecutoras-UE</v>
      </c>
      <c r="G2895" s="36" t="s">
        <v>1831</v>
      </c>
      <c r="H2895" s="83" t="s">
        <v>1828</v>
      </c>
      <c r="I2895" s="82">
        <v>5</v>
      </c>
      <c r="J2895" s="38">
        <v>80</v>
      </c>
      <c r="K2895" s="38"/>
      <c r="L2895" s="38">
        <v>1600</v>
      </c>
      <c r="M2895" s="38">
        <f t="shared" si="216"/>
        <v>1680</v>
      </c>
      <c r="N2895" s="107">
        <v>4</v>
      </c>
      <c r="O2895" s="41" t="str">
        <f>IFERROR(VLOOKUP(N2895,bbb!B749:Ordenmes,2,0),"")</f>
        <v>Abril</v>
      </c>
      <c r="P2895" s="142">
        <v>9</v>
      </c>
      <c r="Q2895" s="111" t="s">
        <v>161</v>
      </c>
      <c r="R2895" s="95"/>
      <c r="S2895" s="93"/>
      <c r="T2895" s="93"/>
    </row>
    <row r="2896" spans="1:20" x14ac:dyDescent="0.25">
      <c r="A2896" s="34" t="s">
        <v>2146</v>
      </c>
      <c r="B2896" s="34" t="str">
        <f t="shared" si="214"/>
        <v>UDR Lima Región</v>
      </c>
      <c r="C2896" s="35" t="s">
        <v>314</v>
      </c>
      <c r="D2896" s="36" t="str">
        <f t="shared" si="213"/>
        <v>Acciones de Afiliación.</v>
      </c>
      <c r="E2896" s="36" t="s">
        <v>315</v>
      </c>
      <c r="F2896" s="36" t="str">
        <f t="shared" si="215"/>
        <v>Supervisión y asistencia técnica en materia de afiliaciones</v>
      </c>
      <c r="G2896" s="36" t="s">
        <v>1844</v>
      </c>
      <c r="H2896" s="83" t="s">
        <v>1837</v>
      </c>
      <c r="I2896" s="82">
        <v>2</v>
      </c>
      <c r="J2896" s="38">
        <v>100</v>
      </c>
      <c r="K2896" s="38"/>
      <c r="L2896" s="38">
        <v>640</v>
      </c>
      <c r="M2896" s="38">
        <f t="shared" si="216"/>
        <v>740</v>
      </c>
      <c r="N2896" s="107">
        <v>4</v>
      </c>
      <c r="O2896" s="41" t="str">
        <f>IFERROR(VLOOKUP(N2896,bbb!B750:Ordenmes,2,0),"")</f>
        <v>Abril</v>
      </c>
      <c r="P2896" s="142">
        <v>10</v>
      </c>
      <c r="Q2896" s="111" t="s">
        <v>150</v>
      </c>
      <c r="R2896" s="95"/>
      <c r="S2896" s="93"/>
      <c r="T2896" s="93"/>
    </row>
    <row r="2897" spans="1:20" x14ac:dyDescent="0.25">
      <c r="A2897" s="34" t="s">
        <v>2146</v>
      </c>
      <c r="B2897" s="34" t="str">
        <f t="shared" si="214"/>
        <v>UDR Lima Región</v>
      </c>
      <c r="C2897" s="96" t="s">
        <v>895</v>
      </c>
      <c r="D2897" s="36" t="str">
        <f t="shared" si="213"/>
        <v>Acciones de promocion y proteccion de derechos</v>
      </c>
      <c r="E2897" s="36" t="s">
        <v>897</v>
      </c>
      <c r="F2897" s="36" t="str">
        <f t="shared" si="215"/>
        <v xml:space="preserve">Acciones de promoción </v>
      </c>
      <c r="G2897" s="36" t="s">
        <v>1845</v>
      </c>
      <c r="H2897" s="83" t="s">
        <v>1837</v>
      </c>
      <c r="I2897" s="82">
        <v>1</v>
      </c>
      <c r="J2897" s="38">
        <v>50</v>
      </c>
      <c r="K2897" s="38"/>
      <c r="L2897" s="38">
        <v>320</v>
      </c>
      <c r="M2897" s="38">
        <f t="shared" si="216"/>
        <v>370</v>
      </c>
      <c r="N2897" s="107">
        <v>4</v>
      </c>
      <c r="O2897" s="41" t="str">
        <f>IFERROR(VLOOKUP(N2897,bbb!B751:Ordenmes,2,0),"")</f>
        <v>Abril</v>
      </c>
      <c r="P2897" s="142">
        <v>10</v>
      </c>
      <c r="Q2897" s="111" t="s">
        <v>150</v>
      </c>
      <c r="R2897" s="95"/>
      <c r="S2897" s="93"/>
      <c r="T2897" s="93"/>
    </row>
    <row r="2898" spans="1:20" x14ac:dyDescent="0.25">
      <c r="A2898" s="34" t="s">
        <v>2146</v>
      </c>
      <c r="B2898" s="34" t="str">
        <f t="shared" si="214"/>
        <v>UDR Lima Región</v>
      </c>
      <c r="C2898" s="35" t="s">
        <v>279</v>
      </c>
      <c r="D2898" s="36" t="str">
        <f t="shared" si="213"/>
        <v>Ejecución de Control Técnico a las Prestaciones.</v>
      </c>
      <c r="E2898" s="36" t="s">
        <v>288</v>
      </c>
      <c r="F2898" s="36" t="str">
        <f t="shared" si="215"/>
        <v>Ejecutar acciones correspondientes al Proceso de Control Presencial Posterior</v>
      </c>
      <c r="G2898" s="36" t="s">
        <v>1793</v>
      </c>
      <c r="H2898" s="83" t="s">
        <v>1773</v>
      </c>
      <c r="I2898" s="82">
        <v>1</v>
      </c>
      <c r="J2898" s="38">
        <v>80</v>
      </c>
      <c r="K2898" s="38"/>
      <c r="L2898" s="38">
        <v>320</v>
      </c>
      <c r="M2898" s="38">
        <f t="shared" si="216"/>
        <v>400</v>
      </c>
      <c r="N2898" s="107">
        <v>4</v>
      </c>
      <c r="O2898" s="41" t="str">
        <f>IFERROR(VLOOKUP(N2898,bbb!B752:Ordenmes,2,0),"")</f>
        <v>Abril</v>
      </c>
      <c r="P2898" s="142">
        <v>10</v>
      </c>
      <c r="Q2898" s="111" t="s">
        <v>150</v>
      </c>
      <c r="R2898" s="95"/>
      <c r="S2898" s="93"/>
      <c r="T2898" s="93"/>
    </row>
    <row r="2899" spans="1:20" x14ac:dyDescent="0.25">
      <c r="A2899" s="34" t="s">
        <v>2146</v>
      </c>
      <c r="B2899" s="34" t="str">
        <f t="shared" si="214"/>
        <v>UDR Lima Región</v>
      </c>
      <c r="C2899" s="35" t="s">
        <v>279</v>
      </c>
      <c r="D2899" s="36" t="str">
        <f t="shared" si="213"/>
        <v>Ejecución de Control Técnico a las Prestaciones.</v>
      </c>
      <c r="E2899" s="36" t="s">
        <v>288</v>
      </c>
      <c r="F2899" s="36" t="str">
        <f t="shared" si="215"/>
        <v>Ejecutar acciones correspondientes al Proceso de Control Presencial Posterior</v>
      </c>
      <c r="G2899" s="36" t="s">
        <v>1794</v>
      </c>
      <c r="H2899" s="83" t="s">
        <v>1773</v>
      </c>
      <c r="I2899" s="82">
        <v>1</v>
      </c>
      <c r="J2899" s="38">
        <v>80</v>
      </c>
      <c r="K2899" s="38"/>
      <c r="L2899" s="38">
        <v>320</v>
      </c>
      <c r="M2899" s="38">
        <f t="shared" si="216"/>
        <v>400</v>
      </c>
      <c r="N2899" s="107">
        <v>4</v>
      </c>
      <c r="O2899" s="41" t="str">
        <f>IFERROR(VLOOKUP(N2899,bbb!B753:Ordenmes,2,0),"")</f>
        <v>Abril</v>
      </c>
      <c r="P2899" s="142">
        <v>11</v>
      </c>
      <c r="Q2899" s="111" t="s">
        <v>169</v>
      </c>
      <c r="R2899" s="95"/>
      <c r="S2899" s="93"/>
      <c r="T2899" s="93"/>
    </row>
    <row r="2900" spans="1:20" x14ac:dyDescent="0.25">
      <c r="A2900" s="34" t="s">
        <v>2146</v>
      </c>
      <c r="B2900" s="34" t="str">
        <f t="shared" si="214"/>
        <v>UDR Lima Región</v>
      </c>
      <c r="C2900" s="35" t="s">
        <v>279</v>
      </c>
      <c r="D2900" s="36" t="str">
        <f t="shared" si="213"/>
        <v>Ejecución de Control Técnico a las Prestaciones.</v>
      </c>
      <c r="E2900" s="36" t="s">
        <v>288</v>
      </c>
      <c r="F2900" s="36" t="str">
        <f t="shared" si="215"/>
        <v>Ejecutar acciones correspondientes al Proceso de Control Presencial Posterior</v>
      </c>
      <c r="G2900" s="36" t="s">
        <v>1795</v>
      </c>
      <c r="H2900" s="83" t="s">
        <v>1773</v>
      </c>
      <c r="I2900" s="82">
        <v>2</v>
      </c>
      <c r="J2900" s="38">
        <v>80</v>
      </c>
      <c r="K2900" s="38"/>
      <c r="L2900" s="38">
        <v>640</v>
      </c>
      <c r="M2900" s="38">
        <f t="shared" si="216"/>
        <v>720</v>
      </c>
      <c r="N2900" s="107">
        <v>4</v>
      </c>
      <c r="O2900" s="41" t="str">
        <f>IFERROR(VLOOKUP(N2900,bbb!B754:Ordenmes,2,0),"")</f>
        <v>Abril</v>
      </c>
      <c r="P2900" s="142">
        <v>3</v>
      </c>
      <c r="Q2900" s="111" t="s">
        <v>131</v>
      </c>
      <c r="R2900" s="95"/>
      <c r="S2900" s="93"/>
      <c r="T2900" s="93"/>
    </row>
    <row r="2901" spans="1:20" x14ac:dyDescent="0.25">
      <c r="A2901" s="34" t="s">
        <v>2146</v>
      </c>
      <c r="B2901" s="34" t="str">
        <f t="shared" si="214"/>
        <v>UDR Lima Región</v>
      </c>
      <c r="C2901" s="35" t="s">
        <v>279</v>
      </c>
      <c r="D2901" s="36" t="str">
        <f t="shared" si="213"/>
        <v>Ejecución de Control Técnico a las Prestaciones.</v>
      </c>
      <c r="E2901" s="36" t="s">
        <v>288</v>
      </c>
      <c r="F2901" s="36" t="str">
        <f t="shared" si="215"/>
        <v>Ejecutar acciones correspondientes al Proceso de Control Presencial Posterior</v>
      </c>
      <c r="G2901" s="36" t="s">
        <v>1790</v>
      </c>
      <c r="H2901" s="83" t="s">
        <v>1773</v>
      </c>
      <c r="I2901" s="82">
        <v>1</v>
      </c>
      <c r="J2901" s="38">
        <v>100</v>
      </c>
      <c r="K2901" s="38"/>
      <c r="L2901" s="38">
        <v>320</v>
      </c>
      <c r="M2901" s="38">
        <f t="shared" si="216"/>
        <v>420</v>
      </c>
      <c r="N2901" s="39">
        <v>5</v>
      </c>
      <c r="O2901" s="41" t="str">
        <f>IFERROR(VLOOKUP(N2901,bbb!B725:Ordenmes,2,0),"")</f>
        <v>Mayo</v>
      </c>
      <c r="P2901" s="142">
        <v>9</v>
      </c>
      <c r="Q2901" s="111" t="s">
        <v>161</v>
      </c>
      <c r="R2901" s="95"/>
      <c r="S2901" s="93"/>
      <c r="T2901" s="93"/>
    </row>
    <row r="2902" spans="1:20" x14ac:dyDescent="0.25">
      <c r="A2902" s="34" t="s">
        <v>2146</v>
      </c>
      <c r="B2902" s="34" t="str">
        <f t="shared" si="214"/>
        <v>UDR Lima Región</v>
      </c>
      <c r="C2902" s="35" t="s">
        <v>279</v>
      </c>
      <c r="D2902" s="36" t="str">
        <f t="shared" si="213"/>
        <v>Ejecución de Control Técnico a las Prestaciones.</v>
      </c>
      <c r="E2902" s="36" t="s">
        <v>288</v>
      </c>
      <c r="F2902" s="36" t="str">
        <f t="shared" si="215"/>
        <v>Ejecutar acciones correspondientes al Proceso de Control Presencial Posterior</v>
      </c>
      <c r="G2902" s="36" t="s">
        <v>1792</v>
      </c>
      <c r="H2902" s="83" t="s">
        <v>1773</v>
      </c>
      <c r="I2902" s="82">
        <v>2</v>
      </c>
      <c r="J2902" s="38">
        <v>100</v>
      </c>
      <c r="K2902" s="38"/>
      <c r="L2902" s="38">
        <v>640</v>
      </c>
      <c r="M2902" s="38">
        <f t="shared" si="216"/>
        <v>740</v>
      </c>
      <c r="N2902" s="39">
        <v>5</v>
      </c>
      <c r="O2902" s="41" t="str">
        <f>IFERROR(VLOOKUP(N2902,bbb!B726:Ordenmes,2,0),"")</f>
        <v>Mayo</v>
      </c>
      <c r="P2902" s="142">
        <v>9</v>
      </c>
      <c r="Q2902" s="111" t="s">
        <v>161</v>
      </c>
      <c r="R2902" s="95"/>
      <c r="S2902" s="93"/>
      <c r="T2902" s="93"/>
    </row>
    <row r="2903" spans="1:20" x14ac:dyDescent="0.25">
      <c r="A2903" s="34" t="s">
        <v>2146</v>
      </c>
      <c r="B2903" s="34" t="str">
        <f t="shared" si="214"/>
        <v>UDR Lima Región</v>
      </c>
      <c r="C2903" s="35" t="s">
        <v>279</v>
      </c>
      <c r="D2903" s="36" t="str">
        <f t="shared" si="213"/>
        <v>Ejecución de Control Técnico a las Prestaciones.</v>
      </c>
      <c r="E2903" s="36" t="s">
        <v>280</v>
      </c>
      <c r="F2903" s="36" t="str">
        <f t="shared" si="215"/>
        <v>Gestión con actores locales para fortalecer la contención preventiva</v>
      </c>
      <c r="G2903" s="36" t="s">
        <v>1767</v>
      </c>
      <c r="H2903" s="83" t="s">
        <v>1763</v>
      </c>
      <c r="I2903" s="82">
        <v>2</v>
      </c>
      <c r="J2903" s="38">
        <v>80</v>
      </c>
      <c r="K2903" s="38"/>
      <c r="L2903" s="38">
        <v>640</v>
      </c>
      <c r="M2903" s="38">
        <f t="shared" si="216"/>
        <v>720</v>
      </c>
      <c r="N2903" s="39">
        <v>5</v>
      </c>
      <c r="O2903" s="41" t="str">
        <f>IFERROR(VLOOKUP(N2903,bbb!B727:Ordenmes,2,0),"")</f>
        <v>Mayo</v>
      </c>
      <c r="P2903" s="142">
        <v>10</v>
      </c>
      <c r="Q2903" s="111" t="s">
        <v>150</v>
      </c>
      <c r="R2903" s="95"/>
      <c r="S2903" s="93"/>
      <c r="T2903" s="93"/>
    </row>
    <row r="2904" spans="1:20" x14ac:dyDescent="0.25">
      <c r="A2904" s="34" t="s">
        <v>2146</v>
      </c>
      <c r="B2904" s="34" t="str">
        <f t="shared" si="214"/>
        <v>UDR Lima Región</v>
      </c>
      <c r="C2904" s="35" t="s">
        <v>279</v>
      </c>
      <c r="D2904" s="36" t="str">
        <f t="shared" si="213"/>
        <v>Ejecución de Control Técnico a las Prestaciones.</v>
      </c>
      <c r="E2904" s="36" t="s">
        <v>288</v>
      </c>
      <c r="F2904" s="36" t="str">
        <f t="shared" si="215"/>
        <v>Ejecutar acciones correspondientes al Proceso de Control Presencial Posterior</v>
      </c>
      <c r="G2904" s="36" t="s">
        <v>3095</v>
      </c>
      <c r="H2904" s="83" t="s">
        <v>1773</v>
      </c>
      <c r="I2904" s="82">
        <v>1</v>
      </c>
      <c r="J2904" s="38">
        <v>80</v>
      </c>
      <c r="K2904" s="38"/>
      <c r="L2904" s="38">
        <v>320</v>
      </c>
      <c r="M2904" s="38">
        <f t="shared" si="216"/>
        <v>400</v>
      </c>
      <c r="N2904" s="39">
        <v>7</v>
      </c>
      <c r="O2904" s="41" t="str">
        <f>IFERROR(VLOOKUP(N2904,bbb!B728:Ordenmes,2,0),"")</f>
        <v>Julio</v>
      </c>
      <c r="P2904" s="142">
        <v>11</v>
      </c>
      <c r="Q2904" s="111" t="s">
        <v>169</v>
      </c>
      <c r="R2904" s="95"/>
      <c r="S2904" s="93"/>
      <c r="T2904" s="93"/>
    </row>
    <row r="2905" spans="1:20" x14ac:dyDescent="0.25">
      <c r="A2905" s="34" t="s">
        <v>2146</v>
      </c>
      <c r="B2905" s="34" t="str">
        <f t="shared" si="214"/>
        <v>UDR Lima Región</v>
      </c>
      <c r="C2905" s="35" t="s">
        <v>279</v>
      </c>
      <c r="D2905" s="36" t="str">
        <f t="shared" si="213"/>
        <v>Ejecución de Control Técnico a las Prestaciones.</v>
      </c>
      <c r="E2905" s="36" t="s">
        <v>288</v>
      </c>
      <c r="F2905" s="36" t="str">
        <f t="shared" si="215"/>
        <v>Ejecutar acciones correspondientes al Proceso de Control Presencial Posterior</v>
      </c>
      <c r="G2905" s="36" t="s">
        <v>1796</v>
      </c>
      <c r="H2905" s="83" t="s">
        <v>1773</v>
      </c>
      <c r="I2905" s="82">
        <v>1</v>
      </c>
      <c r="J2905" s="38">
        <v>60</v>
      </c>
      <c r="K2905" s="38"/>
      <c r="L2905" s="38">
        <v>320</v>
      </c>
      <c r="M2905" s="38">
        <f t="shared" si="216"/>
        <v>380</v>
      </c>
      <c r="N2905" s="39">
        <v>5</v>
      </c>
      <c r="O2905" s="41" t="str">
        <f>IFERROR(VLOOKUP(N2905,bbb!B729:Ordenmes,2,0),"")</f>
        <v>Mayo</v>
      </c>
      <c r="P2905" s="142">
        <v>11</v>
      </c>
      <c r="Q2905" s="111" t="s">
        <v>169</v>
      </c>
      <c r="R2905" s="95"/>
      <c r="S2905" s="93"/>
      <c r="T2905" s="93"/>
    </row>
    <row r="2906" spans="1:20" x14ac:dyDescent="0.25">
      <c r="A2906" s="34" t="s">
        <v>2146</v>
      </c>
      <c r="B2906" s="34" t="str">
        <f t="shared" si="214"/>
        <v>UDR Lima Región</v>
      </c>
      <c r="C2906" s="35" t="s">
        <v>279</v>
      </c>
      <c r="D2906" s="36" t="str">
        <f t="shared" ref="D2906:D2969" si="217">IFERROR(VLOOKUP(C2906,IdAOE,2,0),"")</f>
        <v>Ejecución de Control Técnico a las Prestaciones.</v>
      </c>
      <c r="E2906" s="36" t="s">
        <v>288</v>
      </c>
      <c r="F2906" s="36" t="str">
        <f t="shared" si="215"/>
        <v>Ejecutar acciones correspondientes al Proceso de Control Presencial Posterior</v>
      </c>
      <c r="G2906" s="36" t="s">
        <v>1797</v>
      </c>
      <c r="H2906" s="83" t="s">
        <v>1773</v>
      </c>
      <c r="I2906" s="82">
        <v>1</v>
      </c>
      <c r="J2906" s="38">
        <v>60</v>
      </c>
      <c r="K2906" s="38"/>
      <c r="L2906" s="38">
        <v>320</v>
      </c>
      <c r="M2906" s="38">
        <f t="shared" si="216"/>
        <v>380</v>
      </c>
      <c r="N2906" s="39">
        <v>5</v>
      </c>
      <c r="O2906" s="41" t="str">
        <f>IFERROR(VLOOKUP(N2906,bbb!B730:Ordenmes,2,0),"")</f>
        <v>Mayo</v>
      </c>
      <c r="P2906" s="142">
        <v>11</v>
      </c>
      <c r="Q2906" s="111" t="s">
        <v>169</v>
      </c>
      <c r="R2906" s="95"/>
      <c r="S2906" s="93"/>
      <c r="T2906" s="93"/>
    </row>
    <row r="2907" spans="1:20" x14ac:dyDescent="0.25">
      <c r="A2907" s="34" t="s">
        <v>2146</v>
      </c>
      <c r="B2907" s="34" t="str">
        <f t="shared" si="214"/>
        <v>UDR Lima Región</v>
      </c>
      <c r="C2907" s="35" t="s">
        <v>307</v>
      </c>
      <c r="D2907" s="36" t="str">
        <f t="shared" si="217"/>
        <v>Supervisión Financiera a Unidades Ejecutoras-UE.</v>
      </c>
      <c r="E2907" s="36" t="s">
        <v>308</v>
      </c>
      <c r="F2907" s="36" t="str">
        <f t="shared" si="215"/>
        <v>Supervisión Financiera Presencial a las Unidades Ejecutoras-UE</v>
      </c>
      <c r="G2907" s="36" t="s">
        <v>1832</v>
      </c>
      <c r="H2907" s="83" t="s">
        <v>1828</v>
      </c>
      <c r="I2907" s="82">
        <v>5</v>
      </c>
      <c r="J2907" s="38">
        <v>100</v>
      </c>
      <c r="K2907" s="38"/>
      <c r="L2907" s="38">
        <v>1600</v>
      </c>
      <c r="M2907" s="38">
        <f t="shared" si="216"/>
        <v>1700</v>
      </c>
      <c r="N2907" s="39">
        <v>5</v>
      </c>
      <c r="O2907" s="41" t="str">
        <f>IFERROR(VLOOKUP(N2907,bbb!B731:Ordenmes,2,0),"")</f>
        <v>Mayo</v>
      </c>
      <c r="P2907" s="142">
        <v>11</v>
      </c>
      <c r="Q2907" s="111" t="s">
        <v>169</v>
      </c>
      <c r="R2907" s="95"/>
      <c r="S2907" s="93"/>
      <c r="T2907" s="93"/>
    </row>
    <row r="2908" spans="1:20" x14ac:dyDescent="0.25">
      <c r="A2908" s="34" t="s">
        <v>2146</v>
      </c>
      <c r="B2908" s="34" t="str">
        <f t="shared" si="214"/>
        <v>UDR Lima Región</v>
      </c>
      <c r="C2908" s="35" t="s">
        <v>307</v>
      </c>
      <c r="D2908" s="36" t="str">
        <f t="shared" si="217"/>
        <v>Supervisión Financiera a Unidades Ejecutoras-UE.</v>
      </c>
      <c r="E2908" s="36" t="s">
        <v>308</v>
      </c>
      <c r="F2908" s="36" t="str">
        <f t="shared" si="215"/>
        <v>Supervisión Financiera Presencial a las Unidades Ejecutoras-UE</v>
      </c>
      <c r="G2908" s="36" t="s">
        <v>1833</v>
      </c>
      <c r="H2908" s="83" t="s">
        <v>1828</v>
      </c>
      <c r="I2908" s="82">
        <v>5</v>
      </c>
      <c r="J2908" s="38">
        <v>60</v>
      </c>
      <c r="K2908" s="38"/>
      <c r="L2908" s="38">
        <v>1600</v>
      </c>
      <c r="M2908" s="38">
        <f t="shared" si="216"/>
        <v>1660</v>
      </c>
      <c r="N2908" s="39">
        <v>5</v>
      </c>
      <c r="O2908" s="41" t="str">
        <f>IFERROR(VLOOKUP(N2908,bbb!B732:Ordenmes,2,0),"")</f>
        <v>Mayo</v>
      </c>
      <c r="P2908" s="142">
        <v>12</v>
      </c>
      <c r="Q2908" s="111" t="s">
        <v>166</v>
      </c>
      <c r="R2908" s="95"/>
      <c r="S2908" s="93"/>
      <c r="T2908" s="93"/>
    </row>
    <row r="2909" spans="1:20" x14ac:dyDescent="0.25">
      <c r="A2909" s="34" t="s">
        <v>2146</v>
      </c>
      <c r="B2909" s="34" t="str">
        <f t="shared" si="214"/>
        <v>UDR Lima Región</v>
      </c>
      <c r="C2909" s="35" t="s">
        <v>314</v>
      </c>
      <c r="D2909" s="36" t="str">
        <f t="shared" si="217"/>
        <v>Acciones de Afiliación.</v>
      </c>
      <c r="E2909" s="36" t="s">
        <v>315</v>
      </c>
      <c r="F2909" s="36" t="str">
        <f t="shared" si="215"/>
        <v>Supervisión y asistencia técnica en materia de afiliaciones</v>
      </c>
      <c r="G2909" s="36" t="s">
        <v>1767</v>
      </c>
      <c r="H2909" s="83" t="s">
        <v>1837</v>
      </c>
      <c r="I2909" s="82">
        <v>2</v>
      </c>
      <c r="J2909" s="38">
        <v>70</v>
      </c>
      <c r="K2909" s="38"/>
      <c r="L2909" s="38">
        <v>640</v>
      </c>
      <c r="M2909" s="38">
        <f t="shared" si="216"/>
        <v>710</v>
      </c>
      <c r="N2909" s="39">
        <v>5</v>
      </c>
      <c r="O2909" s="41" t="str">
        <f>IFERROR(VLOOKUP(N2909,bbb!B733:Ordenmes,2,0),"")</f>
        <v>Mayo</v>
      </c>
      <c r="P2909" s="142">
        <v>12</v>
      </c>
      <c r="Q2909" s="111" t="s">
        <v>166</v>
      </c>
      <c r="R2909" s="95"/>
      <c r="S2909" s="93"/>
      <c r="T2909" s="93"/>
    </row>
    <row r="2910" spans="1:20" x14ac:dyDescent="0.25">
      <c r="A2910" s="34" t="s">
        <v>2146</v>
      </c>
      <c r="B2910" s="34" t="str">
        <f t="shared" si="214"/>
        <v>UDR Lima Región</v>
      </c>
      <c r="C2910" s="96" t="s">
        <v>895</v>
      </c>
      <c r="D2910" s="36" t="str">
        <f t="shared" si="217"/>
        <v>Acciones de promocion y proteccion de derechos</v>
      </c>
      <c r="E2910" s="36" t="s">
        <v>897</v>
      </c>
      <c r="F2910" s="36" t="str">
        <f t="shared" si="215"/>
        <v xml:space="preserve">Acciones de promoción </v>
      </c>
      <c r="G2910" s="36" t="s">
        <v>1770</v>
      </c>
      <c r="H2910" s="83" t="s">
        <v>1837</v>
      </c>
      <c r="I2910" s="82">
        <v>2</v>
      </c>
      <c r="J2910" s="38">
        <v>30</v>
      </c>
      <c r="K2910" s="38"/>
      <c r="L2910" s="38">
        <v>640</v>
      </c>
      <c r="M2910" s="38">
        <f t="shared" si="216"/>
        <v>670</v>
      </c>
      <c r="N2910" s="39">
        <v>5</v>
      </c>
      <c r="O2910" s="41" t="str">
        <f>IFERROR(VLOOKUP(N2910,bbb!B734:Ordenmes,2,0),"")</f>
        <v>Mayo</v>
      </c>
      <c r="P2910" s="142">
        <v>12</v>
      </c>
      <c r="Q2910" s="111" t="s">
        <v>166</v>
      </c>
      <c r="R2910" s="95"/>
      <c r="S2910" s="93"/>
      <c r="T2910" s="93"/>
    </row>
    <row r="2911" spans="1:20" x14ac:dyDescent="0.25">
      <c r="A2911" s="34" t="s">
        <v>2146</v>
      </c>
      <c r="B2911" s="34" t="str">
        <f t="shared" ref="B2911:B2974" si="218">IFERROR(VLOOKUP(A2911,IdCC,2,0),"")</f>
        <v>UDR Lima Región</v>
      </c>
      <c r="C2911" s="35" t="s">
        <v>279</v>
      </c>
      <c r="D2911" s="36" t="str">
        <f t="shared" si="217"/>
        <v>Ejecución de Control Técnico a las Prestaciones.</v>
      </c>
      <c r="E2911" s="36" t="s">
        <v>288</v>
      </c>
      <c r="F2911" s="36" t="str">
        <f t="shared" si="215"/>
        <v>Ejecutar acciones correspondientes al Proceso de Control Presencial Posterior</v>
      </c>
      <c r="G2911" s="36" t="s">
        <v>1817</v>
      </c>
      <c r="H2911" s="83" t="s">
        <v>1773</v>
      </c>
      <c r="I2911" s="82">
        <v>1</v>
      </c>
      <c r="J2911" s="38">
        <v>100</v>
      </c>
      <c r="K2911" s="38"/>
      <c r="L2911" s="38">
        <v>320</v>
      </c>
      <c r="M2911" s="38">
        <f t="shared" si="216"/>
        <v>420</v>
      </c>
      <c r="N2911" s="39">
        <v>5</v>
      </c>
      <c r="O2911" s="41" t="str">
        <f>IFERROR(VLOOKUP(N2911,bbb!B735:Ordenmes,2,0),"")</f>
        <v>Mayo</v>
      </c>
      <c r="P2911" s="142">
        <v>11</v>
      </c>
      <c r="Q2911" s="111" t="s">
        <v>169</v>
      </c>
      <c r="R2911" s="95"/>
      <c r="S2911" s="93"/>
      <c r="T2911" s="93"/>
    </row>
    <row r="2912" spans="1:20" x14ac:dyDescent="0.25">
      <c r="A2912" s="34" t="s">
        <v>2146</v>
      </c>
      <c r="B2912" s="34" t="str">
        <f t="shared" si="218"/>
        <v>UDR Lima Región</v>
      </c>
      <c r="C2912" s="35" t="s">
        <v>279</v>
      </c>
      <c r="D2912" s="36" t="str">
        <f t="shared" si="217"/>
        <v>Ejecución de Control Técnico a las Prestaciones.</v>
      </c>
      <c r="E2912" s="36" t="s">
        <v>280</v>
      </c>
      <c r="F2912" s="36" t="str">
        <f t="shared" si="215"/>
        <v>Gestión con actores locales para fortalecer la contención preventiva</v>
      </c>
      <c r="G2912" s="36" t="s">
        <v>1768</v>
      </c>
      <c r="H2912" s="83" t="s">
        <v>1763</v>
      </c>
      <c r="I2912" s="82">
        <v>1</v>
      </c>
      <c r="J2912" s="38">
        <v>80</v>
      </c>
      <c r="K2912" s="38"/>
      <c r="L2912" s="38">
        <v>320</v>
      </c>
      <c r="M2912" s="38">
        <f t="shared" si="216"/>
        <v>400</v>
      </c>
      <c r="N2912" s="39">
        <v>6</v>
      </c>
      <c r="O2912" s="41" t="str">
        <f>IFERROR(VLOOKUP(N2912,bbb!B705:Ordenmes,2,0),"")</f>
        <v>Junio</v>
      </c>
      <c r="P2912" s="142">
        <v>12</v>
      </c>
      <c r="Q2912" s="111" t="s">
        <v>166</v>
      </c>
      <c r="R2912" s="95"/>
      <c r="S2912" s="93"/>
      <c r="T2912" s="93"/>
    </row>
    <row r="2913" spans="1:20" x14ac:dyDescent="0.25">
      <c r="A2913" s="34" t="s">
        <v>2146</v>
      </c>
      <c r="B2913" s="34" t="str">
        <f t="shared" si="218"/>
        <v>UDR Lima Región</v>
      </c>
      <c r="C2913" s="35" t="s">
        <v>279</v>
      </c>
      <c r="D2913" s="36" t="str">
        <f t="shared" si="217"/>
        <v>Ejecución de Control Técnico a las Prestaciones.</v>
      </c>
      <c r="E2913" s="36" t="s">
        <v>288</v>
      </c>
      <c r="F2913" s="36" t="str">
        <f t="shared" si="215"/>
        <v>Ejecutar acciones correspondientes al Proceso de Control Presencial Posterior</v>
      </c>
      <c r="G2913" s="36" t="s">
        <v>1798</v>
      </c>
      <c r="H2913" s="83" t="s">
        <v>1773</v>
      </c>
      <c r="I2913" s="82">
        <v>1</v>
      </c>
      <c r="J2913" s="38">
        <v>80</v>
      </c>
      <c r="K2913" s="38"/>
      <c r="L2913" s="38">
        <v>320</v>
      </c>
      <c r="M2913" s="38">
        <f t="shared" si="216"/>
        <v>400</v>
      </c>
      <c r="N2913" s="39">
        <v>6</v>
      </c>
      <c r="O2913" s="41" t="str">
        <f>IFERROR(VLOOKUP(N2913,bbb!B706:Ordenmes,2,0),"")</f>
        <v>Junio</v>
      </c>
      <c r="P2913" s="142">
        <v>2</v>
      </c>
      <c r="Q2913" s="111" t="s">
        <v>126</v>
      </c>
      <c r="R2913" s="95"/>
      <c r="S2913" s="93"/>
      <c r="T2913" s="93"/>
    </row>
    <row r="2914" spans="1:20" x14ac:dyDescent="0.25">
      <c r="A2914" s="34" t="s">
        <v>2146</v>
      </c>
      <c r="B2914" s="34" t="str">
        <f t="shared" si="218"/>
        <v>UDR Lima Región</v>
      </c>
      <c r="C2914" s="35" t="s">
        <v>279</v>
      </c>
      <c r="D2914" s="36" t="str">
        <f t="shared" si="217"/>
        <v>Ejecución de Control Técnico a las Prestaciones.</v>
      </c>
      <c r="E2914" s="36" t="s">
        <v>288</v>
      </c>
      <c r="F2914" s="36" t="str">
        <f t="shared" si="215"/>
        <v>Ejecutar acciones correspondientes al Proceso de Control Presencial Posterior</v>
      </c>
      <c r="G2914" s="36" t="s">
        <v>1799</v>
      </c>
      <c r="H2914" s="83" t="s">
        <v>1773</v>
      </c>
      <c r="I2914" s="82">
        <v>1</v>
      </c>
      <c r="J2914" s="38">
        <v>80</v>
      </c>
      <c r="K2914" s="38"/>
      <c r="L2914" s="38">
        <v>320</v>
      </c>
      <c r="M2914" s="38">
        <f t="shared" si="216"/>
        <v>400</v>
      </c>
      <c r="N2914" s="39">
        <v>6</v>
      </c>
      <c r="O2914" s="41" t="str">
        <f>IFERROR(VLOOKUP(N2914,bbb!B707:Ordenmes,2,0),"")</f>
        <v>Junio</v>
      </c>
      <c r="P2914" s="142">
        <v>2</v>
      </c>
      <c r="Q2914" s="111" t="s">
        <v>126</v>
      </c>
      <c r="R2914" s="95"/>
      <c r="S2914" s="93"/>
      <c r="T2914" s="93"/>
    </row>
    <row r="2915" spans="1:20" x14ac:dyDescent="0.25">
      <c r="A2915" s="34" t="s">
        <v>2146</v>
      </c>
      <c r="B2915" s="34" t="str">
        <f t="shared" si="218"/>
        <v>UDR Lima Región</v>
      </c>
      <c r="C2915" s="35" t="s">
        <v>279</v>
      </c>
      <c r="D2915" s="36" t="str">
        <f t="shared" si="217"/>
        <v>Ejecución de Control Técnico a las Prestaciones.</v>
      </c>
      <c r="E2915" s="36" t="s">
        <v>288</v>
      </c>
      <c r="F2915" s="36" t="str">
        <f t="shared" si="215"/>
        <v>Ejecutar acciones correspondientes al Proceso de Control Presencial Posterior</v>
      </c>
      <c r="G2915" s="36" t="s">
        <v>1800</v>
      </c>
      <c r="H2915" s="83" t="s">
        <v>1773</v>
      </c>
      <c r="I2915" s="82">
        <v>2</v>
      </c>
      <c r="J2915" s="38">
        <v>100</v>
      </c>
      <c r="K2915" s="38"/>
      <c r="L2915" s="38">
        <v>640</v>
      </c>
      <c r="M2915" s="38">
        <f t="shared" si="216"/>
        <v>740</v>
      </c>
      <c r="N2915" s="39">
        <v>6</v>
      </c>
      <c r="O2915" s="41" t="str">
        <f>IFERROR(VLOOKUP(N2915,bbb!B708:Ordenmes,2,0),"")</f>
        <v>Junio</v>
      </c>
      <c r="P2915" s="142">
        <v>2</v>
      </c>
      <c r="Q2915" s="111" t="s">
        <v>126</v>
      </c>
      <c r="R2915" s="95"/>
      <c r="S2915" s="93"/>
      <c r="T2915" s="93"/>
    </row>
    <row r="2916" spans="1:20" x14ac:dyDescent="0.25">
      <c r="A2916" s="34" t="s">
        <v>2146</v>
      </c>
      <c r="B2916" s="34" t="str">
        <f t="shared" si="218"/>
        <v>UDR Lima Región</v>
      </c>
      <c r="C2916" s="35" t="s">
        <v>279</v>
      </c>
      <c r="D2916" s="36" t="str">
        <f t="shared" si="217"/>
        <v>Ejecución de Control Técnico a las Prestaciones.</v>
      </c>
      <c r="E2916" s="36" t="s">
        <v>288</v>
      </c>
      <c r="F2916" s="36" t="str">
        <f t="shared" si="215"/>
        <v>Ejecutar acciones correspondientes al Proceso de Control Presencial Posterior</v>
      </c>
      <c r="G2916" s="36" t="s">
        <v>1801</v>
      </c>
      <c r="H2916" s="83" t="s">
        <v>1773</v>
      </c>
      <c r="I2916" s="82">
        <v>1</v>
      </c>
      <c r="J2916" s="38">
        <v>100</v>
      </c>
      <c r="K2916" s="38"/>
      <c r="L2916" s="38">
        <v>320</v>
      </c>
      <c r="M2916" s="38">
        <f t="shared" si="216"/>
        <v>420</v>
      </c>
      <c r="N2916" s="39">
        <v>6</v>
      </c>
      <c r="O2916" s="41" t="str">
        <f>IFERROR(VLOOKUP(N2916,bbb!B709:Ordenmes,2,0),"")</f>
        <v>Junio</v>
      </c>
      <c r="P2916" s="142">
        <v>2</v>
      </c>
      <c r="Q2916" s="111" t="s">
        <v>126</v>
      </c>
      <c r="R2916" s="95"/>
      <c r="S2916" s="93"/>
      <c r="T2916" s="93"/>
    </row>
    <row r="2917" spans="1:20" x14ac:dyDescent="0.25">
      <c r="A2917" s="34" t="s">
        <v>2146</v>
      </c>
      <c r="B2917" s="34" t="str">
        <f t="shared" si="218"/>
        <v>UDR Lima Región</v>
      </c>
      <c r="C2917" s="35" t="s">
        <v>279</v>
      </c>
      <c r="D2917" s="36" t="str">
        <f t="shared" si="217"/>
        <v>Ejecución de Control Técnico a las Prestaciones.</v>
      </c>
      <c r="E2917" s="36" t="s">
        <v>288</v>
      </c>
      <c r="F2917" s="36" t="str">
        <f t="shared" si="215"/>
        <v>Ejecutar acciones correspondientes al Proceso de Control Presencial Posterior</v>
      </c>
      <c r="G2917" s="36" t="s">
        <v>1802</v>
      </c>
      <c r="H2917" s="83" t="s">
        <v>1773</v>
      </c>
      <c r="I2917" s="82">
        <v>2</v>
      </c>
      <c r="J2917" s="38">
        <v>100</v>
      </c>
      <c r="K2917" s="38"/>
      <c r="L2917" s="38">
        <v>640</v>
      </c>
      <c r="M2917" s="38">
        <f t="shared" si="216"/>
        <v>740</v>
      </c>
      <c r="N2917" s="39">
        <v>6</v>
      </c>
      <c r="O2917" s="41" t="str">
        <f>IFERROR(VLOOKUP(N2917,bbb!B710:Ordenmes,2,0),"")</f>
        <v>Junio</v>
      </c>
      <c r="P2917" s="142">
        <v>2</v>
      </c>
      <c r="Q2917" s="111" t="s">
        <v>126</v>
      </c>
      <c r="R2917" s="95"/>
      <c r="S2917" s="93"/>
      <c r="T2917" s="93"/>
    </row>
    <row r="2918" spans="1:20" x14ac:dyDescent="0.25">
      <c r="A2918" s="34" t="s">
        <v>2146</v>
      </c>
      <c r="B2918" s="34" t="str">
        <f t="shared" si="218"/>
        <v>UDR Lima Región</v>
      </c>
      <c r="C2918" s="35" t="s">
        <v>307</v>
      </c>
      <c r="D2918" s="36" t="str">
        <f t="shared" si="217"/>
        <v>Supervisión Financiera a Unidades Ejecutoras-UE.</v>
      </c>
      <c r="E2918" s="36" t="s">
        <v>308</v>
      </c>
      <c r="F2918" s="36" t="str">
        <f t="shared" si="215"/>
        <v>Supervisión Financiera Presencial a las Unidades Ejecutoras-UE</v>
      </c>
      <c r="G2918" s="36" t="s">
        <v>1834</v>
      </c>
      <c r="H2918" s="83" t="s">
        <v>1828</v>
      </c>
      <c r="I2918" s="82">
        <v>5</v>
      </c>
      <c r="J2918" s="38">
        <v>60</v>
      </c>
      <c r="K2918" s="38"/>
      <c r="L2918" s="38">
        <v>1600</v>
      </c>
      <c r="M2918" s="38">
        <f t="shared" si="216"/>
        <v>1660</v>
      </c>
      <c r="N2918" s="39">
        <v>6</v>
      </c>
      <c r="O2918" s="41" t="str">
        <f>IFERROR(VLOOKUP(N2918,bbb!B711:Ordenmes,2,0),"")</f>
        <v>Junio</v>
      </c>
      <c r="P2918" s="142">
        <v>2</v>
      </c>
      <c r="Q2918" s="111" t="s">
        <v>126</v>
      </c>
      <c r="R2918" s="95"/>
      <c r="S2918" s="93"/>
      <c r="T2918" s="93"/>
    </row>
    <row r="2919" spans="1:20" x14ac:dyDescent="0.25">
      <c r="A2919" s="34" t="s">
        <v>2146</v>
      </c>
      <c r="B2919" s="34" t="str">
        <f t="shared" si="218"/>
        <v>UDR Lima Región</v>
      </c>
      <c r="C2919" s="35" t="s">
        <v>314</v>
      </c>
      <c r="D2919" s="36" t="str">
        <f t="shared" si="217"/>
        <v>Acciones de Afiliación.</v>
      </c>
      <c r="E2919" s="36" t="s">
        <v>876</v>
      </c>
      <c r="F2919" s="36" t="str">
        <f t="shared" si="215"/>
        <v>Asistencia técnica a operadores del módulo de afiliación en IPRESS</v>
      </c>
      <c r="G2919" s="36" t="s">
        <v>1768</v>
      </c>
      <c r="H2919" s="83" t="s">
        <v>1837</v>
      </c>
      <c r="I2919" s="82">
        <v>1</v>
      </c>
      <c r="J2919" s="38">
        <v>50</v>
      </c>
      <c r="K2919" s="38"/>
      <c r="L2919" s="38">
        <v>320</v>
      </c>
      <c r="M2919" s="38">
        <f t="shared" si="216"/>
        <v>370</v>
      </c>
      <c r="N2919" s="39">
        <v>6</v>
      </c>
      <c r="O2919" s="41" t="str">
        <f>IFERROR(VLOOKUP(N2919,bbb!B712:Ordenmes,2,0),"")</f>
        <v>Junio</v>
      </c>
      <c r="P2919" s="142">
        <v>2</v>
      </c>
      <c r="Q2919" s="111" t="s">
        <v>126</v>
      </c>
      <c r="R2919" s="95"/>
      <c r="S2919" s="93"/>
      <c r="T2919" s="93"/>
    </row>
    <row r="2920" spans="1:20" x14ac:dyDescent="0.25">
      <c r="A2920" s="34" t="s">
        <v>2146</v>
      </c>
      <c r="B2920" s="34" t="str">
        <f t="shared" si="218"/>
        <v>UDR Lima Región</v>
      </c>
      <c r="C2920" s="35" t="s">
        <v>314</v>
      </c>
      <c r="D2920" s="36" t="str">
        <f t="shared" si="217"/>
        <v>Acciones de Afiliación.</v>
      </c>
      <c r="E2920" s="36" t="s">
        <v>315</v>
      </c>
      <c r="F2920" s="36" t="str">
        <f t="shared" si="215"/>
        <v>Supervisión y asistencia técnica en materia de afiliaciones</v>
      </c>
      <c r="G2920" s="36" t="s">
        <v>1846</v>
      </c>
      <c r="H2920" s="83" t="s">
        <v>1837</v>
      </c>
      <c r="I2920" s="82">
        <v>2</v>
      </c>
      <c r="J2920" s="38">
        <v>0</v>
      </c>
      <c r="K2920" s="38"/>
      <c r="L2920" s="38">
        <v>640</v>
      </c>
      <c r="M2920" s="38">
        <f t="shared" si="216"/>
        <v>640</v>
      </c>
      <c r="N2920" s="39">
        <v>6</v>
      </c>
      <c r="O2920" s="41" t="str">
        <f>IFERROR(VLOOKUP(N2920,bbb!B713:Ordenmes,2,0),"")</f>
        <v>Junio</v>
      </c>
      <c r="P2920" s="142">
        <v>3</v>
      </c>
      <c r="Q2920" s="111" t="s">
        <v>131</v>
      </c>
      <c r="R2920" s="95"/>
      <c r="S2920" s="93"/>
      <c r="T2920" s="93"/>
    </row>
    <row r="2921" spans="1:20" x14ac:dyDescent="0.25">
      <c r="A2921" s="34" t="s">
        <v>2146</v>
      </c>
      <c r="B2921" s="34" t="str">
        <f t="shared" si="218"/>
        <v>UDR Lima Región</v>
      </c>
      <c r="C2921" s="96" t="s">
        <v>895</v>
      </c>
      <c r="D2921" s="36" t="str">
        <f t="shared" si="217"/>
        <v>Acciones de promocion y proteccion de derechos</v>
      </c>
      <c r="E2921" s="36" t="s">
        <v>897</v>
      </c>
      <c r="F2921" s="36" t="str">
        <f t="shared" si="215"/>
        <v xml:space="preserve">Acciones de promoción </v>
      </c>
      <c r="G2921" s="36" t="s">
        <v>1766</v>
      </c>
      <c r="H2921" s="83" t="s">
        <v>1837</v>
      </c>
      <c r="I2921" s="82">
        <v>2</v>
      </c>
      <c r="J2921" s="38">
        <v>70</v>
      </c>
      <c r="K2921" s="38"/>
      <c r="L2921" s="38">
        <v>640</v>
      </c>
      <c r="M2921" s="38">
        <f t="shared" si="216"/>
        <v>710</v>
      </c>
      <c r="N2921" s="39">
        <v>6</v>
      </c>
      <c r="O2921" s="41" t="str">
        <f>IFERROR(VLOOKUP(N2921,bbb!B714:Ordenmes,2,0),"")</f>
        <v>Junio</v>
      </c>
      <c r="P2921" s="142">
        <v>3</v>
      </c>
      <c r="Q2921" s="111" t="s">
        <v>131</v>
      </c>
      <c r="R2921" s="95"/>
      <c r="S2921" s="93"/>
      <c r="T2921" s="93"/>
    </row>
    <row r="2922" spans="1:20" x14ac:dyDescent="0.25">
      <c r="A2922" s="34" t="s">
        <v>2146</v>
      </c>
      <c r="B2922" s="34" t="str">
        <f t="shared" si="218"/>
        <v>UDR Lima Región</v>
      </c>
      <c r="C2922" s="35" t="s">
        <v>314</v>
      </c>
      <c r="D2922" s="36" t="str">
        <f t="shared" si="217"/>
        <v>Acciones de Afiliación.</v>
      </c>
      <c r="E2922" s="36" t="s">
        <v>315</v>
      </c>
      <c r="F2922" s="36" t="str">
        <f t="shared" si="215"/>
        <v>Supervisión y asistencia técnica en materia de afiliaciones</v>
      </c>
      <c r="G2922" s="36" t="s">
        <v>1841</v>
      </c>
      <c r="H2922" s="83" t="s">
        <v>1837</v>
      </c>
      <c r="I2922" s="82">
        <v>2</v>
      </c>
      <c r="J2922" s="38">
        <v>0</v>
      </c>
      <c r="K2922" s="38"/>
      <c r="L2922" s="38">
        <v>640</v>
      </c>
      <c r="M2922" s="38">
        <f t="shared" si="216"/>
        <v>640</v>
      </c>
      <c r="N2922" s="39">
        <v>7</v>
      </c>
      <c r="O2922" s="41" t="str">
        <f>IFERROR(VLOOKUP(N2922,bbb!B712:Ordenmes,2,0),"")</f>
        <v>Julio</v>
      </c>
      <c r="P2922" s="142">
        <v>5</v>
      </c>
      <c r="Q2922" s="111" t="s">
        <v>158</v>
      </c>
      <c r="R2922" s="95"/>
      <c r="S2922" s="93"/>
      <c r="T2922" s="93"/>
    </row>
    <row r="2923" spans="1:20" x14ac:dyDescent="0.25">
      <c r="A2923" s="34" t="s">
        <v>2146</v>
      </c>
      <c r="B2923" s="34" t="str">
        <f t="shared" si="218"/>
        <v>UDR Lima Región</v>
      </c>
      <c r="C2923" s="35" t="s">
        <v>279</v>
      </c>
      <c r="D2923" s="36" t="str">
        <f t="shared" si="217"/>
        <v>Ejecución de Control Técnico a las Prestaciones.</v>
      </c>
      <c r="E2923" s="36" t="s">
        <v>280</v>
      </c>
      <c r="F2923" s="36" t="str">
        <f t="shared" si="215"/>
        <v>Gestión con actores locales para fortalecer la contención preventiva</v>
      </c>
      <c r="G2923" s="36" t="s">
        <v>1769</v>
      </c>
      <c r="H2923" s="83" t="s">
        <v>1763</v>
      </c>
      <c r="I2923" s="82">
        <v>1</v>
      </c>
      <c r="J2923" s="38">
        <v>80</v>
      </c>
      <c r="K2923" s="38"/>
      <c r="L2923" s="38">
        <v>320</v>
      </c>
      <c r="M2923" s="38">
        <f t="shared" si="216"/>
        <v>400</v>
      </c>
      <c r="N2923" s="39">
        <v>7</v>
      </c>
      <c r="O2923" s="41" t="str">
        <f>IFERROR(VLOOKUP(N2923,bbb!B713:Ordenmes,2,0),"")</f>
        <v>Julio</v>
      </c>
      <c r="P2923" s="142">
        <v>3</v>
      </c>
      <c r="Q2923" s="111" t="s">
        <v>131</v>
      </c>
      <c r="R2923" s="95"/>
      <c r="S2923" s="93"/>
      <c r="T2923" s="93"/>
    </row>
    <row r="2924" spans="1:20" x14ac:dyDescent="0.25">
      <c r="A2924" s="34" t="s">
        <v>2146</v>
      </c>
      <c r="B2924" s="34" t="str">
        <f t="shared" si="218"/>
        <v>UDR Lima Región</v>
      </c>
      <c r="C2924" s="35" t="s">
        <v>279</v>
      </c>
      <c r="D2924" s="36" t="str">
        <f t="shared" si="217"/>
        <v>Ejecución de Control Técnico a las Prestaciones.</v>
      </c>
      <c r="E2924" s="36" t="s">
        <v>288</v>
      </c>
      <c r="F2924" s="36" t="str">
        <f t="shared" si="215"/>
        <v>Ejecutar acciones correspondientes al Proceso de Control Presencial Posterior</v>
      </c>
      <c r="G2924" s="36" t="s">
        <v>1803</v>
      </c>
      <c r="H2924" s="83" t="s">
        <v>1773</v>
      </c>
      <c r="I2924" s="82">
        <v>1</v>
      </c>
      <c r="J2924" s="38">
        <v>80</v>
      </c>
      <c r="K2924" s="38"/>
      <c r="L2924" s="38">
        <v>320</v>
      </c>
      <c r="M2924" s="38">
        <f t="shared" si="216"/>
        <v>400</v>
      </c>
      <c r="N2924" s="39">
        <v>7</v>
      </c>
      <c r="O2924" s="41" t="str">
        <f>IFERROR(VLOOKUP(N2924,bbb!B714:Ordenmes,2,0),"")</f>
        <v>Julio</v>
      </c>
      <c r="P2924" s="142">
        <v>3</v>
      </c>
      <c r="Q2924" s="111" t="s">
        <v>131</v>
      </c>
      <c r="R2924" s="95"/>
      <c r="S2924" s="93"/>
      <c r="T2924" s="93"/>
    </row>
    <row r="2925" spans="1:20" x14ac:dyDescent="0.25">
      <c r="A2925" s="34" t="s">
        <v>2146</v>
      </c>
      <c r="B2925" s="34" t="str">
        <f t="shared" si="218"/>
        <v>UDR Lima Región</v>
      </c>
      <c r="C2925" s="35" t="s">
        <v>279</v>
      </c>
      <c r="D2925" s="36" t="str">
        <f t="shared" si="217"/>
        <v>Ejecución de Control Técnico a las Prestaciones.</v>
      </c>
      <c r="E2925" s="36" t="s">
        <v>288</v>
      </c>
      <c r="F2925" s="36" t="str">
        <f t="shared" si="215"/>
        <v>Ejecutar acciones correspondientes al Proceso de Control Presencial Posterior</v>
      </c>
      <c r="G2925" s="36" t="s">
        <v>1804</v>
      </c>
      <c r="H2925" s="83" t="s">
        <v>1773</v>
      </c>
      <c r="I2925" s="82">
        <v>1</v>
      </c>
      <c r="J2925" s="38">
        <v>80</v>
      </c>
      <c r="K2925" s="38"/>
      <c r="L2925" s="38">
        <v>320</v>
      </c>
      <c r="M2925" s="38">
        <f t="shared" si="216"/>
        <v>400</v>
      </c>
      <c r="N2925" s="39">
        <v>7</v>
      </c>
      <c r="O2925" s="41" t="str">
        <f>IFERROR(VLOOKUP(N2925,bbb!B715:Ordenmes,2,0),"")</f>
        <v>Julio</v>
      </c>
      <c r="P2925" s="142">
        <v>3</v>
      </c>
      <c r="Q2925" s="111" t="s">
        <v>131</v>
      </c>
      <c r="R2925" s="95"/>
      <c r="S2925" s="93"/>
      <c r="T2925" s="93"/>
    </row>
    <row r="2926" spans="1:20" x14ac:dyDescent="0.25">
      <c r="A2926" s="34" t="s">
        <v>2146</v>
      </c>
      <c r="B2926" s="34" t="str">
        <f t="shared" si="218"/>
        <v>UDR Lima Región</v>
      </c>
      <c r="C2926" s="35" t="s">
        <v>279</v>
      </c>
      <c r="D2926" s="36" t="str">
        <f t="shared" si="217"/>
        <v>Ejecución de Control Técnico a las Prestaciones.</v>
      </c>
      <c r="E2926" s="36" t="s">
        <v>288</v>
      </c>
      <c r="F2926" s="36" t="str">
        <f t="shared" si="215"/>
        <v>Ejecutar acciones correspondientes al Proceso de Control Presencial Posterior</v>
      </c>
      <c r="G2926" s="36" t="s">
        <v>1805</v>
      </c>
      <c r="H2926" s="83" t="s">
        <v>1773</v>
      </c>
      <c r="I2926" s="82">
        <v>2</v>
      </c>
      <c r="J2926" s="38">
        <v>60</v>
      </c>
      <c r="K2926" s="38"/>
      <c r="L2926" s="38">
        <v>640</v>
      </c>
      <c r="M2926" s="38">
        <f t="shared" si="216"/>
        <v>700</v>
      </c>
      <c r="N2926" s="39">
        <v>7</v>
      </c>
      <c r="O2926" s="41" t="str">
        <f>IFERROR(VLOOKUP(N2926,bbb!B716:Ordenmes,2,0),"")</f>
        <v>Julio</v>
      </c>
      <c r="P2926" s="142">
        <v>3</v>
      </c>
      <c r="Q2926" s="111" t="s">
        <v>131</v>
      </c>
      <c r="R2926" s="95"/>
      <c r="S2926" s="93"/>
      <c r="T2926" s="93"/>
    </row>
    <row r="2927" spans="1:20" x14ac:dyDescent="0.25">
      <c r="A2927" s="34" t="s">
        <v>2146</v>
      </c>
      <c r="B2927" s="34" t="str">
        <f t="shared" si="218"/>
        <v>UDR Lima Región</v>
      </c>
      <c r="C2927" s="35" t="s">
        <v>279</v>
      </c>
      <c r="D2927" s="36" t="str">
        <f t="shared" si="217"/>
        <v>Ejecución de Control Técnico a las Prestaciones.</v>
      </c>
      <c r="E2927" s="36" t="s">
        <v>288</v>
      </c>
      <c r="F2927" s="36" t="str">
        <f t="shared" si="215"/>
        <v>Ejecutar acciones correspondientes al Proceso de Control Presencial Posterior</v>
      </c>
      <c r="G2927" s="36" t="s">
        <v>1806</v>
      </c>
      <c r="H2927" s="83" t="s">
        <v>1773</v>
      </c>
      <c r="I2927" s="82">
        <v>1</v>
      </c>
      <c r="J2927" s="38">
        <v>60</v>
      </c>
      <c r="K2927" s="38"/>
      <c r="L2927" s="38">
        <v>320</v>
      </c>
      <c r="M2927" s="38">
        <f t="shared" si="216"/>
        <v>380</v>
      </c>
      <c r="N2927" s="39">
        <v>7</v>
      </c>
      <c r="O2927" s="41" t="str">
        <f>IFERROR(VLOOKUP(N2927,bbb!B717:Ordenmes,2,0),"")</f>
        <v>Julio</v>
      </c>
      <c r="P2927" s="142">
        <v>3</v>
      </c>
      <c r="Q2927" s="111" t="s">
        <v>131</v>
      </c>
      <c r="R2927" s="95"/>
      <c r="S2927" s="93"/>
      <c r="T2927" s="93"/>
    </row>
    <row r="2928" spans="1:20" x14ac:dyDescent="0.25">
      <c r="A2928" s="34" t="s">
        <v>2146</v>
      </c>
      <c r="B2928" s="34" t="str">
        <f t="shared" si="218"/>
        <v>UDR Lima Región</v>
      </c>
      <c r="C2928" s="35" t="s">
        <v>307</v>
      </c>
      <c r="D2928" s="36" t="str">
        <f t="shared" si="217"/>
        <v>Supervisión Financiera a Unidades Ejecutoras-UE.</v>
      </c>
      <c r="E2928" s="36" t="s">
        <v>308</v>
      </c>
      <c r="F2928" s="36" t="str">
        <f t="shared" si="215"/>
        <v>Supervisión Financiera Presencial a las Unidades Ejecutoras-UE</v>
      </c>
      <c r="G2928" s="36" t="s">
        <v>1835</v>
      </c>
      <c r="H2928" s="83" t="s">
        <v>1828</v>
      </c>
      <c r="I2928" s="82">
        <v>5</v>
      </c>
      <c r="J2928" s="38">
        <v>80</v>
      </c>
      <c r="K2928" s="38"/>
      <c r="L2928" s="38">
        <v>1600</v>
      </c>
      <c r="M2928" s="38">
        <f t="shared" si="216"/>
        <v>1680</v>
      </c>
      <c r="N2928" s="39">
        <v>7</v>
      </c>
      <c r="O2928" s="41" t="str">
        <f>IFERROR(VLOOKUP(N2928,bbb!B718:Ordenmes,2,0),"")</f>
        <v>Julio</v>
      </c>
      <c r="P2928" s="142">
        <v>4</v>
      </c>
      <c r="Q2928" s="111" t="s">
        <v>137</v>
      </c>
      <c r="R2928" s="95"/>
      <c r="S2928" s="93"/>
      <c r="T2928" s="93"/>
    </row>
    <row r="2929" spans="1:20" x14ac:dyDescent="0.25">
      <c r="A2929" s="34" t="s">
        <v>2146</v>
      </c>
      <c r="B2929" s="34" t="str">
        <f t="shared" si="218"/>
        <v>UDR Lima Región</v>
      </c>
      <c r="C2929" s="35" t="s">
        <v>307</v>
      </c>
      <c r="D2929" s="36" t="str">
        <f t="shared" si="217"/>
        <v>Supervisión Financiera a Unidades Ejecutoras-UE.</v>
      </c>
      <c r="E2929" s="36" t="s">
        <v>308</v>
      </c>
      <c r="F2929" s="36" t="str">
        <f t="shared" si="215"/>
        <v>Supervisión Financiera Presencial a las Unidades Ejecutoras-UE</v>
      </c>
      <c r="G2929" s="36" t="s">
        <v>1836</v>
      </c>
      <c r="H2929" s="83" t="s">
        <v>1828</v>
      </c>
      <c r="I2929" s="82">
        <v>5</v>
      </c>
      <c r="J2929" s="38">
        <v>60</v>
      </c>
      <c r="K2929" s="38"/>
      <c r="L2929" s="38">
        <v>1600</v>
      </c>
      <c r="M2929" s="38">
        <f t="shared" si="216"/>
        <v>1660</v>
      </c>
      <c r="N2929" s="39">
        <v>7</v>
      </c>
      <c r="O2929" s="41" t="str">
        <f>IFERROR(VLOOKUP(N2929,bbb!B719:Ordenmes,2,0),"")</f>
        <v>Julio</v>
      </c>
      <c r="P2929" s="142">
        <v>4</v>
      </c>
      <c r="Q2929" s="111" t="s">
        <v>137</v>
      </c>
      <c r="R2929" s="95"/>
      <c r="S2929" s="93"/>
      <c r="T2929" s="93"/>
    </row>
    <row r="2930" spans="1:20" x14ac:dyDescent="0.25">
      <c r="A2930" s="34" t="s">
        <v>2146</v>
      </c>
      <c r="B2930" s="34" t="str">
        <f t="shared" si="218"/>
        <v>UDR Lima Región</v>
      </c>
      <c r="C2930" s="35" t="s">
        <v>314</v>
      </c>
      <c r="D2930" s="36" t="str">
        <f t="shared" si="217"/>
        <v>Acciones de Afiliación.</v>
      </c>
      <c r="E2930" s="36" t="s">
        <v>876</v>
      </c>
      <c r="F2930" s="36" t="str">
        <f t="shared" si="215"/>
        <v>Asistencia técnica a operadores del módulo de afiliación en IPRESS</v>
      </c>
      <c r="G2930" s="36" t="s">
        <v>1769</v>
      </c>
      <c r="H2930" s="83" t="s">
        <v>1837</v>
      </c>
      <c r="I2930" s="82">
        <v>1</v>
      </c>
      <c r="J2930" s="38">
        <v>0</v>
      </c>
      <c r="K2930" s="38"/>
      <c r="L2930" s="38">
        <v>320</v>
      </c>
      <c r="M2930" s="38">
        <f t="shared" si="216"/>
        <v>320</v>
      </c>
      <c r="N2930" s="39">
        <v>7</v>
      </c>
      <c r="O2930" s="41" t="str">
        <f>IFERROR(VLOOKUP(N2930,bbb!B720:Ordenmes,2,0),"")</f>
        <v>Julio</v>
      </c>
      <c r="P2930" s="142">
        <v>4</v>
      </c>
      <c r="Q2930" s="111" t="s">
        <v>137</v>
      </c>
      <c r="R2930" s="95"/>
      <c r="S2930" s="93"/>
      <c r="T2930" s="93"/>
    </row>
    <row r="2931" spans="1:20" x14ac:dyDescent="0.25">
      <c r="A2931" s="34" t="s">
        <v>2146</v>
      </c>
      <c r="B2931" s="34" t="str">
        <f t="shared" si="218"/>
        <v>UDR Lima Región</v>
      </c>
      <c r="C2931" s="96" t="s">
        <v>895</v>
      </c>
      <c r="D2931" s="36" t="str">
        <f t="shared" si="217"/>
        <v>Acciones de promocion y proteccion de derechos</v>
      </c>
      <c r="E2931" s="36" t="s">
        <v>897</v>
      </c>
      <c r="F2931" s="36" t="str">
        <f t="shared" si="215"/>
        <v xml:space="preserve">Acciones de promoción </v>
      </c>
      <c r="G2931" s="36" t="s">
        <v>1764</v>
      </c>
      <c r="H2931" s="83" t="s">
        <v>1837</v>
      </c>
      <c r="I2931" s="82">
        <v>2</v>
      </c>
      <c r="J2931" s="38">
        <v>100</v>
      </c>
      <c r="K2931" s="38"/>
      <c r="L2931" s="38">
        <v>640</v>
      </c>
      <c r="M2931" s="38">
        <f t="shared" si="216"/>
        <v>740</v>
      </c>
      <c r="N2931" s="39">
        <v>7</v>
      </c>
      <c r="O2931" s="41" t="str">
        <f>IFERROR(VLOOKUP(N2931,bbb!B721:Ordenmes,2,0),"")</f>
        <v>Julio</v>
      </c>
      <c r="P2931" s="142">
        <v>4</v>
      </c>
      <c r="Q2931" s="111" t="s">
        <v>137</v>
      </c>
      <c r="R2931" s="95"/>
      <c r="S2931" s="93"/>
      <c r="T2931" s="93"/>
    </row>
    <row r="2932" spans="1:20" x14ac:dyDescent="0.25">
      <c r="A2932" s="34" t="s">
        <v>2146</v>
      </c>
      <c r="B2932" s="34" t="str">
        <f t="shared" si="218"/>
        <v>UDR Lima Región</v>
      </c>
      <c r="C2932" s="35" t="s">
        <v>279</v>
      </c>
      <c r="D2932" s="36" t="str">
        <f t="shared" si="217"/>
        <v>Ejecución de Control Técnico a las Prestaciones.</v>
      </c>
      <c r="E2932" s="36" t="s">
        <v>280</v>
      </c>
      <c r="F2932" s="36" t="str">
        <f t="shared" si="215"/>
        <v>Gestión con actores locales para fortalecer la contención preventiva</v>
      </c>
      <c r="G2932" s="36" t="s">
        <v>1770</v>
      </c>
      <c r="H2932" s="83" t="s">
        <v>1763</v>
      </c>
      <c r="I2932" s="82">
        <v>1</v>
      </c>
      <c r="J2932" s="38">
        <v>50</v>
      </c>
      <c r="K2932" s="38"/>
      <c r="L2932" s="38">
        <v>320</v>
      </c>
      <c r="M2932" s="38">
        <f t="shared" si="216"/>
        <v>370</v>
      </c>
      <c r="N2932" s="39">
        <v>8</v>
      </c>
      <c r="O2932" s="41" t="str">
        <f>IFERROR(VLOOKUP(N2932,bbb!B708:Ordenmes,2,0),"")</f>
        <v>Agosto</v>
      </c>
      <c r="P2932" s="142">
        <v>5</v>
      </c>
      <c r="Q2932" s="111" t="s">
        <v>158</v>
      </c>
      <c r="R2932" s="95"/>
      <c r="S2932" s="93"/>
      <c r="T2932" s="93"/>
    </row>
    <row r="2933" spans="1:20" x14ac:dyDescent="0.25">
      <c r="A2933" s="34" t="s">
        <v>2146</v>
      </c>
      <c r="B2933" s="34" t="str">
        <f t="shared" si="218"/>
        <v>UDR Lima Región</v>
      </c>
      <c r="C2933" s="35" t="s">
        <v>279</v>
      </c>
      <c r="D2933" s="36" t="str">
        <f t="shared" si="217"/>
        <v>Ejecución de Control Técnico a las Prestaciones.</v>
      </c>
      <c r="E2933" s="36" t="s">
        <v>288</v>
      </c>
      <c r="F2933" s="36" t="str">
        <f t="shared" si="215"/>
        <v>Ejecutar acciones correspondientes al Proceso de Control Presencial Posterior</v>
      </c>
      <c r="G2933" s="36" t="s">
        <v>1807</v>
      </c>
      <c r="H2933" s="83" t="s">
        <v>1773</v>
      </c>
      <c r="I2933" s="82">
        <v>2</v>
      </c>
      <c r="J2933" s="38">
        <v>80</v>
      </c>
      <c r="K2933" s="38"/>
      <c r="L2933" s="38">
        <v>640</v>
      </c>
      <c r="M2933" s="38">
        <f t="shared" si="216"/>
        <v>720</v>
      </c>
      <c r="N2933" s="39">
        <v>8</v>
      </c>
      <c r="O2933" s="41" t="str">
        <f>IFERROR(VLOOKUP(N2933,bbb!B709:Ordenmes,2,0),"")</f>
        <v>Agosto</v>
      </c>
      <c r="P2933" s="142">
        <v>5</v>
      </c>
      <c r="Q2933" s="111" t="s">
        <v>158</v>
      </c>
      <c r="R2933" s="95"/>
      <c r="S2933" s="93"/>
      <c r="T2933" s="93"/>
    </row>
    <row r="2934" spans="1:20" x14ac:dyDescent="0.25">
      <c r="A2934" s="34" t="s">
        <v>2146</v>
      </c>
      <c r="B2934" s="34" t="str">
        <f t="shared" si="218"/>
        <v>UDR Lima Región</v>
      </c>
      <c r="C2934" s="35" t="s">
        <v>279</v>
      </c>
      <c r="D2934" s="36" t="str">
        <f t="shared" si="217"/>
        <v>Ejecución de Control Técnico a las Prestaciones.</v>
      </c>
      <c r="E2934" s="36" t="s">
        <v>288</v>
      </c>
      <c r="F2934" s="36" t="str">
        <f t="shared" si="215"/>
        <v>Ejecutar acciones correspondientes al Proceso de Control Presencial Posterior</v>
      </c>
      <c r="G2934" s="36" t="s">
        <v>1808</v>
      </c>
      <c r="H2934" s="83" t="s">
        <v>1773</v>
      </c>
      <c r="I2934" s="82">
        <v>1</v>
      </c>
      <c r="J2934" s="38">
        <v>80</v>
      </c>
      <c r="K2934" s="38"/>
      <c r="L2934" s="38">
        <v>320</v>
      </c>
      <c r="M2934" s="38">
        <f t="shared" si="216"/>
        <v>400</v>
      </c>
      <c r="N2934" s="39">
        <v>8</v>
      </c>
      <c r="O2934" s="41" t="str">
        <f>IFERROR(VLOOKUP(N2934,bbb!B710:Ordenmes,2,0),"")</f>
        <v>Agosto</v>
      </c>
      <c r="P2934" s="142">
        <v>5</v>
      </c>
      <c r="Q2934" s="111" t="s">
        <v>158</v>
      </c>
      <c r="R2934" s="95"/>
      <c r="S2934" s="93"/>
      <c r="T2934" s="93"/>
    </row>
    <row r="2935" spans="1:20" x14ac:dyDescent="0.25">
      <c r="A2935" s="34" t="s">
        <v>2146</v>
      </c>
      <c r="B2935" s="34" t="str">
        <f t="shared" si="218"/>
        <v>UDR Lima Región</v>
      </c>
      <c r="C2935" s="35" t="s">
        <v>279</v>
      </c>
      <c r="D2935" s="36" t="str">
        <f t="shared" si="217"/>
        <v>Ejecución de Control Técnico a las Prestaciones.</v>
      </c>
      <c r="E2935" s="36" t="s">
        <v>288</v>
      </c>
      <c r="F2935" s="36" t="str">
        <f t="shared" si="215"/>
        <v>Ejecutar acciones correspondientes al Proceso de Control Presencial Posterior</v>
      </c>
      <c r="G2935" s="36" t="s">
        <v>1809</v>
      </c>
      <c r="H2935" s="83" t="s">
        <v>1773</v>
      </c>
      <c r="I2935" s="82">
        <v>1</v>
      </c>
      <c r="J2935" s="38">
        <v>80</v>
      </c>
      <c r="K2935" s="38"/>
      <c r="L2935" s="38">
        <v>320</v>
      </c>
      <c r="M2935" s="38">
        <f t="shared" si="216"/>
        <v>400</v>
      </c>
      <c r="N2935" s="39">
        <v>8</v>
      </c>
      <c r="O2935" s="41" t="str">
        <f>IFERROR(VLOOKUP(N2935,bbb!B711:Ordenmes,2,0),"")</f>
        <v>Agosto</v>
      </c>
      <c r="P2935" s="142">
        <v>5</v>
      </c>
      <c r="Q2935" s="111" t="s">
        <v>158</v>
      </c>
      <c r="R2935" s="95"/>
      <c r="S2935" s="93"/>
      <c r="T2935" s="93"/>
    </row>
    <row r="2936" spans="1:20" x14ac:dyDescent="0.25">
      <c r="A2936" s="34" t="s">
        <v>2146</v>
      </c>
      <c r="B2936" s="34" t="str">
        <f t="shared" si="218"/>
        <v>UDR Lima Región</v>
      </c>
      <c r="C2936" s="35" t="s">
        <v>279</v>
      </c>
      <c r="D2936" s="36" t="str">
        <f t="shared" si="217"/>
        <v>Ejecución de Control Técnico a las Prestaciones.</v>
      </c>
      <c r="E2936" s="36" t="s">
        <v>288</v>
      </c>
      <c r="F2936" s="36" t="str">
        <f t="shared" si="215"/>
        <v>Ejecutar acciones correspondientes al Proceso de Control Presencial Posterior</v>
      </c>
      <c r="G2936" s="36" t="s">
        <v>1810</v>
      </c>
      <c r="H2936" s="83" t="s">
        <v>1773</v>
      </c>
      <c r="I2936" s="82">
        <v>2</v>
      </c>
      <c r="J2936" s="38">
        <v>80</v>
      </c>
      <c r="K2936" s="38"/>
      <c r="L2936" s="38">
        <v>640</v>
      </c>
      <c r="M2936" s="38">
        <f t="shared" si="216"/>
        <v>720</v>
      </c>
      <c r="N2936" s="39">
        <v>8</v>
      </c>
      <c r="O2936" s="41" t="str">
        <f>IFERROR(VLOOKUP(N2936,bbb!B712:Ordenmes,2,0),"")</f>
        <v>Agosto</v>
      </c>
      <c r="P2936" s="142">
        <v>5</v>
      </c>
      <c r="Q2936" s="111" t="s">
        <v>158</v>
      </c>
      <c r="R2936" s="95"/>
      <c r="S2936" s="93"/>
      <c r="T2936" s="93"/>
    </row>
    <row r="2937" spans="1:20" x14ac:dyDescent="0.25">
      <c r="A2937" s="34" t="s">
        <v>2146</v>
      </c>
      <c r="B2937" s="34" t="str">
        <f t="shared" si="218"/>
        <v>UDR Lima Región</v>
      </c>
      <c r="C2937" s="35" t="s">
        <v>279</v>
      </c>
      <c r="D2937" s="36" t="str">
        <f t="shared" si="217"/>
        <v>Ejecución de Control Técnico a las Prestaciones.</v>
      </c>
      <c r="E2937" s="36" t="s">
        <v>288</v>
      </c>
      <c r="F2937" s="36" t="str">
        <f t="shared" si="215"/>
        <v>Ejecutar acciones correspondientes al Proceso de Control Presencial Posterior</v>
      </c>
      <c r="G2937" s="36" t="s">
        <v>1811</v>
      </c>
      <c r="H2937" s="83" t="s">
        <v>1773</v>
      </c>
      <c r="I2937" s="82">
        <v>1</v>
      </c>
      <c r="J2937" s="38">
        <v>80</v>
      </c>
      <c r="K2937" s="38"/>
      <c r="L2937" s="38">
        <v>320</v>
      </c>
      <c r="M2937" s="38">
        <f t="shared" si="216"/>
        <v>400</v>
      </c>
      <c r="N2937" s="39">
        <v>8</v>
      </c>
      <c r="O2937" s="41" t="str">
        <f>IFERROR(VLOOKUP(N2937,bbb!B713:Ordenmes,2,0),"")</f>
        <v>Agosto</v>
      </c>
      <c r="P2937" s="142">
        <v>6</v>
      </c>
      <c r="Q2937" s="111" t="s">
        <v>142</v>
      </c>
      <c r="R2937" s="95"/>
      <c r="S2937" s="93"/>
      <c r="T2937" s="93"/>
    </row>
    <row r="2938" spans="1:20" x14ac:dyDescent="0.25">
      <c r="A2938" s="34" t="s">
        <v>2146</v>
      </c>
      <c r="B2938" s="34" t="str">
        <f t="shared" si="218"/>
        <v>UDR Lima Región</v>
      </c>
      <c r="C2938" s="35" t="s">
        <v>307</v>
      </c>
      <c r="D2938" s="36" t="str">
        <f t="shared" si="217"/>
        <v>Supervisión Financiera a Unidades Ejecutoras-UE.</v>
      </c>
      <c r="E2938" s="36" t="s">
        <v>308</v>
      </c>
      <c r="F2938" s="36" t="str">
        <f t="shared" si="215"/>
        <v>Supervisión Financiera Presencial a las Unidades Ejecutoras-UE</v>
      </c>
      <c r="G2938" s="36" t="s">
        <v>1827</v>
      </c>
      <c r="H2938" s="83" t="s">
        <v>1828</v>
      </c>
      <c r="I2938" s="82">
        <v>4</v>
      </c>
      <c r="J2938" s="38">
        <v>100</v>
      </c>
      <c r="K2938" s="38"/>
      <c r="L2938" s="38">
        <v>1280</v>
      </c>
      <c r="M2938" s="38">
        <f t="shared" si="216"/>
        <v>1380</v>
      </c>
      <c r="N2938" s="39">
        <v>8</v>
      </c>
      <c r="O2938" s="41" t="str">
        <f>IFERROR(VLOOKUP(N2938,bbb!B714:Ordenmes,2,0),"")</f>
        <v>Agosto</v>
      </c>
      <c r="P2938" s="142">
        <v>6</v>
      </c>
      <c r="Q2938" s="111" t="s">
        <v>142</v>
      </c>
      <c r="R2938" s="95"/>
      <c r="S2938" s="93"/>
      <c r="T2938" s="93"/>
    </row>
    <row r="2939" spans="1:20" x14ac:dyDescent="0.25">
      <c r="A2939" s="34" t="s">
        <v>2146</v>
      </c>
      <c r="B2939" s="34" t="str">
        <f t="shared" si="218"/>
        <v>UDR Lima Región</v>
      </c>
      <c r="C2939" s="35" t="s">
        <v>307</v>
      </c>
      <c r="D2939" s="36" t="str">
        <f t="shared" si="217"/>
        <v>Supervisión Financiera a Unidades Ejecutoras-UE.</v>
      </c>
      <c r="E2939" s="36" t="s">
        <v>308</v>
      </c>
      <c r="F2939" s="36" t="str">
        <f t="shared" si="215"/>
        <v>Supervisión Financiera Presencial a las Unidades Ejecutoras-UE</v>
      </c>
      <c r="G2939" s="36" t="s">
        <v>1829</v>
      </c>
      <c r="H2939" s="83" t="s">
        <v>1828</v>
      </c>
      <c r="I2939" s="82">
        <v>4</v>
      </c>
      <c r="J2939" s="38">
        <v>100</v>
      </c>
      <c r="K2939" s="38"/>
      <c r="L2939" s="38">
        <v>1280</v>
      </c>
      <c r="M2939" s="38">
        <f t="shared" si="216"/>
        <v>1380</v>
      </c>
      <c r="N2939" s="39">
        <v>8</v>
      </c>
      <c r="O2939" s="41" t="str">
        <f>IFERROR(VLOOKUP(N2939,bbb!B715:Ordenmes,2,0),"")</f>
        <v>Agosto</v>
      </c>
      <c r="P2939" s="142">
        <v>6</v>
      </c>
      <c r="Q2939" s="111" t="s">
        <v>142</v>
      </c>
      <c r="R2939" s="95"/>
      <c r="S2939" s="93"/>
      <c r="T2939" s="93"/>
    </row>
    <row r="2940" spans="1:20" x14ac:dyDescent="0.25">
      <c r="A2940" s="34" t="s">
        <v>2146</v>
      </c>
      <c r="B2940" s="34" t="str">
        <f t="shared" si="218"/>
        <v>UDR Lima Región</v>
      </c>
      <c r="C2940" s="96" t="s">
        <v>895</v>
      </c>
      <c r="D2940" s="36" t="str">
        <f t="shared" si="217"/>
        <v>Acciones de promocion y proteccion de derechos</v>
      </c>
      <c r="E2940" s="36" t="s">
        <v>1688</v>
      </c>
      <c r="F2940" s="36" t="str">
        <f t="shared" si="215"/>
        <v xml:space="preserve">Evaluar la gratuidad de la atención al asegurado </v>
      </c>
      <c r="G2940" s="36" t="s">
        <v>1762</v>
      </c>
      <c r="H2940" s="83" t="s">
        <v>1837</v>
      </c>
      <c r="I2940" s="82">
        <v>1</v>
      </c>
      <c r="J2940" s="38">
        <v>80</v>
      </c>
      <c r="K2940" s="38"/>
      <c r="L2940" s="38">
        <v>320</v>
      </c>
      <c r="M2940" s="38">
        <f t="shared" si="216"/>
        <v>400</v>
      </c>
      <c r="N2940" s="39">
        <v>8</v>
      </c>
      <c r="O2940" s="41" t="str">
        <f>IFERROR(VLOOKUP(N2940,bbb!B716:Ordenmes,2,0),"")</f>
        <v>Agosto</v>
      </c>
      <c r="P2940" s="142">
        <v>6</v>
      </c>
      <c r="Q2940" s="111" t="s">
        <v>142</v>
      </c>
      <c r="R2940" s="95"/>
      <c r="S2940" s="93"/>
      <c r="T2940" s="93"/>
    </row>
    <row r="2941" spans="1:20" x14ac:dyDescent="0.25">
      <c r="A2941" s="34" t="s">
        <v>2146</v>
      </c>
      <c r="B2941" s="34" t="str">
        <f t="shared" si="218"/>
        <v>UDR Lima Región</v>
      </c>
      <c r="C2941" s="96" t="s">
        <v>895</v>
      </c>
      <c r="D2941" s="36" t="str">
        <f t="shared" si="217"/>
        <v>Acciones de promocion y proteccion de derechos</v>
      </c>
      <c r="E2941" s="36" t="s">
        <v>1688</v>
      </c>
      <c r="F2941" s="36" t="str">
        <f t="shared" si="215"/>
        <v xml:space="preserve">Evaluar la gratuidad de la atención al asegurado </v>
      </c>
      <c r="G2941" s="36" t="s">
        <v>1764</v>
      </c>
      <c r="H2941" s="83" t="s">
        <v>1837</v>
      </c>
      <c r="I2941" s="82">
        <v>1</v>
      </c>
      <c r="J2941" s="38">
        <v>100</v>
      </c>
      <c r="K2941" s="38"/>
      <c r="L2941" s="38">
        <v>320</v>
      </c>
      <c r="M2941" s="38">
        <f t="shared" si="216"/>
        <v>420</v>
      </c>
      <c r="N2941" s="39">
        <v>8</v>
      </c>
      <c r="O2941" s="41" t="str">
        <f>IFERROR(VLOOKUP(N2941,bbb!B717:Ordenmes,2,0),"")</f>
        <v>Agosto</v>
      </c>
      <c r="P2941" s="142">
        <v>6</v>
      </c>
      <c r="Q2941" s="111" t="s">
        <v>142</v>
      </c>
      <c r="R2941" s="95"/>
      <c r="S2941" s="93"/>
      <c r="T2941" s="93"/>
    </row>
    <row r="2942" spans="1:20" x14ac:dyDescent="0.25">
      <c r="A2942" s="34" t="s">
        <v>2146</v>
      </c>
      <c r="B2942" s="34" t="str">
        <f t="shared" si="218"/>
        <v>UDR Lima Región</v>
      </c>
      <c r="C2942" s="96" t="s">
        <v>895</v>
      </c>
      <c r="D2942" s="36" t="str">
        <f t="shared" si="217"/>
        <v>Acciones de promocion y proteccion de derechos</v>
      </c>
      <c r="E2942" s="36" t="s">
        <v>1688</v>
      </c>
      <c r="F2942" s="36" t="str">
        <f t="shared" si="215"/>
        <v xml:space="preserve">Evaluar la gratuidad de la atención al asegurado </v>
      </c>
      <c r="G2942" s="36" t="s">
        <v>1766</v>
      </c>
      <c r="H2942" s="83" t="s">
        <v>1837</v>
      </c>
      <c r="I2942" s="82">
        <v>1</v>
      </c>
      <c r="J2942" s="38">
        <v>80</v>
      </c>
      <c r="K2942" s="38"/>
      <c r="L2942" s="38">
        <v>320</v>
      </c>
      <c r="M2942" s="38">
        <f t="shared" si="216"/>
        <v>400</v>
      </c>
      <c r="N2942" s="39">
        <v>8</v>
      </c>
      <c r="O2942" s="41" t="str">
        <f>IFERROR(VLOOKUP(N2942,bbb!B718:Ordenmes,2,0),"")</f>
        <v>Agosto</v>
      </c>
      <c r="P2942" s="142">
        <v>7</v>
      </c>
      <c r="Q2942" s="111" t="s">
        <v>156</v>
      </c>
      <c r="R2942" s="95"/>
      <c r="S2942" s="93"/>
      <c r="T2942" s="93"/>
    </row>
    <row r="2943" spans="1:20" x14ac:dyDescent="0.25">
      <c r="A2943" s="34" t="s">
        <v>2146</v>
      </c>
      <c r="B2943" s="34" t="str">
        <f t="shared" si="218"/>
        <v>UDR Lima Región</v>
      </c>
      <c r="C2943" s="96" t="s">
        <v>895</v>
      </c>
      <c r="D2943" s="36" t="str">
        <f t="shared" si="217"/>
        <v>Acciones de promocion y proteccion de derechos</v>
      </c>
      <c r="E2943" s="36" t="s">
        <v>1688</v>
      </c>
      <c r="F2943" s="36" t="str">
        <f t="shared" si="215"/>
        <v xml:space="preserve">Evaluar la gratuidad de la atención al asegurado </v>
      </c>
      <c r="G2943" s="36" t="s">
        <v>1767</v>
      </c>
      <c r="H2943" s="83" t="s">
        <v>1837</v>
      </c>
      <c r="I2943" s="82">
        <v>1</v>
      </c>
      <c r="J2943" s="38">
        <v>80</v>
      </c>
      <c r="K2943" s="38"/>
      <c r="L2943" s="38">
        <v>320</v>
      </c>
      <c r="M2943" s="38">
        <f t="shared" si="216"/>
        <v>400</v>
      </c>
      <c r="N2943" s="39">
        <v>8</v>
      </c>
      <c r="O2943" s="41" t="str">
        <f>IFERROR(VLOOKUP(N2943,bbb!B719:Ordenmes,2,0),"")</f>
        <v>Agosto</v>
      </c>
      <c r="P2943" s="142">
        <v>7</v>
      </c>
      <c r="Q2943" s="111" t="s">
        <v>156</v>
      </c>
      <c r="R2943" s="95"/>
      <c r="S2943" s="93"/>
      <c r="T2943" s="93"/>
    </row>
    <row r="2944" spans="1:20" x14ac:dyDescent="0.25">
      <c r="A2944" s="34" t="s">
        <v>2146</v>
      </c>
      <c r="B2944" s="34" t="str">
        <f t="shared" si="218"/>
        <v>UDR Lima Región</v>
      </c>
      <c r="C2944" s="96" t="s">
        <v>895</v>
      </c>
      <c r="D2944" s="36" t="str">
        <f t="shared" si="217"/>
        <v>Acciones de promocion y proteccion de derechos</v>
      </c>
      <c r="E2944" s="36" t="s">
        <v>1688</v>
      </c>
      <c r="F2944" s="36" t="str">
        <f t="shared" si="215"/>
        <v xml:space="preserve">Evaluar la gratuidad de la atención al asegurado </v>
      </c>
      <c r="G2944" s="36" t="s">
        <v>1838</v>
      </c>
      <c r="H2944" s="83" t="s">
        <v>1837</v>
      </c>
      <c r="I2944" s="82">
        <v>1</v>
      </c>
      <c r="J2944" s="38">
        <v>60</v>
      </c>
      <c r="K2944" s="38"/>
      <c r="L2944" s="38">
        <v>320</v>
      </c>
      <c r="M2944" s="38">
        <f t="shared" si="216"/>
        <v>380</v>
      </c>
      <c r="N2944" s="39">
        <v>8</v>
      </c>
      <c r="O2944" s="41" t="str">
        <f>IFERROR(VLOOKUP(N2944,bbb!B720:Ordenmes,2,0),"")</f>
        <v>Agosto</v>
      </c>
      <c r="P2944" s="142">
        <v>7</v>
      </c>
      <c r="Q2944" s="111" t="s">
        <v>156</v>
      </c>
      <c r="R2944" s="95"/>
      <c r="S2944" s="93"/>
      <c r="T2944" s="93"/>
    </row>
    <row r="2945" spans="1:20" x14ac:dyDescent="0.25">
      <c r="A2945" s="34" t="s">
        <v>2146</v>
      </c>
      <c r="B2945" s="34" t="str">
        <f t="shared" si="218"/>
        <v>UDR Lima Región</v>
      </c>
      <c r="C2945" s="96" t="s">
        <v>895</v>
      </c>
      <c r="D2945" s="36" t="str">
        <f t="shared" si="217"/>
        <v>Acciones de promocion y proteccion de derechos</v>
      </c>
      <c r="E2945" s="36" t="s">
        <v>1688</v>
      </c>
      <c r="F2945" s="36" t="str">
        <f t="shared" si="215"/>
        <v xml:space="preserve">Evaluar la gratuidad de la atención al asegurado </v>
      </c>
      <c r="G2945" s="36" t="s">
        <v>1768</v>
      </c>
      <c r="H2945" s="83" t="s">
        <v>1837</v>
      </c>
      <c r="I2945" s="82">
        <v>1</v>
      </c>
      <c r="J2945" s="38">
        <v>80</v>
      </c>
      <c r="K2945" s="38"/>
      <c r="L2945" s="38">
        <v>320</v>
      </c>
      <c r="M2945" s="38">
        <f t="shared" si="216"/>
        <v>400</v>
      </c>
      <c r="N2945" s="39">
        <v>8</v>
      </c>
      <c r="O2945" s="41" t="str">
        <f>IFERROR(VLOOKUP(N2945,bbb!B721:Ordenmes,2,0),"")</f>
        <v>Agosto</v>
      </c>
      <c r="P2945" s="142">
        <v>7</v>
      </c>
      <c r="Q2945" s="111" t="s">
        <v>156</v>
      </c>
      <c r="R2945" s="95"/>
      <c r="S2945" s="93"/>
      <c r="T2945" s="93"/>
    </row>
    <row r="2946" spans="1:20" x14ac:dyDescent="0.25">
      <c r="A2946" s="34" t="s">
        <v>2146</v>
      </c>
      <c r="B2946" s="34" t="str">
        <f t="shared" si="218"/>
        <v>UDR Lima Región</v>
      </c>
      <c r="C2946" s="96" t="s">
        <v>895</v>
      </c>
      <c r="D2946" s="36" t="str">
        <f t="shared" si="217"/>
        <v>Acciones de promocion y proteccion de derechos</v>
      </c>
      <c r="E2946" s="36" t="s">
        <v>1688</v>
      </c>
      <c r="F2946" s="36" t="str">
        <f t="shared" ref="F2946:F3009" si="219">IFERROR(VLOOKUP(E2946,IdTarea,2,0),"")</f>
        <v xml:space="preserve">Evaluar la gratuidad de la atención al asegurado </v>
      </c>
      <c r="G2946" s="36" t="s">
        <v>1839</v>
      </c>
      <c r="H2946" s="83" t="s">
        <v>1837</v>
      </c>
      <c r="I2946" s="82">
        <v>1</v>
      </c>
      <c r="J2946" s="38">
        <v>60</v>
      </c>
      <c r="K2946" s="38"/>
      <c r="L2946" s="38">
        <v>320</v>
      </c>
      <c r="M2946" s="38">
        <f t="shared" si="216"/>
        <v>380</v>
      </c>
      <c r="N2946" s="39">
        <v>8</v>
      </c>
      <c r="O2946" s="41" t="str">
        <f>IFERROR(VLOOKUP(N2946,bbb!B722:Ordenmes,2,0),"")</f>
        <v>Agosto</v>
      </c>
      <c r="P2946" s="142">
        <v>7</v>
      </c>
      <c r="Q2946" s="111" t="s">
        <v>156</v>
      </c>
      <c r="R2946" s="95"/>
      <c r="S2946" s="93"/>
      <c r="T2946" s="93"/>
    </row>
    <row r="2947" spans="1:20" x14ac:dyDescent="0.25">
      <c r="A2947" s="34" t="s">
        <v>2146</v>
      </c>
      <c r="B2947" s="34" t="str">
        <f t="shared" si="218"/>
        <v>UDR Lima Región</v>
      </c>
      <c r="C2947" s="96" t="s">
        <v>895</v>
      </c>
      <c r="D2947" s="36" t="str">
        <f t="shared" si="217"/>
        <v>Acciones de promocion y proteccion de derechos</v>
      </c>
      <c r="E2947" s="36" t="s">
        <v>1688</v>
      </c>
      <c r="F2947" s="36" t="str">
        <f t="shared" si="219"/>
        <v xml:space="preserve">Evaluar la gratuidad de la atención al asegurado </v>
      </c>
      <c r="G2947" s="36" t="s">
        <v>1769</v>
      </c>
      <c r="H2947" s="83" t="s">
        <v>1837</v>
      </c>
      <c r="I2947" s="82">
        <v>1</v>
      </c>
      <c r="J2947" s="38">
        <v>60</v>
      </c>
      <c r="K2947" s="38"/>
      <c r="L2947" s="38">
        <v>320</v>
      </c>
      <c r="M2947" s="38">
        <f t="shared" si="216"/>
        <v>380</v>
      </c>
      <c r="N2947" s="39">
        <v>8</v>
      </c>
      <c r="O2947" s="41" t="str">
        <f>IFERROR(VLOOKUP(N2947,bbb!B723:Ordenmes,2,0),"")</f>
        <v>Agosto</v>
      </c>
      <c r="P2947" s="142">
        <v>8</v>
      </c>
      <c r="Q2947" s="111" t="s">
        <v>145</v>
      </c>
      <c r="R2947" s="95"/>
      <c r="S2947" s="93"/>
      <c r="T2947" s="93"/>
    </row>
    <row r="2948" spans="1:20" x14ac:dyDescent="0.25">
      <c r="A2948" s="34" t="s">
        <v>2146</v>
      </c>
      <c r="B2948" s="34" t="str">
        <f t="shared" si="218"/>
        <v>UDR Lima Región</v>
      </c>
      <c r="C2948" s="96" t="s">
        <v>895</v>
      </c>
      <c r="D2948" s="36" t="str">
        <f t="shared" si="217"/>
        <v>Acciones de promocion y proteccion de derechos</v>
      </c>
      <c r="E2948" s="36" t="s">
        <v>1688</v>
      </c>
      <c r="F2948" s="36" t="str">
        <f t="shared" si="219"/>
        <v xml:space="preserve">Evaluar la gratuidad de la atención al asegurado </v>
      </c>
      <c r="G2948" s="36" t="s">
        <v>1840</v>
      </c>
      <c r="H2948" s="83" t="s">
        <v>1837</v>
      </c>
      <c r="I2948" s="82">
        <v>1</v>
      </c>
      <c r="J2948" s="38">
        <v>60</v>
      </c>
      <c r="K2948" s="38"/>
      <c r="L2948" s="38">
        <v>320</v>
      </c>
      <c r="M2948" s="38">
        <f t="shared" si="216"/>
        <v>380</v>
      </c>
      <c r="N2948" s="39">
        <v>8</v>
      </c>
      <c r="O2948" s="41" t="str">
        <f>IFERROR(VLOOKUP(N2948,bbb!B724:Ordenmes,2,0),"")</f>
        <v>Agosto</v>
      </c>
      <c r="P2948" s="142">
        <v>8</v>
      </c>
      <c r="Q2948" s="111" t="s">
        <v>145</v>
      </c>
      <c r="R2948" s="95"/>
      <c r="S2948" s="93"/>
      <c r="T2948" s="93"/>
    </row>
    <row r="2949" spans="1:20" x14ac:dyDescent="0.25">
      <c r="A2949" s="34" t="s">
        <v>2146</v>
      </c>
      <c r="B2949" s="34" t="str">
        <f t="shared" si="218"/>
        <v>UDR Lima Región</v>
      </c>
      <c r="C2949" s="35" t="s">
        <v>314</v>
      </c>
      <c r="D2949" s="36" t="str">
        <f t="shared" si="217"/>
        <v>Acciones de Afiliación.</v>
      </c>
      <c r="E2949" s="36" t="s">
        <v>876</v>
      </c>
      <c r="F2949" s="36" t="str">
        <f t="shared" si="219"/>
        <v>Asistencia técnica a operadores del módulo de afiliación en IPRESS</v>
      </c>
      <c r="G2949" s="36" t="s">
        <v>1767</v>
      </c>
      <c r="H2949" s="83" t="s">
        <v>1837</v>
      </c>
      <c r="I2949" s="82">
        <v>1</v>
      </c>
      <c r="J2949" s="38">
        <v>70</v>
      </c>
      <c r="K2949" s="38"/>
      <c r="L2949" s="38">
        <v>320</v>
      </c>
      <c r="M2949" s="38">
        <f t="shared" si="216"/>
        <v>390</v>
      </c>
      <c r="N2949" s="39">
        <v>8</v>
      </c>
      <c r="O2949" s="41" t="str">
        <f>IFERROR(VLOOKUP(N2949,bbb!B725:Ordenmes,2,0),"")</f>
        <v>Agosto</v>
      </c>
      <c r="P2949" s="142">
        <v>8</v>
      </c>
      <c r="Q2949" s="111" t="s">
        <v>145</v>
      </c>
      <c r="R2949" s="95"/>
      <c r="S2949" s="93"/>
      <c r="T2949" s="93"/>
    </row>
    <row r="2950" spans="1:20" x14ac:dyDescent="0.25">
      <c r="A2950" s="34" t="s">
        <v>2146</v>
      </c>
      <c r="B2950" s="34" t="str">
        <f t="shared" si="218"/>
        <v>UDR Lima Región</v>
      </c>
      <c r="C2950" s="35" t="s">
        <v>314</v>
      </c>
      <c r="D2950" s="36" t="str">
        <f t="shared" si="217"/>
        <v>Acciones de Afiliación.</v>
      </c>
      <c r="E2950" s="36" t="s">
        <v>315</v>
      </c>
      <c r="F2950" s="36" t="str">
        <f t="shared" si="219"/>
        <v>Supervisión y asistencia técnica en materia de afiliaciones</v>
      </c>
      <c r="G2950" s="36" t="s">
        <v>1848</v>
      </c>
      <c r="H2950" s="83" t="s">
        <v>1837</v>
      </c>
      <c r="I2950" s="82">
        <v>2</v>
      </c>
      <c r="J2950" s="38">
        <v>50</v>
      </c>
      <c r="K2950" s="38"/>
      <c r="L2950" s="38">
        <v>640</v>
      </c>
      <c r="M2950" s="38">
        <f t="shared" si="216"/>
        <v>690</v>
      </c>
      <c r="N2950" s="39">
        <v>8</v>
      </c>
      <c r="O2950" s="41" t="str">
        <f>IFERROR(VLOOKUP(N2950,bbb!B726:Ordenmes,2,0),"")</f>
        <v>Agosto</v>
      </c>
      <c r="P2950" s="142">
        <v>8</v>
      </c>
      <c r="Q2950" s="111" t="s">
        <v>145</v>
      </c>
      <c r="R2950" s="95"/>
      <c r="S2950" s="93"/>
      <c r="T2950" s="93"/>
    </row>
    <row r="2951" spans="1:20" x14ac:dyDescent="0.25">
      <c r="A2951" s="34" t="s">
        <v>2146</v>
      </c>
      <c r="B2951" s="34" t="str">
        <f t="shared" si="218"/>
        <v>UDR Lima Región</v>
      </c>
      <c r="C2951" s="96" t="s">
        <v>895</v>
      </c>
      <c r="D2951" s="36" t="str">
        <f t="shared" si="217"/>
        <v>Acciones de promocion y proteccion de derechos</v>
      </c>
      <c r="E2951" s="36" t="s">
        <v>897</v>
      </c>
      <c r="F2951" s="36" t="str">
        <f t="shared" si="219"/>
        <v xml:space="preserve">Acciones de promoción </v>
      </c>
      <c r="G2951" s="36" t="s">
        <v>1849</v>
      </c>
      <c r="H2951" s="83" t="s">
        <v>1837</v>
      </c>
      <c r="I2951" s="82">
        <v>2</v>
      </c>
      <c r="J2951" s="38">
        <v>100</v>
      </c>
      <c r="K2951" s="38"/>
      <c r="L2951" s="38">
        <v>640</v>
      </c>
      <c r="M2951" s="38">
        <f t="shared" si="216"/>
        <v>740</v>
      </c>
      <c r="N2951" s="39">
        <v>8</v>
      </c>
      <c r="O2951" s="41" t="str">
        <f>IFERROR(VLOOKUP(N2951,bbb!B727:Ordenmes,2,0),"")</f>
        <v>Agosto</v>
      </c>
      <c r="P2951" s="142">
        <v>8</v>
      </c>
      <c r="Q2951" s="111" t="s">
        <v>145</v>
      </c>
      <c r="R2951" s="95"/>
      <c r="S2951" s="93"/>
      <c r="T2951" s="93"/>
    </row>
    <row r="2952" spans="1:20" x14ac:dyDescent="0.25">
      <c r="A2952" s="34" t="s">
        <v>2146</v>
      </c>
      <c r="B2952" s="34" t="str">
        <f t="shared" si="218"/>
        <v>UDR Lima Región</v>
      </c>
      <c r="C2952" s="35" t="s">
        <v>279</v>
      </c>
      <c r="D2952" s="36" t="str">
        <f t="shared" si="217"/>
        <v>Ejecución de Control Técnico a las Prestaciones.</v>
      </c>
      <c r="E2952" s="36" t="s">
        <v>288</v>
      </c>
      <c r="F2952" s="36" t="str">
        <f t="shared" si="219"/>
        <v>Ejecutar acciones correspondientes al Proceso de Control Presencial Posterior</v>
      </c>
      <c r="G2952" s="36" t="s">
        <v>1783</v>
      </c>
      <c r="H2952" s="83" t="s">
        <v>1773</v>
      </c>
      <c r="I2952" s="82">
        <v>2</v>
      </c>
      <c r="J2952" s="38">
        <v>60</v>
      </c>
      <c r="K2952" s="38"/>
      <c r="L2952" s="38">
        <v>640</v>
      </c>
      <c r="M2952" s="38">
        <f t="shared" ref="M2952:M3015" si="220">SUM(J2952:L2952)</f>
        <v>700</v>
      </c>
      <c r="N2952" s="39">
        <v>9</v>
      </c>
      <c r="O2952" s="41" t="str">
        <f>IFERROR(VLOOKUP(N2952,bbb!B728:Ordenmes,2,0),"")</f>
        <v>Setiembre</v>
      </c>
      <c r="P2952" s="142">
        <v>7</v>
      </c>
      <c r="Q2952" s="111" t="s">
        <v>156</v>
      </c>
      <c r="R2952" s="95"/>
      <c r="S2952" s="93"/>
      <c r="T2952" s="93"/>
    </row>
    <row r="2953" spans="1:20" x14ac:dyDescent="0.25">
      <c r="A2953" s="34" t="s">
        <v>2146</v>
      </c>
      <c r="B2953" s="34" t="str">
        <f t="shared" si="218"/>
        <v>UDR Lima Región</v>
      </c>
      <c r="C2953" s="35" t="s">
        <v>279</v>
      </c>
      <c r="D2953" s="36" t="str">
        <f t="shared" si="217"/>
        <v>Ejecución de Control Técnico a las Prestaciones.</v>
      </c>
      <c r="E2953" s="36" t="s">
        <v>288</v>
      </c>
      <c r="F2953" s="36" t="str">
        <f t="shared" si="219"/>
        <v>Ejecutar acciones correspondientes al Proceso de Control Presencial Posterior</v>
      </c>
      <c r="G2953" s="36" t="s">
        <v>1784</v>
      </c>
      <c r="H2953" s="83" t="s">
        <v>1773</v>
      </c>
      <c r="I2953" s="82">
        <v>1</v>
      </c>
      <c r="J2953" s="38">
        <v>60</v>
      </c>
      <c r="K2953" s="38"/>
      <c r="L2953" s="38">
        <v>320</v>
      </c>
      <c r="M2953" s="38">
        <f t="shared" si="220"/>
        <v>380</v>
      </c>
      <c r="N2953" s="39">
        <v>9</v>
      </c>
      <c r="O2953" s="41" t="str">
        <f>IFERROR(VLOOKUP(N2953,bbb!B729:Ordenmes,2,0),"")</f>
        <v>Setiembre</v>
      </c>
      <c r="P2953" s="142">
        <v>7</v>
      </c>
      <c r="Q2953" s="111" t="s">
        <v>156</v>
      </c>
      <c r="R2953" s="95"/>
      <c r="S2953" s="93"/>
      <c r="T2953" s="93"/>
    </row>
    <row r="2954" spans="1:20" x14ac:dyDescent="0.25">
      <c r="A2954" s="34" t="s">
        <v>2146</v>
      </c>
      <c r="B2954" s="34" t="str">
        <f t="shared" si="218"/>
        <v>UDR Lima Región</v>
      </c>
      <c r="C2954" s="35" t="s">
        <v>279</v>
      </c>
      <c r="D2954" s="36" t="str">
        <f t="shared" si="217"/>
        <v>Ejecución de Control Técnico a las Prestaciones.</v>
      </c>
      <c r="E2954" s="36" t="s">
        <v>288</v>
      </c>
      <c r="F2954" s="36" t="str">
        <f t="shared" si="219"/>
        <v>Ejecutar acciones correspondientes al Proceso de Control Presencial Posterior</v>
      </c>
      <c r="G2954" s="36" t="s">
        <v>1785</v>
      </c>
      <c r="H2954" s="83" t="s">
        <v>1773</v>
      </c>
      <c r="I2954" s="82">
        <v>1</v>
      </c>
      <c r="J2954" s="38">
        <v>60</v>
      </c>
      <c r="K2954" s="38"/>
      <c r="L2954" s="38">
        <v>320</v>
      </c>
      <c r="M2954" s="38">
        <f t="shared" si="220"/>
        <v>380</v>
      </c>
      <c r="N2954" s="39">
        <v>9</v>
      </c>
      <c r="O2954" s="41" t="str">
        <f>IFERROR(VLOOKUP(N2954,bbb!B730:Ordenmes,2,0),"")</f>
        <v>Setiembre</v>
      </c>
      <c r="P2954" s="142">
        <v>7</v>
      </c>
      <c r="Q2954" s="111" t="s">
        <v>156</v>
      </c>
      <c r="R2954" s="95"/>
      <c r="S2954" s="93"/>
      <c r="T2954" s="93"/>
    </row>
    <row r="2955" spans="1:20" x14ac:dyDescent="0.25">
      <c r="A2955" s="34" t="s">
        <v>2146</v>
      </c>
      <c r="B2955" s="34" t="str">
        <f t="shared" si="218"/>
        <v>UDR Lima Región</v>
      </c>
      <c r="C2955" s="35" t="s">
        <v>279</v>
      </c>
      <c r="D2955" s="36" t="str">
        <f t="shared" si="217"/>
        <v>Ejecución de Control Técnico a las Prestaciones.</v>
      </c>
      <c r="E2955" s="36" t="s">
        <v>280</v>
      </c>
      <c r="F2955" s="36" t="str">
        <f t="shared" si="219"/>
        <v>Gestión con actores locales para fortalecer la contención preventiva</v>
      </c>
      <c r="G2955" s="36" t="s">
        <v>1766</v>
      </c>
      <c r="H2955" s="83" t="s">
        <v>1763</v>
      </c>
      <c r="I2955" s="82">
        <v>1</v>
      </c>
      <c r="J2955" s="38">
        <v>60</v>
      </c>
      <c r="K2955" s="38"/>
      <c r="L2955" s="38">
        <v>320</v>
      </c>
      <c r="M2955" s="38">
        <f t="shared" si="220"/>
        <v>380</v>
      </c>
      <c r="N2955" s="39">
        <v>9</v>
      </c>
      <c r="O2955" s="41" t="str">
        <f>IFERROR(VLOOKUP(N2955,bbb!B731:Ordenmes,2,0),"")</f>
        <v>Setiembre</v>
      </c>
      <c r="P2955" s="142">
        <v>8</v>
      </c>
      <c r="Q2955" s="111" t="s">
        <v>145</v>
      </c>
      <c r="R2955" s="95"/>
      <c r="S2955" s="93"/>
      <c r="T2955" s="93"/>
    </row>
    <row r="2956" spans="1:20" x14ac:dyDescent="0.25">
      <c r="A2956" s="34" t="s">
        <v>2146</v>
      </c>
      <c r="B2956" s="34" t="str">
        <f t="shared" si="218"/>
        <v>UDR Lima Región</v>
      </c>
      <c r="C2956" s="35" t="s">
        <v>314</v>
      </c>
      <c r="D2956" s="36" t="str">
        <f t="shared" si="217"/>
        <v>Acciones de Afiliación.</v>
      </c>
      <c r="E2956" s="36" t="s">
        <v>876</v>
      </c>
      <c r="F2956" s="36" t="str">
        <f t="shared" si="219"/>
        <v>Asistencia técnica a operadores del módulo de afiliación en IPRESS</v>
      </c>
      <c r="G2956" s="36" t="s">
        <v>1766</v>
      </c>
      <c r="H2956" s="83" t="s">
        <v>1837</v>
      </c>
      <c r="I2956" s="82">
        <v>2</v>
      </c>
      <c r="J2956" s="38">
        <v>70</v>
      </c>
      <c r="K2956" s="38"/>
      <c r="L2956" s="38">
        <v>640</v>
      </c>
      <c r="M2956" s="38">
        <f t="shared" si="220"/>
        <v>710</v>
      </c>
      <c r="N2956" s="39">
        <v>9</v>
      </c>
      <c r="O2956" s="41" t="str">
        <f>IFERROR(VLOOKUP(N2956,bbb!B732:Ordenmes,2,0),"")</f>
        <v>Setiembre</v>
      </c>
      <c r="P2956" s="142">
        <v>10</v>
      </c>
      <c r="Q2956" s="111" t="s">
        <v>150</v>
      </c>
      <c r="R2956" s="95"/>
      <c r="S2956" s="93"/>
      <c r="T2956" s="93"/>
    </row>
    <row r="2957" spans="1:20" x14ac:dyDescent="0.25">
      <c r="A2957" s="34" t="s">
        <v>2146</v>
      </c>
      <c r="B2957" s="34" t="str">
        <f t="shared" si="218"/>
        <v>UDR Lima Región</v>
      </c>
      <c r="C2957" s="35" t="s">
        <v>279</v>
      </c>
      <c r="D2957" s="36" t="str">
        <f t="shared" si="217"/>
        <v>Ejecución de Control Técnico a las Prestaciones.</v>
      </c>
      <c r="E2957" s="36" t="s">
        <v>288</v>
      </c>
      <c r="F2957" s="36" t="str">
        <f t="shared" si="219"/>
        <v>Ejecutar acciones correspondientes al Proceso de Control Presencial Posterior</v>
      </c>
      <c r="G2957" s="36" t="s">
        <v>1813</v>
      </c>
      <c r="H2957" s="83" t="s">
        <v>1773</v>
      </c>
      <c r="I2957" s="82">
        <v>1</v>
      </c>
      <c r="J2957" s="38">
        <v>100</v>
      </c>
      <c r="K2957" s="38"/>
      <c r="L2957" s="38">
        <v>320</v>
      </c>
      <c r="M2957" s="38">
        <f t="shared" si="220"/>
        <v>420</v>
      </c>
      <c r="N2957" s="39">
        <v>9</v>
      </c>
      <c r="O2957" s="41" t="str">
        <f>IFERROR(VLOOKUP(N2957,bbb!B733:Ordenmes,2,0),"")</f>
        <v>Setiembre</v>
      </c>
      <c r="P2957" s="142">
        <v>9</v>
      </c>
      <c r="Q2957" s="111" t="s">
        <v>161</v>
      </c>
      <c r="R2957" s="95"/>
      <c r="S2957" s="93"/>
      <c r="T2957" s="93"/>
    </row>
    <row r="2958" spans="1:20" x14ac:dyDescent="0.25">
      <c r="A2958" s="34" t="s">
        <v>2146</v>
      </c>
      <c r="B2958" s="34" t="str">
        <f t="shared" si="218"/>
        <v>UDR Lima Región</v>
      </c>
      <c r="C2958" s="35" t="s">
        <v>279</v>
      </c>
      <c r="D2958" s="36" t="str">
        <f t="shared" si="217"/>
        <v>Ejecución de Control Técnico a las Prestaciones.</v>
      </c>
      <c r="E2958" s="36" t="s">
        <v>288</v>
      </c>
      <c r="F2958" s="36" t="str">
        <f t="shared" si="219"/>
        <v>Ejecutar acciones correspondientes al Proceso de Control Presencial Posterior</v>
      </c>
      <c r="G2958" s="36" t="s">
        <v>1814</v>
      </c>
      <c r="H2958" s="83" t="s">
        <v>1773</v>
      </c>
      <c r="I2958" s="82">
        <v>1</v>
      </c>
      <c r="J2958" s="38">
        <v>100</v>
      </c>
      <c r="K2958" s="38"/>
      <c r="L2958" s="38">
        <v>320</v>
      </c>
      <c r="M2958" s="38">
        <f t="shared" si="220"/>
        <v>420</v>
      </c>
      <c r="N2958" s="39">
        <v>9</v>
      </c>
      <c r="O2958" s="41" t="str">
        <f>IFERROR(VLOOKUP(N2958,bbb!B734:Ordenmes,2,0),"")</f>
        <v>Setiembre</v>
      </c>
      <c r="P2958" s="142">
        <v>9</v>
      </c>
      <c r="Q2958" s="111" t="s">
        <v>161</v>
      </c>
      <c r="R2958" s="95"/>
      <c r="S2958" s="93"/>
      <c r="T2958" s="93"/>
    </row>
    <row r="2959" spans="1:20" x14ac:dyDescent="0.25">
      <c r="A2959" s="34" t="s">
        <v>2146</v>
      </c>
      <c r="B2959" s="34" t="str">
        <f t="shared" si="218"/>
        <v>UDR Lima Región</v>
      </c>
      <c r="C2959" s="35" t="s">
        <v>279</v>
      </c>
      <c r="D2959" s="36" t="str">
        <f t="shared" si="217"/>
        <v>Ejecución de Control Técnico a las Prestaciones.</v>
      </c>
      <c r="E2959" s="36" t="s">
        <v>288</v>
      </c>
      <c r="F2959" s="36" t="str">
        <f t="shared" si="219"/>
        <v>Ejecutar acciones correspondientes al Proceso de Control Presencial Posterior</v>
      </c>
      <c r="G2959" s="36" t="s">
        <v>1815</v>
      </c>
      <c r="H2959" s="83" t="s">
        <v>1773</v>
      </c>
      <c r="I2959" s="82">
        <v>1</v>
      </c>
      <c r="J2959" s="38">
        <v>100</v>
      </c>
      <c r="K2959" s="38"/>
      <c r="L2959" s="38">
        <v>320</v>
      </c>
      <c r="M2959" s="38">
        <f t="shared" si="220"/>
        <v>420</v>
      </c>
      <c r="N2959" s="39">
        <v>9</v>
      </c>
      <c r="O2959" s="41" t="str">
        <f>IFERROR(VLOOKUP(N2959,bbb!B735:Ordenmes,2,0),"")</f>
        <v>Setiembre</v>
      </c>
      <c r="P2959" s="142">
        <v>9</v>
      </c>
      <c r="Q2959" s="111" t="s">
        <v>161</v>
      </c>
      <c r="R2959" s="95"/>
      <c r="S2959" s="93"/>
      <c r="T2959" s="93"/>
    </row>
    <row r="2960" spans="1:20" x14ac:dyDescent="0.25">
      <c r="A2960" s="34" t="s">
        <v>2146</v>
      </c>
      <c r="B2960" s="34" t="str">
        <f t="shared" si="218"/>
        <v>UDR Lima Región</v>
      </c>
      <c r="C2960" s="35" t="s">
        <v>307</v>
      </c>
      <c r="D2960" s="36" t="str">
        <f t="shared" si="217"/>
        <v>Supervisión Financiera a Unidades Ejecutoras-UE.</v>
      </c>
      <c r="E2960" s="36" t="s">
        <v>308</v>
      </c>
      <c r="F2960" s="36" t="str">
        <f t="shared" si="219"/>
        <v>Supervisión Financiera Presencial a las Unidades Ejecutoras-UE</v>
      </c>
      <c r="G2960" s="36" t="s">
        <v>1830</v>
      </c>
      <c r="H2960" s="83" t="s">
        <v>1828</v>
      </c>
      <c r="I2960" s="82">
        <v>4</v>
      </c>
      <c r="J2960" s="38">
        <v>80</v>
      </c>
      <c r="K2960" s="38"/>
      <c r="L2960" s="38">
        <v>1280</v>
      </c>
      <c r="M2960" s="38">
        <f t="shared" si="220"/>
        <v>1360</v>
      </c>
      <c r="N2960" s="39">
        <v>9</v>
      </c>
      <c r="O2960" s="41" t="str">
        <f>IFERROR(VLOOKUP(N2960,bbb!B736:Ordenmes,2,0),"")</f>
        <v>Setiembre</v>
      </c>
      <c r="P2960" s="142">
        <v>10</v>
      </c>
      <c r="Q2960" s="111" t="s">
        <v>150</v>
      </c>
      <c r="R2960" s="95"/>
      <c r="S2960" s="93"/>
      <c r="T2960" s="93"/>
    </row>
    <row r="2961" spans="1:20" x14ac:dyDescent="0.25">
      <c r="A2961" s="34" t="s">
        <v>2146</v>
      </c>
      <c r="B2961" s="34" t="str">
        <f t="shared" si="218"/>
        <v>UDR Lima Región</v>
      </c>
      <c r="C2961" s="35" t="s">
        <v>307</v>
      </c>
      <c r="D2961" s="36" t="str">
        <f t="shared" si="217"/>
        <v>Supervisión Financiera a Unidades Ejecutoras-UE.</v>
      </c>
      <c r="E2961" s="36" t="s">
        <v>308</v>
      </c>
      <c r="F2961" s="36" t="str">
        <f t="shared" si="219"/>
        <v>Supervisión Financiera Presencial a las Unidades Ejecutoras-UE</v>
      </c>
      <c r="G2961" s="36" t="s">
        <v>1831</v>
      </c>
      <c r="H2961" s="83" t="s">
        <v>1828</v>
      </c>
      <c r="I2961" s="82">
        <v>4</v>
      </c>
      <c r="J2961" s="38">
        <v>80</v>
      </c>
      <c r="K2961" s="38"/>
      <c r="L2961" s="38">
        <v>1280</v>
      </c>
      <c r="M2961" s="38">
        <f t="shared" si="220"/>
        <v>1360</v>
      </c>
      <c r="N2961" s="39">
        <v>9</v>
      </c>
      <c r="O2961" s="41" t="str">
        <f>IFERROR(VLOOKUP(N2961,bbb!B737:Ordenmes,2,0),"")</f>
        <v>Setiembre</v>
      </c>
      <c r="P2961" s="142">
        <v>10</v>
      </c>
      <c r="Q2961" s="111" t="s">
        <v>150</v>
      </c>
      <c r="R2961" s="95"/>
      <c r="S2961" s="93"/>
      <c r="T2961" s="93"/>
    </row>
    <row r="2962" spans="1:20" x14ac:dyDescent="0.25">
      <c r="A2962" s="34" t="s">
        <v>2146</v>
      </c>
      <c r="B2962" s="34" t="str">
        <f t="shared" si="218"/>
        <v>UDR Lima Región</v>
      </c>
      <c r="C2962" s="35" t="s">
        <v>314</v>
      </c>
      <c r="D2962" s="36" t="str">
        <f t="shared" si="217"/>
        <v>Acciones de Afiliación.</v>
      </c>
      <c r="E2962" s="36" t="s">
        <v>876</v>
      </c>
      <c r="F2962" s="36" t="str">
        <f t="shared" si="219"/>
        <v>Asistencia técnica a operadores del módulo de afiliación en IPRESS</v>
      </c>
      <c r="G2962" s="36" t="s">
        <v>1850</v>
      </c>
      <c r="H2962" s="83" t="s">
        <v>1837</v>
      </c>
      <c r="I2962" s="82">
        <v>1</v>
      </c>
      <c r="J2962" s="38">
        <v>60</v>
      </c>
      <c r="K2962" s="38"/>
      <c r="L2962" s="38">
        <v>320</v>
      </c>
      <c r="M2962" s="38">
        <f t="shared" si="220"/>
        <v>380</v>
      </c>
      <c r="N2962" s="39">
        <v>9</v>
      </c>
      <c r="O2962" s="41" t="str">
        <f>IFERROR(VLOOKUP(N2962,bbb!B738:Ordenmes,2,0),"")</f>
        <v>Setiembre</v>
      </c>
      <c r="P2962" s="142">
        <v>10</v>
      </c>
      <c r="Q2962" s="111" t="s">
        <v>150</v>
      </c>
      <c r="R2962" s="95"/>
      <c r="S2962" s="93"/>
      <c r="T2962" s="93"/>
    </row>
    <row r="2963" spans="1:20" x14ac:dyDescent="0.25">
      <c r="A2963" s="34" t="s">
        <v>2146</v>
      </c>
      <c r="B2963" s="34" t="str">
        <f t="shared" si="218"/>
        <v>UDR Lima Región</v>
      </c>
      <c r="C2963" s="35" t="s">
        <v>314</v>
      </c>
      <c r="D2963" s="36" t="str">
        <f t="shared" si="217"/>
        <v>Acciones de Afiliación.</v>
      </c>
      <c r="E2963" s="36" t="s">
        <v>315</v>
      </c>
      <c r="F2963" s="36" t="str">
        <f t="shared" si="219"/>
        <v>Supervisión y asistencia técnica en materia de afiliaciones</v>
      </c>
      <c r="G2963" s="36" t="s">
        <v>1851</v>
      </c>
      <c r="H2963" s="83" t="s">
        <v>1837</v>
      </c>
      <c r="I2963" s="82">
        <v>1</v>
      </c>
      <c r="J2963" s="38">
        <v>0</v>
      </c>
      <c r="K2963" s="38"/>
      <c r="L2963" s="38">
        <v>320</v>
      </c>
      <c r="M2963" s="38">
        <f t="shared" si="220"/>
        <v>320</v>
      </c>
      <c r="N2963" s="39">
        <v>9</v>
      </c>
      <c r="O2963" s="41" t="str">
        <f>IFERROR(VLOOKUP(N2963,bbb!B739:Ordenmes,2,0),"")</f>
        <v>Setiembre</v>
      </c>
      <c r="P2963" s="142">
        <v>10</v>
      </c>
      <c r="Q2963" s="111" t="s">
        <v>150</v>
      </c>
      <c r="R2963" s="95"/>
      <c r="S2963" s="93"/>
      <c r="T2963" s="93"/>
    </row>
    <row r="2964" spans="1:20" x14ac:dyDescent="0.25">
      <c r="A2964" s="34" t="s">
        <v>2146</v>
      </c>
      <c r="B2964" s="34" t="str">
        <f t="shared" si="218"/>
        <v>UDR Lima Región</v>
      </c>
      <c r="C2964" s="96" t="s">
        <v>895</v>
      </c>
      <c r="D2964" s="36" t="str">
        <f t="shared" si="217"/>
        <v>Acciones de promocion y proteccion de derechos</v>
      </c>
      <c r="E2964" s="36" t="s">
        <v>897</v>
      </c>
      <c r="F2964" s="36" t="str">
        <f t="shared" si="219"/>
        <v xml:space="preserve">Acciones de promoción </v>
      </c>
      <c r="G2964" s="36" t="s">
        <v>1852</v>
      </c>
      <c r="H2964" s="83" t="s">
        <v>1837</v>
      </c>
      <c r="I2964" s="82">
        <v>2</v>
      </c>
      <c r="J2964" s="38">
        <v>60</v>
      </c>
      <c r="K2964" s="38"/>
      <c r="L2964" s="38">
        <v>640</v>
      </c>
      <c r="M2964" s="38">
        <f t="shared" si="220"/>
        <v>700</v>
      </c>
      <c r="N2964" s="39">
        <v>9</v>
      </c>
      <c r="O2964" s="41" t="str">
        <f>IFERROR(VLOOKUP(N2964,bbb!B740:Ordenmes,2,0),"")</f>
        <v>Setiembre</v>
      </c>
      <c r="P2964" s="142">
        <v>10</v>
      </c>
      <c r="Q2964" s="111" t="s">
        <v>150</v>
      </c>
      <c r="R2964" s="95"/>
      <c r="S2964" s="93"/>
      <c r="T2964" s="93"/>
    </row>
    <row r="2965" spans="1:20" x14ac:dyDescent="0.25">
      <c r="A2965" s="34" t="s">
        <v>2146</v>
      </c>
      <c r="B2965" s="34" t="str">
        <f t="shared" si="218"/>
        <v>UDR Lima Región</v>
      </c>
      <c r="C2965" s="35" t="s">
        <v>279</v>
      </c>
      <c r="D2965" s="36" t="str">
        <f t="shared" si="217"/>
        <v>Ejecución de Control Técnico a las Prestaciones.</v>
      </c>
      <c r="E2965" s="36" t="s">
        <v>288</v>
      </c>
      <c r="F2965" s="36" t="str">
        <f t="shared" si="219"/>
        <v>Ejecutar acciones correspondientes al Proceso de Control Presencial Posterior</v>
      </c>
      <c r="G2965" s="36" t="s">
        <v>1800</v>
      </c>
      <c r="H2965" s="83" t="s">
        <v>1773</v>
      </c>
      <c r="I2965" s="82">
        <v>2</v>
      </c>
      <c r="J2965" s="38">
        <v>100</v>
      </c>
      <c r="K2965" s="38"/>
      <c r="L2965" s="38">
        <v>640</v>
      </c>
      <c r="M2965" s="38">
        <f t="shared" si="220"/>
        <v>740</v>
      </c>
      <c r="N2965" s="39">
        <v>10</v>
      </c>
      <c r="O2965" s="41" t="str">
        <f>IFERROR(VLOOKUP(N2965,bbb!B741:Ordenmes,2,0),"")</f>
        <v>Octubre</v>
      </c>
      <c r="P2965" s="142">
        <v>11</v>
      </c>
      <c r="Q2965" s="111" t="s">
        <v>169</v>
      </c>
      <c r="R2965" s="95"/>
      <c r="S2965" s="93"/>
      <c r="T2965" s="93"/>
    </row>
    <row r="2966" spans="1:20" x14ac:dyDescent="0.25">
      <c r="A2966" s="34" t="s">
        <v>2146</v>
      </c>
      <c r="B2966" s="34" t="str">
        <f t="shared" si="218"/>
        <v>UDR Lima Región</v>
      </c>
      <c r="C2966" s="35" t="s">
        <v>279</v>
      </c>
      <c r="D2966" s="36" t="str">
        <f t="shared" si="217"/>
        <v>Ejecución de Control Técnico a las Prestaciones.</v>
      </c>
      <c r="E2966" s="36" t="s">
        <v>288</v>
      </c>
      <c r="F2966" s="36" t="str">
        <f t="shared" si="219"/>
        <v>Ejecutar acciones correspondientes al Proceso de Control Presencial Posterior</v>
      </c>
      <c r="G2966" s="36" t="s">
        <v>1816</v>
      </c>
      <c r="H2966" s="83" t="s">
        <v>1773</v>
      </c>
      <c r="I2966" s="82">
        <v>1</v>
      </c>
      <c r="J2966" s="38">
        <v>100</v>
      </c>
      <c r="K2966" s="38"/>
      <c r="L2966" s="38">
        <v>320</v>
      </c>
      <c r="M2966" s="38">
        <f t="shared" si="220"/>
        <v>420</v>
      </c>
      <c r="N2966" s="39">
        <v>10</v>
      </c>
      <c r="O2966" s="41" t="str">
        <f>IFERROR(VLOOKUP(N2966,bbb!B742:Ordenmes,2,0),"")</f>
        <v>Octubre</v>
      </c>
      <c r="P2966" s="142">
        <v>11</v>
      </c>
      <c r="Q2966" s="111" t="s">
        <v>169</v>
      </c>
      <c r="R2966" s="95"/>
      <c r="S2966" s="93"/>
      <c r="T2966" s="93"/>
    </row>
    <row r="2967" spans="1:20" x14ac:dyDescent="0.25">
      <c r="A2967" s="34" t="s">
        <v>2146</v>
      </c>
      <c r="B2967" s="34" t="str">
        <f t="shared" si="218"/>
        <v>UDR Lima Región</v>
      </c>
      <c r="C2967" s="35" t="s">
        <v>279</v>
      </c>
      <c r="D2967" s="36" t="str">
        <f t="shared" si="217"/>
        <v>Ejecución de Control Técnico a las Prestaciones.</v>
      </c>
      <c r="E2967" s="36" t="s">
        <v>288</v>
      </c>
      <c r="F2967" s="36" t="str">
        <f t="shared" si="219"/>
        <v>Ejecutar acciones correspondientes al Proceso de Control Presencial Posterior</v>
      </c>
      <c r="G2967" s="36" t="s">
        <v>1802</v>
      </c>
      <c r="H2967" s="83" t="s">
        <v>1773</v>
      </c>
      <c r="I2967" s="82">
        <v>2</v>
      </c>
      <c r="J2967" s="38">
        <v>100</v>
      </c>
      <c r="K2967" s="38"/>
      <c r="L2967" s="38">
        <v>640</v>
      </c>
      <c r="M2967" s="38">
        <f t="shared" si="220"/>
        <v>740</v>
      </c>
      <c r="N2967" s="39">
        <v>10</v>
      </c>
      <c r="O2967" s="41" t="str">
        <f>IFERROR(VLOOKUP(N2967,bbb!B743:Ordenmes,2,0),"")</f>
        <v>Octubre</v>
      </c>
      <c r="P2967" s="142">
        <v>11</v>
      </c>
      <c r="Q2967" s="111" t="s">
        <v>169</v>
      </c>
      <c r="R2967" s="95"/>
      <c r="S2967" s="93"/>
      <c r="T2967" s="93"/>
    </row>
    <row r="2968" spans="1:20" x14ac:dyDescent="0.25">
      <c r="A2968" s="34" t="s">
        <v>2146</v>
      </c>
      <c r="B2968" s="34" t="str">
        <f t="shared" si="218"/>
        <v>UDR Lima Región</v>
      </c>
      <c r="C2968" s="35" t="s">
        <v>279</v>
      </c>
      <c r="D2968" s="36" t="str">
        <f t="shared" si="217"/>
        <v>Ejecución de Control Técnico a las Prestaciones.</v>
      </c>
      <c r="E2968" s="36" t="s">
        <v>288</v>
      </c>
      <c r="F2968" s="36" t="str">
        <f t="shared" si="219"/>
        <v>Ejecutar acciones correspondientes al Proceso de Control Presencial Posterior</v>
      </c>
      <c r="G2968" s="36" t="s">
        <v>1818</v>
      </c>
      <c r="H2968" s="83" t="s">
        <v>1773</v>
      </c>
      <c r="I2968" s="82">
        <v>1</v>
      </c>
      <c r="J2968" s="38">
        <v>100</v>
      </c>
      <c r="K2968" s="38"/>
      <c r="L2968" s="38">
        <v>320</v>
      </c>
      <c r="M2968" s="38">
        <f t="shared" si="220"/>
        <v>420</v>
      </c>
      <c r="N2968" s="39">
        <v>10</v>
      </c>
      <c r="O2968" s="41" t="str">
        <f>IFERROR(VLOOKUP(N2968,bbb!B744:Ordenmes,2,0),"")</f>
        <v>Octubre</v>
      </c>
      <c r="P2968" s="142">
        <v>3</v>
      </c>
      <c r="Q2968" s="111" t="s">
        <v>131</v>
      </c>
      <c r="R2968" s="95"/>
      <c r="S2968" s="93"/>
      <c r="T2968" s="93"/>
    </row>
    <row r="2969" spans="1:20" x14ac:dyDescent="0.25">
      <c r="A2969" s="34" t="s">
        <v>2146</v>
      </c>
      <c r="B2969" s="34" t="str">
        <f t="shared" si="218"/>
        <v>UDR Lima Región</v>
      </c>
      <c r="C2969" s="35" t="s">
        <v>279</v>
      </c>
      <c r="D2969" s="36" t="str">
        <f t="shared" si="217"/>
        <v>Ejecución de Control Técnico a las Prestaciones.</v>
      </c>
      <c r="E2969" s="36" t="s">
        <v>288</v>
      </c>
      <c r="F2969" s="36" t="str">
        <f t="shared" si="219"/>
        <v>Ejecutar acciones correspondientes al Proceso de Control Presencial Posterior</v>
      </c>
      <c r="G2969" s="36" t="s">
        <v>1819</v>
      </c>
      <c r="H2969" s="83" t="s">
        <v>1773</v>
      </c>
      <c r="I2969" s="82">
        <v>1</v>
      </c>
      <c r="J2969" s="38">
        <v>100</v>
      </c>
      <c r="K2969" s="38"/>
      <c r="L2969" s="38">
        <v>320</v>
      </c>
      <c r="M2969" s="38">
        <f t="shared" si="220"/>
        <v>420</v>
      </c>
      <c r="N2969" s="39">
        <v>10</v>
      </c>
      <c r="O2969" s="41" t="str">
        <f>IFERROR(VLOOKUP(N2969,bbb!B745:Ordenmes,2,0),"")</f>
        <v>Octubre</v>
      </c>
      <c r="P2969" s="142">
        <v>4</v>
      </c>
      <c r="Q2969" s="111" t="s">
        <v>137</v>
      </c>
      <c r="R2969" s="95"/>
      <c r="S2969" s="93"/>
      <c r="T2969" s="93"/>
    </row>
    <row r="2970" spans="1:20" x14ac:dyDescent="0.25">
      <c r="A2970" s="34" t="s">
        <v>2146</v>
      </c>
      <c r="B2970" s="34" t="str">
        <f t="shared" si="218"/>
        <v>UDR Lima Región</v>
      </c>
      <c r="C2970" s="35" t="s">
        <v>279</v>
      </c>
      <c r="D2970" s="36" t="str">
        <f t="shared" ref="D2970:D3033" si="221">IFERROR(VLOOKUP(C2970,IdAOE,2,0),"")</f>
        <v>Ejecución de Control Técnico a las Prestaciones.</v>
      </c>
      <c r="E2970" s="36" t="s">
        <v>288</v>
      </c>
      <c r="F2970" s="36" t="str">
        <f t="shared" si="219"/>
        <v>Ejecutar acciones correspondientes al Proceso de Control Presencial Posterior</v>
      </c>
      <c r="G2970" s="36" t="s">
        <v>1820</v>
      </c>
      <c r="H2970" s="83" t="s">
        <v>1773</v>
      </c>
      <c r="I2970" s="82">
        <v>1</v>
      </c>
      <c r="J2970" s="38">
        <v>100</v>
      </c>
      <c r="K2970" s="38"/>
      <c r="L2970" s="38">
        <v>320</v>
      </c>
      <c r="M2970" s="38">
        <f t="shared" si="220"/>
        <v>420</v>
      </c>
      <c r="N2970" s="39">
        <v>10</v>
      </c>
      <c r="O2970" s="41" t="str">
        <f>IFERROR(VLOOKUP(N2970,bbb!B746:Ordenmes,2,0),"")</f>
        <v>Octubre</v>
      </c>
      <c r="P2970" s="142">
        <v>2</v>
      </c>
      <c r="Q2970" s="111" t="s">
        <v>126</v>
      </c>
      <c r="R2970" s="95"/>
      <c r="S2970" s="93"/>
      <c r="T2970" s="93"/>
    </row>
    <row r="2971" spans="1:20" x14ac:dyDescent="0.25">
      <c r="A2971" s="34" t="s">
        <v>2146</v>
      </c>
      <c r="B2971" s="34" t="str">
        <f t="shared" si="218"/>
        <v>UDR Lima Región</v>
      </c>
      <c r="C2971" s="35" t="s">
        <v>279</v>
      </c>
      <c r="D2971" s="36" t="str">
        <f t="shared" si="221"/>
        <v>Ejecución de Control Técnico a las Prestaciones.</v>
      </c>
      <c r="E2971" s="36" t="s">
        <v>288</v>
      </c>
      <c r="F2971" s="36" t="str">
        <f t="shared" si="219"/>
        <v>Ejecutar acciones correspondientes al Proceso de Control Presencial Posterior</v>
      </c>
      <c r="G2971" s="36" t="s">
        <v>1821</v>
      </c>
      <c r="H2971" s="83" t="s">
        <v>1773</v>
      </c>
      <c r="I2971" s="82">
        <v>1</v>
      </c>
      <c r="J2971" s="38">
        <v>100</v>
      </c>
      <c r="K2971" s="38"/>
      <c r="L2971" s="38">
        <v>320</v>
      </c>
      <c r="M2971" s="38">
        <f t="shared" si="220"/>
        <v>420</v>
      </c>
      <c r="N2971" s="39">
        <v>10</v>
      </c>
      <c r="O2971" s="41" t="str">
        <f>IFERROR(VLOOKUP(N2971,bbb!B747:Ordenmes,2,0),"")</f>
        <v>Octubre</v>
      </c>
      <c r="P2971" s="142">
        <v>8</v>
      </c>
      <c r="Q2971" s="111" t="s">
        <v>145</v>
      </c>
      <c r="R2971" s="95"/>
      <c r="S2971" s="93"/>
      <c r="T2971" s="93"/>
    </row>
    <row r="2972" spans="1:20" x14ac:dyDescent="0.25">
      <c r="A2972" s="34" t="s">
        <v>2146</v>
      </c>
      <c r="B2972" s="34" t="str">
        <f t="shared" si="218"/>
        <v>UDR Lima Región</v>
      </c>
      <c r="C2972" s="35" t="s">
        <v>307</v>
      </c>
      <c r="D2972" s="36" t="str">
        <f t="shared" si="221"/>
        <v>Supervisión Financiera a Unidades Ejecutoras-UE.</v>
      </c>
      <c r="E2972" s="36" t="s">
        <v>308</v>
      </c>
      <c r="F2972" s="36" t="str">
        <f t="shared" si="219"/>
        <v>Supervisión Financiera Presencial a las Unidades Ejecutoras-UE</v>
      </c>
      <c r="G2972" s="36" t="s">
        <v>1832</v>
      </c>
      <c r="H2972" s="83" t="s">
        <v>1828</v>
      </c>
      <c r="I2972" s="82">
        <v>4</v>
      </c>
      <c r="J2972" s="38">
        <v>100</v>
      </c>
      <c r="K2972" s="38"/>
      <c r="L2972" s="38">
        <v>1280</v>
      </c>
      <c r="M2972" s="38">
        <f t="shared" si="220"/>
        <v>1380</v>
      </c>
      <c r="N2972" s="39">
        <v>10</v>
      </c>
      <c r="O2972" s="41" t="str">
        <f>IFERROR(VLOOKUP(N2972,bbb!B748:Ordenmes,2,0),"")</f>
        <v>Octubre</v>
      </c>
      <c r="P2972" s="142">
        <v>9</v>
      </c>
      <c r="Q2972" s="111" t="s">
        <v>161</v>
      </c>
      <c r="R2972" s="95"/>
      <c r="S2972" s="93"/>
      <c r="T2972" s="93"/>
    </row>
    <row r="2973" spans="1:20" x14ac:dyDescent="0.25">
      <c r="A2973" s="34" t="s">
        <v>2146</v>
      </c>
      <c r="B2973" s="34" t="str">
        <f t="shared" si="218"/>
        <v>UDR Lima Región</v>
      </c>
      <c r="C2973" s="35" t="s">
        <v>307</v>
      </c>
      <c r="D2973" s="36" t="str">
        <f t="shared" si="221"/>
        <v>Supervisión Financiera a Unidades Ejecutoras-UE.</v>
      </c>
      <c r="E2973" s="36" t="s">
        <v>308</v>
      </c>
      <c r="F2973" s="36" t="str">
        <f t="shared" si="219"/>
        <v>Supervisión Financiera Presencial a las Unidades Ejecutoras-UE</v>
      </c>
      <c r="G2973" s="36" t="s">
        <v>1833</v>
      </c>
      <c r="H2973" s="83" t="s">
        <v>1828</v>
      </c>
      <c r="I2973" s="82">
        <v>4</v>
      </c>
      <c r="J2973" s="38">
        <v>60</v>
      </c>
      <c r="K2973" s="38"/>
      <c r="L2973" s="38">
        <v>1280</v>
      </c>
      <c r="M2973" s="38">
        <f t="shared" si="220"/>
        <v>1340</v>
      </c>
      <c r="N2973" s="39">
        <v>10</v>
      </c>
      <c r="O2973" s="41" t="str">
        <f>IFERROR(VLOOKUP(N2973,bbb!B749:Ordenmes,2,0),"")</f>
        <v>Octubre</v>
      </c>
      <c r="P2973" s="142">
        <v>7</v>
      </c>
      <c r="Q2973" s="111" t="s">
        <v>156</v>
      </c>
      <c r="R2973" s="95"/>
      <c r="S2973" s="93"/>
      <c r="T2973" s="93"/>
    </row>
    <row r="2974" spans="1:20" x14ac:dyDescent="0.25">
      <c r="A2974" s="34" t="s">
        <v>2146</v>
      </c>
      <c r="B2974" s="34" t="str">
        <f t="shared" si="218"/>
        <v>UDR Lima Región</v>
      </c>
      <c r="C2974" s="35" t="s">
        <v>314</v>
      </c>
      <c r="D2974" s="36" t="str">
        <f t="shared" si="221"/>
        <v>Acciones de Afiliación.</v>
      </c>
      <c r="E2974" s="36" t="s">
        <v>315</v>
      </c>
      <c r="F2974" s="36" t="str">
        <f t="shared" si="219"/>
        <v>Supervisión y asistencia técnica en materia de afiliaciones</v>
      </c>
      <c r="G2974" s="36" t="s">
        <v>1853</v>
      </c>
      <c r="H2974" s="83" t="s">
        <v>1837</v>
      </c>
      <c r="I2974" s="82">
        <v>2</v>
      </c>
      <c r="J2974" s="38">
        <v>60</v>
      </c>
      <c r="K2974" s="38"/>
      <c r="L2974" s="38">
        <v>640</v>
      </c>
      <c r="M2974" s="38">
        <f t="shared" si="220"/>
        <v>700</v>
      </c>
      <c r="N2974" s="39">
        <v>10</v>
      </c>
      <c r="O2974" s="41" t="str">
        <f>IFERROR(VLOOKUP(N2974,bbb!B750:Ordenmes,2,0),"")</f>
        <v>Octubre</v>
      </c>
      <c r="P2974" s="142">
        <v>1</v>
      </c>
      <c r="Q2974" s="111" t="s">
        <v>257</v>
      </c>
      <c r="R2974" s="95"/>
      <c r="S2974" s="93"/>
      <c r="T2974" s="93"/>
    </row>
    <row r="2975" spans="1:20" x14ac:dyDescent="0.25">
      <c r="A2975" s="34" t="s">
        <v>2146</v>
      </c>
      <c r="B2975" s="34" t="str">
        <f t="shared" ref="B2975:B3038" si="222">IFERROR(VLOOKUP(A2975,IdCC,2,0),"")</f>
        <v>UDR Lima Región</v>
      </c>
      <c r="C2975" s="96" t="s">
        <v>895</v>
      </c>
      <c r="D2975" s="36" t="str">
        <f t="shared" si="221"/>
        <v>Acciones de promocion y proteccion de derechos</v>
      </c>
      <c r="E2975" s="36" t="s">
        <v>897</v>
      </c>
      <c r="F2975" s="36" t="str">
        <f t="shared" si="219"/>
        <v xml:space="preserve">Acciones de promoción </v>
      </c>
      <c r="G2975" s="36" t="s">
        <v>1854</v>
      </c>
      <c r="H2975" s="83" t="s">
        <v>1837</v>
      </c>
      <c r="I2975" s="82">
        <v>2</v>
      </c>
      <c r="J2975" s="38">
        <v>70</v>
      </c>
      <c r="K2975" s="38"/>
      <c r="L2975" s="38">
        <v>640</v>
      </c>
      <c r="M2975" s="38">
        <f t="shared" si="220"/>
        <v>710</v>
      </c>
      <c r="N2975" s="39">
        <v>10</v>
      </c>
      <c r="O2975" s="41" t="str">
        <f>IFERROR(VLOOKUP(N2975,bbb!B751:Ordenmes,2,0),"")</f>
        <v>Octubre</v>
      </c>
      <c r="P2975" s="142">
        <v>2</v>
      </c>
      <c r="Q2975" s="111" t="s">
        <v>126</v>
      </c>
      <c r="R2975" s="95"/>
      <c r="S2975" s="93"/>
      <c r="T2975" s="93"/>
    </row>
    <row r="2976" spans="1:20" x14ac:dyDescent="0.25">
      <c r="A2976" s="34" t="s">
        <v>2146</v>
      </c>
      <c r="B2976" s="34" t="str">
        <f t="shared" si="222"/>
        <v>UDR Lima Región</v>
      </c>
      <c r="C2976" s="35" t="s">
        <v>279</v>
      </c>
      <c r="D2976" s="36" t="str">
        <f t="shared" si="221"/>
        <v>Ejecución de Control Técnico a las Prestaciones.</v>
      </c>
      <c r="E2976" s="36" t="s">
        <v>280</v>
      </c>
      <c r="F2976" s="36" t="str">
        <f t="shared" si="219"/>
        <v>Gestión con actores locales para fortalecer la contención preventiva</v>
      </c>
      <c r="G2976" s="36" t="s">
        <v>1771</v>
      </c>
      <c r="H2976" s="83" t="s">
        <v>1763</v>
      </c>
      <c r="I2976" s="82">
        <v>1</v>
      </c>
      <c r="J2976" s="38">
        <v>50</v>
      </c>
      <c r="K2976" s="38"/>
      <c r="L2976" s="38">
        <v>320</v>
      </c>
      <c r="M2976" s="38">
        <f t="shared" si="220"/>
        <v>370</v>
      </c>
      <c r="N2976" s="39">
        <v>11</v>
      </c>
      <c r="O2976" s="41" t="str">
        <f>IFERROR(VLOOKUP(N2976,bbb!B752:Ordenmes,2,0),"")</f>
        <v>Noviembre</v>
      </c>
      <c r="P2976" s="142">
        <v>3</v>
      </c>
      <c r="Q2976" s="111" t="s">
        <v>131</v>
      </c>
      <c r="R2976" s="95"/>
      <c r="S2976" s="93"/>
      <c r="T2976" s="93"/>
    </row>
    <row r="2977" spans="1:20" x14ac:dyDescent="0.25">
      <c r="A2977" s="34" t="s">
        <v>2146</v>
      </c>
      <c r="B2977" s="34" t="str">
        <f t="shared" si="222"/>
        <v>UDR Lima Región</v>
      </c>
      <c r="C2977" s="35" t="s">
        <v>279</v>
      </c>
      <c r="D2977" s="36" t="str">
        <f t="shared" si="221"/>
        <v>Ejecución de Control Técnico a las Prestaciones.</v>
      </c>
      <c r="E2977" s="36" t="s">
        <v>288</v>
      </c>
      <c r="F2977" s="36" t="str">
        <f t="shared" si="219"/>
        <v>Ejecutar acciones correspondientes al Proceso de Control Presencial Posterior</v>
      </c>
      <c r="G2977" s="36" t="s">
        <v>1822</v>
      </c>
      <c r="H2977" s="83" t="s">
        <v>1773</v>
      </c>
      <c r="I2977" s="82">
        <v>1</v>
      </c>
      <c r="J2977" s="38">
        <v>80</v>
      </c>
      <c r="K2977" s="38"/>
      <c r="L2977" s="38">
        <v>320</v>
      </c>
      <c r="M2977" s="38">
        <f t="shared" si="220"/>
        <v>400</v>
      </c>
      <c r="N2977" s="39">
        <v>11</v>
      </c>
      <c r="O2977" s="41" t="str">
        <f>IFERROR(VLOOKUP(N2977,bbb!B753:Ordenmes,2,0),"")</f>
        <v>Noviembre</v>
      </c>
      <c r="P2977" s="142">
        <v>4</v>
      </c>
      <c r="Q2977" s="111" t="s">
        <v>137</v>
      </c>
      <c r="R2977" s="95"/>
      <c r="S2977" s="93"/>
      <c r="T2977" s="93"/>
    </row>
    <row r="2978" spans="1:20" x14ac:dyDescent="0.25">
      <c r="A2978" s="34" t="s">
        <v>2146</v>
      </c>
      <c r="B2978" s="34" t="str">
        <f t="shared" si="222"/>
        <v>UDR Lima Región</v>
      </c>
      <c r="C2978" s="35" t="s">
        <v>279</v>
      </c>
      <c r="D2978" s="36" t="str">
        <f t="shared" si="221"/>
        <v>Ejecución de Control Técnico a las Prestaciones.</v>
      </c>
      <c r="E2978" s="36" t="s">
        <v>288</v>
      </c>
      <c r="F2978" s="36" t="str">
        <f t="shared" si="219"/>
        <v>Ejecutar acciones correspondientes al Proceso de Control Presencial Posterior</v>
      </c>
      <c r="G2978" s="36" t="s">
        <v>1823</v>
      </c>
      <c r="H2978" s="83" t="s">
        <v>1773</v>
      </c>
      <c r="I2978" s="82">
        <v>1</v>
      </c>
      <c r="J2978" s="38">
        <v>80</v>
      </c>
      <c r="K2978" s="38"/>
      <c r="L2978" s="38">
        <v>320</v>
      </c>
      <c r="M2978" s="38">
        <f t="shared" si="220"/>
        <v>400</v>
      </c>
      <c r="N2978" s="39">
        <v>11</v>
      </c>
      <c r="O2978" s="41" t="str">
        <f>IFERROR(VLOOKUP(N2978,bbb!B754:Ordenmes,2,0),"")</f>
        <v>Noviembre</v>
      </c>
      <c r="P2978" s="142">
        <v>5</v>
      </c>
      <c r="Q2978" s="111" t="s">
        <v>158</v>
      </c>
      <c r="R2978" s="95"/>
      <c r="S2978" s="93"/>
      <c r="T2978" s="93"/>
    </row>
    <row r="2979" spans="1:20" x14ac:dyDescent="0.25">
      <c r="A2979" s="34" t="s">
        <v>2146</v>
      </c>
      <c r="B2979" s="34" t="str">
        <f t="shared" si="222"/>
        <v>UDR Lima Región</v>
      </c>
      <c r="C2979" s="35" t="s">
        <v>279</v>
      </c>
      <c r="D2979" s="36" t="str">
        <f t="shared" si="221"/>
        <v>Ejecución de Control Técnico a las Prestaciones.</v>
      </c>
      <c r="E2979" s="36" t="s">
        <v>288</v>
      </c>
      <c r="F2979" s="36" t="str">
        <f t="shared" si="219"/>
        <v>Ejecutar acciones correspondientes al Proceso de Control Presencial Posterior</v>
      </c>
      <c r="G2979" s="36" t="s">
        <v>1775</v>
      </c>
      <c r="H2979" s="83" t="s">
        <v>1773</v>
      </c>
      <c r="I2979" s="82">
        <v>2</v>
      </c>
      <c r="J2979" s="38">
        <v>80</v>
      </c>
      <c r="K2979" s="38"/>
      <c r="L2979" s="38">
        <v>640</v>
      </c>
      <c r="M2979" s="38">
        <f t="shared" si="220"/>
        <v>720</v>
      </c>
      <c r="N2979" s="39">
        <v>11</v>
      </c>
      <c r="O2979" s="41" t="str">
        <f>IFERROR(VLOOKUP(N2979,bbb!B755:Ordenmes,2,0),"")</f>
        <v>Noviembre</v>
      </c>
      <c r="P2979" s="142">
        <v>6</v>
      </c>
      <c r="Q2979" s="111" t="s">
        <v>142</v>
      </c>
      <c r="R2979" s="95"/>
      <c r="S2979" s="93"/>
      <c r="T2979" s="93"/>
    </row>
    <row r="2980" spans="1:20" x14ac:dyDescent="0.25">
      <c r="A2980" s="34" t="s">
        <v>2146</v>
      </c>
      <c r="B2980" s="34" t="str">
        <f t="shared" si="222"/>
        <v>UDR Lima Región</v>
      </c>
      <c r="C2980" s="35" t="s">
        <v>279</v>
      </c>
      <c r="D2980" s="36" t="str">
        <f t="shared" si="221"/>
        <v>Ejecución de Control Técnico a las Prestaciones.</v>
      </c>
      <c r="E2980" s="36" t="s">
        <v>288</v>
      </c>
      <c r="F2980" s="36" t="str">
        <f t="shared" si="219"/>
        <v>Ejecutar acciones correspondientes al Proceso de Control Presencial Posterior</v>
      </c>
      <c r="G2980" s="36" t="s">
        <v>1824</v>
      </c>
      <c r="H2980" s="83" t="s">
        <v>1773</v>
      </c>
      <c r="I2980" s="82">
        <v>1</v>
      </c>
      <c r="J2980" s="38">
        <v>60</v>
      </c>
      <c r="K2980" s="38"/>
      <c r="L2980" s="38">
        <v>320</v>
      </c>
      <c r="M2980" s="38">
        <f t="shared" si="220"/>
        <v>380</v>
      </c>
      <c r="N2980" s="39">
        <v>11</v>
      </c>
      <c r="O2980" s="41" t="str">
        <f>IFERROR(VLOOKUP(N2980,bbb!B756:Ordenmes,2,0),"")</f>
        <v>Noviembre</v>
      </c>
      <c r="P2980" s="142">
        <v>7</v>
      </c>
      <c r="Q2980" s="111" t="s">
        <v>156</v>
      </c>
      <c r="R2980" s="95"/>
      <c r="S2980" s="93"/>
      <c r="T2980" s="93"/>
    </row>
    <row r="2981" spans="1:20" x14ac:dyDescent="0.25">
      <c r="A2981" s="34" t="s">
        <v>2146</v>
      </c>
      <c r="B2981" s="34" t="str">
        <f t="shared" si="222"/>
        <v>UDR Lima Región</v>
      </c>
      <c r="C2981" s="35" t="s">
        <v>279</v>
      </c>
      <c r="D2981" s="36" t="str">
        <f t="shared" si="221"/>
        <v>Ejecución de Control Técnico a las Prestaciones.</v>
      </c>
      <c r="E2981" s="36" t="s">
        <v>288</v>
      </c>
      <c r="F2981" s="36" t="str">
        <f t="shared" si="219"/>
        <v>Ejecutar acciones correspondientes al Proceso de Control Presencial Posterior</v>
      </c>
      <c r="G2981" s="36" t="s">
        <v>1805</v>
      </c>
      <c r="H2981" s="83" t="s">
        <v>1773</v>
      </c>
      <c r="I2981" s="82">
        <v>1</v>
      </c>
      <c r="J2981" s="38">
        <v>60</v>
      </c>
      <c r="K2981" s="38"/>
      <c r="L2981" s="38">
        <v>320</v>
      </c>
      <c r="M2981" s="38">
        <f t="shared" si="220"/>
        <v>380</v>
      </c>
      <c r="N2981" s="39">
        <v>11</v>
      </c>
      <c r="O2981" s="41" t="str">
        <f>IFERROR(VLOOKUP(N2981,bbb!B757:Ordenmes,2,0),"")</f>
        <v>Noviembre</v>
      </c>
      <c r="P2981" s="142">
        <v>8</v>
      </c>
      <c r="Q2981" s="111" t="s">
        <v>145</v>
      </c>
      <c r="R2981" s="95"/>
      <c r="S2981" s="93"/>
      <c r="T2981" s="93"/>
    </row>
    <row r="2982" spans="1:20" x14ac:dyDescent="0.25">
      <c r="A2982" s="34" t="s">
        <v>2146</v>
      </c>
      <c r="B2982" s="34" t="str">
        <f t="shared" si="222"/>
        <v>UDR Lima Región</v>
      </c>
      <c r="C2982" s="35" t="s">
        <v>279</v>
      </c>
      <c r="D2982" s="36" t="str">
        <f t="shared" si="221"/>
        <v>Ejecución de Control Técnico a las Prestaciones.</v>
      </c>
      <c r="E2982" s="36" t="s">
        <v>288</v>
      </c>
      <c r="F2982" s="36" t="str">
        <f t="shared" si="219"/>
        <v>Ejecutar acciones correspondientes al Proceso de Control Presencial Posterior</v>
      </c>
      <c r="G2982" s="36" t="s">
        <v>1825</v>
      </c>
      <c r="H2982" s="83" t="s">
        <v>1773</v>
      </c>
      <c r="I2982" s="82">
        <v>1</v>
      </c>
      <c r="J2982" s="38">
        <v>80</v>
      </c>
      <c r="K2982" s="38"/>
      <c r="L2982" s="38">
        <v>320</v>
      </c>
      <c r="M2982" s="38">
        <f t="shared" si="220"/>
        <v>400</v>
      </c>
      <c r="N2982" s="39">
        <v>11</v>
      </c>
      <c r="O2982" s="41" t="str">
        <f>IFERROR(VLOOKUP(N2982,bbb!B758:Ordenmes,2,0),"")</f>
        <v>Noviembre</v>
      </c>
      <c r="P2982" s="142">
        <v>9</v>
      </c>
      <c r="Q2982" s="111" t="s">
        <v>161</v>
      </c>
      <c r="R2982" s="95"/>
      <c r="S2982" s="93"/>
      <c r="T2982" s="93"/>
    </row>
    <row r="2983" spans="1:20" x14ac:dyDescent="0.25">
      <c r="A2983" s="34" t="s">
        <v>2146</v>
      </c>
      <c r="B2983" s="34" t="str">
        <f t="shared" si="222"/>
        <v>UDR Lima Región</v>
      </c>
      <c r="C2983" s="35" t="s">
        <v>279</v>
      </c>
      <c r="D2983" s="36" t="str">
        <f t="shared" si="221"/>
        <v>Ejecución de Control Técnico a las Prestaciones.</v>
      </c>
      <c r="E2983" s="36" t="s">
        <v>288</v>
      </c>
      <c r="F2983" s="36" t="str">
        <f t="shared" si="219"/>
        <v>Ejecutar acciones correspondientes al Proceso de Control Presencial Posterior</v>
      </c>
      <c r="G2983" s="36" t="s">
        <v>1826</v>
      </c>
      <c r="H2983" s="83" t="s">
        <v>1773</v>
      </c>
      <c r="I2983" s="82">
        <v>1</v>
      </c>
      <c r="J2983" s="38">
        <v>80</v>
      </c>
      <c r="K2983" s="38"/>
      <c r="L2983" s="38">
        <v>320</v>
      </c>
      <c r="M2983" s="38">
        <f t="shared" si="220"/>
        <v>400</v>
      </c>
      <c r="N2983" s="39">
        <v>11</v>
      </c>
      <c r="O2983" s="41" t="str">
        <f>IFERROR(VLOOKUP(N2983,bbb!B759:Ordenmes,2,0),"")</f>
        <v>Noviembre</v>
      </c>
      <c r="P2983" s="142">
        <v>10</v>
      </c>
      <c r="Q2983" s="111" t="s">
        <v>150</v>
      </c>
      <c r="R2983" s="95"/>
      <c r="S2983" s="93"/>
      <c r="T2983" s="93"/>
    </row>
    <row r="2984" spans="1:20" x14ac:dyDescent="0.25">
      <c r="A2984" s="34" t="s">
        <v>2146</v>
      </c>
      <c r="B2984" s="34" t="str">
        <f t="shared" si="222"/>
        <v>UDR Lima Región</v>
      </c>
      <c r="C2984" s="35" t="s">
        <v>307</v>
      </c>
      <c r="D2984" s="36" t="str">
        <f t="shared" si="221"/>
        <v>Supervisión Financiera a Unidades Ejecutoras-UE.</v>
      </c>
      <c r="E2984" s="36" t="s">
        <v>308</v>
      </c>
      <c r="F2984" s="36" t="str">
        <f t="shared" si="219"/>
        <v>Supervisión Financiera Presencial a las Unidades Ejecutoras-UE</v>
      </c>
      <c r="G2984" s="36" t="s">
        <v>1834</v>
      </c>
      <c r="H2984" s="83" t="s">
        <v>1828</v>
      </c>
      <c r="I2984" s="82">
        <v>4</v>
      </c>
      <c r="J2984" s="38">
        <v>60</v>
      </c>
      <c r="K2984" s="38"/>
      <c r="L2984" s="38">
        <v>1280</v>
      </c>
      <c r="M2984" s="38">
        <f t="shared" si="220"/>
        <v>1340</v>
      </c>
      <c r="N2984" s="39">
        <v>11</v>
      </c>
      <c r="O2984" s="41" t="str">
        <f>IFERROR(VLOOKUP(N2984,bbb!B760:Ordenmes,2,0),"")</f>
        <v>Noviembre</v>
      </c>
      <c r="P2984" s="142">
        <v>11</v>
      </c>
      <c r="Q2984" s="111" t="s">
        <v>169</v>
      </c>
      <c r="R2984" s="95"/>
      <c r="S2984" s="93"/>
      <c r="T2984" s="93"/>
    </row>
    <row r="2985" spans="1:20" x14ac:dyDescent="0.25">
      <c r="A2985" s="34" t="s">
        <v>2146</v>
      </c>
      <c r="B2985" s="34" t="str">
        <f t="shared" si="222"/>
        <v>UDR Lima Región</v>
      </c>
      <c r="C2985" s="35" t="s">
        <v>307</v>
      </c>
      <c r="D2985" s="36" t="str">
        <f t="shared" si="221"/>
        <v>Supervisión Financiera a Unidades Ejecutoras-UE.</v>
      </c>
      <c r="E2985" s="36" t="s">
        <v>308</v>
      </c>
      <c r="F2985" s="36" t="str">
        <f t="shared" si="219"/>
        <v>Supervisión Financiera Presencial a las Unidades Ejecutoras-UE</v>
      </c>
      <c r="G2985" s="36" t="s">
        <v>1835</v>
      </c>
      <c r="H2985" s="83" t="s">
        <v>1828</v>
      </c>
      <c r="I2985" s="82">
        <v>4</v>
      </c>
      <c r="J2985" s="38">
        <v>80</v>
      </c>
      <c r="K2985" s="38"/>
      <c r="L2985" s="38">
        <v>1280</v>
      </c>
      <c r="M2985" s="38">
        <f t="shared" si="220"/>
        <v>1360</v>
      </c>
      <c r="N2985" s="39">
        <v>11</v>
      </c>
      <c r="O2985" s="41" t="str">
        <f>IFERROR(VLOOKUP(N2985,bbb!B761:Ordenmes,2,0),"")</f>
        <v>Noviembre</v>
      </c>
      <c r="P2985" s="142">
        <v>12</v>
      </c>
      <c r="Q2985" s="111" t="s">
        <v>166</v>
      </c>
      <c r="R2985" s="95"/>
      <c r="S2985" s="93"/>
      <c r="T2985" s="93"/>
    </row>
    <row r="2986" spans="1:20" x14ac:dyDescent="0.25">
      <c r="A2986" s="34" t="s">
        <v>2146</v>
      </c>
      <c r="B2986" s="34" t="str">
        <f t="shared" si="222"/>
        <v>UDR Lima Región</v>
      </c>
      <c r="C2986" s="35" t="s">
        <v>314</v>
      </c>
      <c r="D2986" s="36" t="str">
        <f t="shared" si="221"/>
        <v>Acciones de Afiliación.</v>
      </c>
      <c r="E2986" s="36" t="s">
        <v>876</v>
      </c>
      <c r="F2986" s="36" t="str">
        <f t="shared" si="219"/>
        <v>Asistencia técnica a operadores del módulo de afiliación en IPRESS</v>
      </c>
      <c r="G2986" s="36" t="s">
        <v>1855</v>
      </c>
      <c r="H2986" s="83" t="s">
        <v>1837</v>
      </c>
      <c r="I2986" s="82">
        <v>1</v>
      </c>
      <c r="J2986" s="38">
        <v>30</v>
      </c>
      <c r="K2986" s="38"/>
      <c r="L2986" s="38">
        <v>320</v>
      </c>
      <c r="M2986" s="38">
        <f t="shared" si="220"/>
        <v>350</v>
      </c>
      <c r="N2986" s="39">
        <v>11</v>
      </c>
      <c r="O2986" s="41" t="str">
        <f>IFERROR(VLOOKUP(N2986,bbb!B762:Ordenmes,2,0),"")</f>
        <v>Noviembre</v>
      </c>
      <c r="P2986" s="142">
        <v>1</v>
      </c>
      <c r="Q2986" s="111" t="s">
        <v>257</v>
      </c>
      <c r="R2986" s="95"/>
      <c r="S2986" s="93"/>
      <c r="T2986" s="93"/>
    </row>
    <row r="2987" spans="1:20" x14ac:dyDescent="0.25">
      <c r="A2987" s="34" t="s">
        <v>2146</v>
      </c>
      <c r="B2987" s="34" t="str">
        <f t="shared" si="222"/>
        <v>UDR Lima Región</v>
      </c>
      <c r="C2987" s="35" t="s">
        <v>314</v>
      </c>
      <c r="D2987" s="36" t="str">
        <f t="shared" si="221"/>
        <v>Acciones de Afiliación.</v>
      </c>
      <c r="E2987" s="36" t="s">
        <v>315</v>
      </c>
      <c r="F2987" s="36" t="str">
        <f t="shared" si="219"/>
        <v>Supervisión y asistencia técnica en materia de afiliaciones</v>
      </c>
      <c r="G2987" s="36" t="s">
        <v>1856</v>
      </c>
      <c r="H2987" s="83" t="s">
        <v>1837</v>
      </c>
      <c r="I2987" s="82">
        <v>2</v>
      </c>
      <c r="J2987" s="38">
        <v>70</v>
      </c>
      <c r="K2987" s="38"/>
      <c r="L2987" s="38">
        <v>640</v>
      </c>
      <c r="M2987" s="38">
        <f t="shared" si="220"/>
        <v>710</v>
      </c>
      <c r="N2987" s="39">
        <v>11</v>
      </c>
      <c r="O2987" s="41" t="str">
        <f>IFERROR(VLOOKUP(N2987,bbb!B763:Ordenmes,2,0),"")</f>
        <v>Noviembre</v>
      </c>
      <c r="P2987" s="142">
        <v>2</v>
      </c>
      <c r="Q2987" s="111" t="s">
        <v>126</v>
      </c>
      <c r="R2987" s="95"/>
      <c r="S2987" s="93"/>
      <c r="T2987" s="93"/>
    </row>
    <row r="2988" spans="1:20" x14ac:dyDescent="0.25">
      <c r="A2988" s="34" t="s">
        <v>2146</v>
      </c>
      <c r="B2988" s="34" t="str">
        <f t="shared" si="222"/>
        <v>UDR Lima Región</v>
      </c>
      <c r="C2988" s="96" t="s">
        <v>895</v>
      </c>
      <c r="D2988" s="36" t="str">
        <f t="shared" si="221"/>
        <v>Acciones de promocion y proteccion de derechos</v>
      </c>
      <c r="E2988" s="36" t="s">
        <v>897</v>
      </c>
      <c r="F2988" s="36" t="str">
        <f t="shared" si="219"/>
        <v xml:space="preserve">Acciones de promoción </v>
      </c>
      <c r="G2988" s="36" t="s">
        <v>1771</v>
      </c>
      <c r="H2988" s="83" t="s">
        <v>1837</v>
      </c>
      <c r="I2988" s="82">
        <v>1</v>
      </c>
      <c r="J2988" s="38">
        <v>50</v>
      </c>
      <c r="K2988" s="38"/>
      <c r="L2988" s="38">
        <v>640</v>
      </c>
      <c r="M2988" s="38">
        <f t="shared" si="220"/>
        <v>690</v>
      </c>
      <c r="N2988" s="39">
        <v>11</v>
      </c>
      <c r="O2988" s="41" t="str">
        <f>IFERROR(VLOOKUP(N2988,bbb!B764:Ordenmes,2,0),"")</f>
        <v>Noviembre</v>
      </c>
      <c r="P2988" s="142">
        <v>3</v>
      </c>
      <c r="Q2988" s="111" t="s">
        <v>131</v>
      </c>
      <c r="R2988" s="95"/>
      <c r="S2988" s="93"/>
      <c r="T2988" s="93"/>
    </row>
    <row r="2989" spans="1:20" x14ac:dyDescent="0.25">
      <c r="A2989" s="34" t="s">
        <v>2146</v>
      </c>
      <c r="B2989" s="34" t="str">
        <f t="shared" si="222"/>
        <v>UDR Lima Región</v>
      </c>
      <c r="C2989" s="35" t="s">
        <v>307</v>
      </c>
      <c r="D2989" s="36" t="str">
        <f t="shared" si="221"/>
        <v>Supervisión Financiera a Unidades Ejecutoras-UE.</v>
      </c>
      <c r="E2989" s="36" t="s">
        <v>308</v>
      </c>
      <c r="F2989" s="36" t="str">
        <f t="shared" si="219"/>
        <v>Supervisión Financiera Presencial a las Unidades Ejecutoras-UE</v>
      </c>
      <c r="G2989" s="36" t="s">
        <v>1836</v>
      </c>
      <c r="H2989" s="83" t="s">
        <v>1828</v>
      </c>
      <c r="I2989" s="82">
        <v>4</v>
      </c>
      <c r="J2989" s="38">
        <v>60</v>
      </c>
      <c r="K2989" s="38"/>
      <c r="L2989" s="38">
        <v>1280</v>
      </c>
      <c r="M2989" s="38">
        <f t="shared" si="220"/>
        <v>1340</v>
      </c>
      <c r="N2989" s="39">
        <v>12</v>
      </c>
      <c r="O2989" s="41" t="str">
        <f>IFERROR(VLOOKUP(N2989,bbb!B765:Ordenmes,2,0),"")</f>
        <v>Diciembre</v>
      </c>
      <c r="P2989" s="142">
        <v>4</v>
      </c>
      <c r="Q2989" s="111" t="s">
        <v>137</v>
      </c>
      <c r="R2989" s="95"/>
      <c r="S2989" s="93"/>
      <c r="T2989" s="93"/>
    </row>
    <row r="2990" spans="1:20" x14ac:dyDescent="0.25">
      <c r="A2990" s="34" t="s">
        <v>2146</v>
      </c>
      <c r="B2990" s="34" t="str">
        <f t="shared" si="222"/>
        <v>UDR Lima Región</v>
      </c>
      <c r="C2990" s="35" t="s">
        <v>252</v>
      </c>
      <c r="D2990" s="36" t="str">
        <f t="shared" si="221"/>
        <v>Acciones de Soporte a la Gestión a nivel de UDR</v>
      </c>
      <c r="E2990" s="36" t="s">
        <v>253</v>
      </c>
      <c r="F2990" s="36" t="str">
        <f t="shared" si="219"/>
        <v>Supervisión y asistencia técnica en acciones de soporte a IPRESS</v>
      </c>
      <c r="G2990" s="36" t="s">
        <v>512</v>
      </c>
      <c r="H2990" s="83" t="s">
        <v>512</v>
      </c>
      <c r="I2990" s="82">
        <v>5</v>
      </c>
      <c r="J2990" s="38">
        <v>4405</v>
      </c>
      <c r="K2990" s="38"/>
      <c r="L2990" s="38">
        <v>4405</v>
      </c>
      <c r="M2990" s="38">
        <f t="shared" si="220"/>
        <v>8810</v>
      </c>
      <c r="N2990" s="39">
        <v>12</v>
      </c>
      <c r="O2990" s="41" t="str">
        <f>IFERROR(VLOOKUP(N2990,bbb!B766:Ordenmes,2,0),"")</f>
        <v>Diciembre</v>
      </c>
      <c r="P2990" s="142">
        <v>5</v>
      </c>
      <c r="Q2990" s="111" t="s">
        <v>158</v>
      </c>
      <c r="R2990" s="95"/>
      <c r="S2990" s="93"/>
      <c r="T2990" s="93"/>
    </row>
    <row r="2991" spans="1:20" x14ac:dyDescent="0.25">
      <c r="A2991" s="34" t="s">
        <v>2148</v>
      </c>
      <c r="B2991" s="34" t="str">
        <f t="shared" si="222"/>
        <v>UDR Lima Metropolitana Sur</v>
      </c>
      <c r="C2991" s="35" t="s">
        <v>307</v>
      </c>
      <c r="D2991" s="36" t="str">
        <f t="shared" si="221"/>
        <v>Supervisión Financiera a Unidades Ejecutoras-UE.</v>
      </c>
      <c r="E2991" s="36" t="s">
        <v>308</v>
      </c>
      <c r="F2991" s="36" t="str">
        <f t="shared" si="219"/>
        <v>Supervisión Financiera Presencial a las Unidades Ejecutoras-UE</v>
      </c>
      <c r="G2991" s="36" t="s">
        <v>1857</v>
      </c>
      <c r="H2991" s="83" t="s">
        <v>1858</v>
      </c>
      <c r="I2991" s="82">
        <v>1</v>
      </c>
      <c r="J2991" s="38">
        <v>0</v>
      </c>
      <c r="K2991" s="38"/>
      <c r="L2991" s="38">
        <v>0</v>
      </c>
      <c r="M2991" s="38">
        <f t="shared" si="220"/>
        <v>0</v>
      </c>
      <c r="N2991" s="39">
        <v>1</v>
      </c>
      <c r="O2991" s="41" t="str">
        <f>IFERROR(VLOOKUP(N2991,bbb!B3799:Ordenmes,2,0),"")</f>
        <v>Enero</v>
      </c>
      <c r="P2991" s="142">
        <v>6</v>
      </c>
      <c r="Q2991" s="111" t="s">
        <v>142</v>
      </c>
      <c r="R2991" s="95"/>
      <c r="S2991" s="93"/>
      <c r="T2991" s="93"/>
    </row>
    <row r="2992" spans="1:20" x14ac:dyDescent="0.25">
      <c r="A2992" s="34" t="s">
        <v>2148</v>
      </c>
      <c r="B2992" s="34" t="str">
        <f t="shared" si="222"/>
        <v>UDR Lima Metropolitana Sur</v>
      </c>
      <c r="C2992" s="35" t="s">
        <v>307</v>
      </c>
      <c r="D2992" s="36" t="str">
        <f t="shared" si="221"/>
        <v>Supervisión Financiera a Unidades Ejecutoras-UE.</v>
      </c>
      <c r="E2992" s="36" t="s">
        <v>308</v>
      </c>
      <c r="F2992" s="36" t="str">
        <f t="shared" si="219"/>
        <v>Supervisión Financiera Presencial a las Unidades Ejecutoras-UE</v>
      </c>
      <c r="G2992" s="36" t="s">
        <v>1857</v>
      </c>
      <c r="H2992" s="83" t="s">
        <v>1858</v>
      </c>
      <c r="I2992" s="82">
        <v>1</v>
      </c>
      <c r="J2992" s="38">
        <v>0</v>
      </c>
      <c r="K2992" s="38"/>
      <c r="L2992" s="38">
        <v>0</v>
      </c>
      <c r="M2992" s="38">
        <f t="shared" si="220"/>
        <v>0</v>
      </c>
      <c r="N2992" s="39">
        <v>1</v>
      </c>
      <c r="O2992" s="41" t="str">
        <f>IFERROR(VLOOKUP(N2992,bbb!B3800:Ordenmes,2,0),"")</f>
        <v>Enero</v>
      </c>
      <c r="P2992" s="142">
        <v>7</v>
      </c>
      <c r="Q2992" s="111" t="s">
        <v>156</v>
      </c>
      <c r="R2992" s="95"/>
      <c r="S2992" s="93"/>
      <c r="T2992" s="93"/>
    </row>
    <row r="2993" spans="1:20" x14ac:dyDescent="0.25">
      <c r="A2993" s="34" t="s">
        <v>2148</v>
      </c>
      <c r="B2993" s="34" t="str">
        <f t="shared" si="222"/>
        <v>UDR Lima Metropolitana Sur</v>
      </c>
      <c r="C2993" s="35" t="s">
        <v>307</v>
      </c>
      <c r="D2993" s="36" t="str">
        <f t="shared" si="221"/>
        <v>Supervisión Financiera a Unidades Ejecutoras-UE.</v>
      </c>
      <c r="E2993" s="36" t="s">
        <v>308</v>
      </c>
      <c r="F2993" s="36" t="str">
        <f t="shared" si="219"/>
        <v>Supervisión Financiera Presencial a las Unidades Ejecutoras-UE</v>
      </c>
      <c r="G2993" s="36" t="s">
        <v>1857</v>
      </c>
      <c r="H2993" s="83" t="s">
        <v>1858</v>
      </c>
      <c r="I2993" s="82">
        <v>1</v>
      </c>
      <c r="J2993" s="38">
        <v>0</v>
      </c>
      <c r="K2993" s="38"/>
      <c r="L2993" s="38">
        <v>0</v>
      </c>
      <c r="M2993" s="38">
        <f t="shared" si="220"/>
        <v>0</v>
      </c>
      <c r="N2993" s="39">
        <v>1</v>
      </c>
      <c r="O2993" s="41" t="str">
        <f>IFERROR(VLOOKUP(N2993,bbb!B3801:Ordenmes,2,0),"")</f>
        <v>Enero</v>
      </c>
      <c r="P2993" s="142">
        <v>8</v>
      </c>
      <c r="Q2993" s="111" t="s">
        <v>145</v>
      </c>
      <c r="R2993" s="95"/>
      <c r="S2993" s="93"/>
      <c r="T2993" s="93"/>
    </row>
    <row r="2994" spans="1:20" x14ac:dyDescent="0.25">
      <c r="A2994" s="34" t="s">
        <v>2148</v>
      </c>
      <c r="B2994" s="34" t="str">
        <f t="shared" si="222"/>
        <v>UDR Lima Metropolitana Sur</v>
      </c>
      <c r="C2994" s="35" t="s">
        <v>307</v>
      </c>
      <c r="D2994" s="36" t="str">
        <f t="shared" si="221"/>
        <v>Supervisión Financiera a Unidades Ejecutoras-UE.</v>
      </c>
      <c r="E2994" s="36" t="s">
        <v>308</v>
      </c>
      <c r="F2994" s="36" t="str">
        <f t="shared" si="219"/>
        <v>Supervisión Financiera Presencial a las Unidades Ejecutoras-UE</v>
      </c>
      <c r="G2994" s="36" t="s">
        <v>1857</v>
      </c>
      <c r="H2994" s="83" t="s">
        <v>1858</v>
      </c>
      <c r="I2994" s="82">
        <v>1</v>
      </c>
      <c r="J2994" s="38">
        <v>0</v>
      </c>
      <c r="K2994" s="38"/>
      <c r="L2994" s="38">
        <v>0</v>
      </c>
      <c r="M2994" s="38">
        <f t="shared" si="220"/>
        <v>0</v>
      </c>
      <c r="N2994" s="39">
        <v>1</v>
      </c>
      <c r="O2994" s="41" t="str">
        <f>IFERROR(VLOOKUP(N2994,bbb!B3802:Ordenmes,2,0),"")</f>
        <v>Enero</v>
      </c>
      <c r="P2994" s="142">
        <v>9</v>
      </c>
      <c r="Q2994" s="111" t="s">
        <v>161</v>
      </c>
      <c r="R2994" s="95"/>
      <c r="S2994" s="93"/>
      <c r="T2994" s="93"/>
    </row>
    <row r="2995" spans="1:20" x14ac:dyDescent="0.25">
      <c r="A2995" s="34" t="s">
        <v>2148</v>
      </c>
      <c r="B2995" s="34" t="str">
        <f t="shared" si="222"/>
        <v>UDR Lima Metropolitana Sur</v>
      </c>
      <c r="C2995" s="35" t="s">
        <v>314</v>
      </c>
      <c r="D2995" s="36" t="str">
        <f t="shared" si="221"/>
        <v>Acciones de Afiliación.</v>
      </c>
      <c r="E2995" s="36" t="s">
        <v>876</v>
      </c>
      <c r="F2995" s="36" t="str">
        <f t="shared" si="219"/>
        <v>Asistencia técnica a operadores del módulo de afiliación en IPRESS</v>
      </c>
      <c r="G2995" s="36" t="s">
        <v>1685</v>
      </c>
      <c r="H2995" s="83" t="s">
        <v>1869</v>
      </c>
      <c r="I2995" s="82">
        <v>2</v>
      </c>
      <c r="J2995" s="38">
        <v>0</v>
      </c>
      <c r="K2995" s="38"/>
      <c r="L2995" s="38">
        <v>0</v>
      </c>
      <c r="M2995" s="38">
        <f t="shared" si="220"/>
        <v>0</v>
      </c>
      <c r="N2995" s="39">
        <v>1</v>
      </c>
      <c r="O2995" s="41" t="str">
        <f>IFERROR(VLOOKUP(N2995,bbb!B3803:Ordenmes,2,0),"")</f>
        <v>Enero</v>
      </c>
      <c r="P2995" s="142">
        <v>10</v>
      </c>
      <c r="Q2995" s="111" t="s">
        <v>150</v>
      </c>
      <c r="R2995" s="95"/>
      <c r="S2995" s="93"/>
      <c r="T2995" s="93"/>
    </row>
    <row r="2996" spans="1:20" x14ac:dyDescent="0.25">
      <c r="A2996" s="34" t="s">
        <v>2148</v>
      </c>
      <c r="B2996" s="34" t="str">
        <f t="shared" si="222"/>
        <v>UDR Lima Metropolitana Sur</v>
      </c>
      <c r="C2996" s="35" t="s">
        <v>314</v>
      </c>
      <c r="D2996" s="36" t="str">
        <f t="shared" si="221"/>
        <v>Acciones de Afiliación.</v>
      </c>
      <c r="E2996" s="36" t="s">
        <v>315</v>
      </c>
      <c r="F2996" s="36" t="str">
        <f t="shared" si="219"/>
        <v>Supervisión y asistencia técnica en materia de afiliaciones</v>
      </c>
      <c r="G2996" s="36" t="s">
        <v>1685</v>
      </c>
      <c r="H2996" s="83" t="s">
        <v>1869</v>
      </c>
      <c r="I2996" s="82">
        <v>2</v>
      </c>
      <c r="J2996" s="38">
        <v>0</v>
      </c>
      <c r="K2996" s="38"/>
      <c r="L2996" s="38">
        <v>0</v>
      </c>
      <c r="M2996" s="38">
        <f t="shared" si="220"/>
        <v>0</v>
      </c>
      <c r="N2996" s="39">
        <v>1</v>
      </c>
      <c r="O2996" s="41" t="str">
        <f>IFERROR(VLOOKUP(N2996,bbb!B3804:Ordenmes,2,0),"")</f>
        <v>Enero</v>
      </c>
      <c r="P2996" s="142">
        <v>11</v>
      </c>
      <c r="Q2996" s="111" t="s">
        <v>169</v>
      </c>
      <c r="R2996" s="95"/>
      <c r="S2996" s="93"/>
      <c r="T2996" s="93"/>
    </row>
    <row r="2997" spans="1:20" x14ac:dyDescent="0.25">
      <c r="A2997" s="34" t="s">
        <v>2148</v>
      </c>
      <c r="B2997" s="34" t="str">
        <f t="shared" si="222"/>
        <v>UDR Lima Metropolitana Sur</v>
      </c>
      <c r="C2997" s="96" t="s">
        <v>895</v>
      </c>
      <c r="D2997" s="36" t="str">
        <f t="shared" si="221"/>
        <v>Acciones de promocion y proteccion de derechos</v>
      </c>
      <c r="E2997" s="36" t="s">
        <v>1688</v>
      </c>
      <c r="F2997" s="36" t="str">
        <f t="shared" si="219"/>
        <v xml:space="preserve">Evaluar la gratuidad de la atención al asegurado </v>
      </c>
      <c r="G2997" s="36" t="s">
        <v>1685</v>
      </c>
      <c r="H2997" s="83" t="s">
        <v>1870</v>
      </c>
      <c r="I2997" s="82">
        <v>4</v>
      </c>
      <c r="J2997" s="38">
        <v>0</v>
      </c>
      <c r="K2997" s="38"/>
      <c r="L2997" s="38">
        <v>0</v>
      </c>
      <c r="M2997" s="38">
        <f t="shared" si="220"/>
        <v>0</v>
      </c>
      <c r="N2997" s="39">
        <v>1</v>
      </c>
      <c r="O2997" s="41" t="str">
        <f>IFERROR(VLOOKUP(N2997,bbb!B3805:Ordenmes,2,0),"")</f>
        <v>Enero</v>
      </c>
      <c r="P2997" s="142">
        <v>12</v>
      </c>
      <c r="Q2997" s="111" t="s">
        <v>166</v>
      </c>
      <c r="R2997" s="95"/>
      <c r="S2997" s="93"/>
      <c r="T2997" s="93"/>
    </row>
    <row r="2998" spans="1:20" x14ac:dyDescent="0.25">
      <c r="A2998" s="34" t="s">
        <v>2148</v>
      </c>
      <c r="B2998" s="34" t="str">
        <f t="shared" si="222"/>
        <v>UDR Lima Metropolitana Sur</v>
      </c>
      <c r="C2998" s="96" t="s">
        <v>895</v>
      </c>
      <c r="D2998" s="36" t="str">
        <f t="shared" si="221"/>
        <v>Acciones de promocion y proteccion de derechos</v>
      </c>
      <c r="E2998" s="36" t="s">
        <v>897</v>
      </c>
      <c r="F2998" s="36" t="str">
        <f t="shared" si="219"/>
        <v xml:space="preserve">Acciones de promoción </v>
      </c>
      <c r="G2998" s="36" t="s">
        <v>1685</v>
      </c>
      <c r="H2998" s="83" t="s">
        <v>1875</v>
      </c>
      <c r="I2998" s="82">
        <v>3</v>
      </c>
      <c r="J2998" s="38">
        <v>0</v>
      </c>
      <c r="K2998" s="38"/>
      <c r="L2998" s="38">
        <v>0</v>
      </c>
      <c r="M2998" s="38">
        <f t="shared" si="220"/>
        <v>0</v>
      </c>
      <c r="N2998" s="39">
        <v>1</v>
      </c>
      <c r="O2998" s="41" t="str">
        <f>IFERROR(VLOOKUP(N2998,bbb!B3806:Ordenmes,2,0),"")</f>
        <v>Enero</v>
      </c>
      <c r="P2998" s="142">
        <v>1</v>
      </c>
      <c r="Q2998" s="111" t="s">
        <v>257</v>
      </c>
      <c r="R2998" s="95"/>
      <c r="S2998" s="93"/>
      <c r="T2998" s="93"/>
    </row>
    <row r="2999" spans="1:20" x14ac:dyDescent="0.25">
      <c r="A2999" s="34" t="s">
        <v>2148</v>
      </c>
      <c r="B2999" s="34" t="str">
        <f t="shared" si="222"/>
        <v>UDR Lima Metropolitana Sur</v>
      </c>
      <c r="C2999" s="35" t="s">
        <v>307</v>
      </c>
      <c r="D2999" s="36" t="str">
        <f t="shared" si="221"/>
        <v>Supervisión Financiera a Unidades Ejecutoras-UE.</v>
      </c>
      <c r="E2999" s="36" t="s">
        <v>572</v>
      </c>
      <c r="F2999" s="36" t="str">
        <f t="shared" si="219"/>
        <v xml:space="preserve">Asistencias técnicas virtuales a Unidades Ejecutoras </v>
      </c>
      <c r="G2999" s="36" t="s">
        <v>1859</v>
      </c>
      <c r="H2999" s="83" t="s">
        <v>1860</v>
      </c>
      <c r="I2999" s="82">
        <v>1</v>
      </c>
      <c r="J2999" s="38">
        <v>0</v>
      </c>
      <c r="K2999" s="38"/>
      <c r="L2999" s="38">
        <v>0</v>
      </c>
      <c r="M2999" s="38">
        <f t="shared" si="220"/>
        <v>0</v>
      </c>
      <c r="N2999" s="39">
        <v>2</v>
      </c>
      <c r="O2999" s="41" t="str">
        <f>IFERROR(VLOOKUP(N2999,bbb!B3807:Ordenmes,2,0),"")</f>
        <v>Febrero</v>
      </c>
      <c r="P2999" s="142">
        <v>2</v>
      </c>
      <c r="Q2999" s="111" t="s">
        <v>126</v>
      </c>
      <c r="R2999" s="95"/>
      <c r="S2999" s="93"/>
      <c r="T2999" s="93"/>
    </row>
    <row r="3000" spans="1:20" x14ac:dyDescent="0.25">
      <c r="A3000" s="34" t="s">
        <v>2148</v>
      </c>
      <c r="B3000" s="34" t="str">
        <f t="shared" si="222"/>
        <v>UDR Lima Metropolitana Sur</v>
      </c>
      <c r="C3000" s="35" t="s">
        <v>307</v>
      </c>
      <c r="D3000" s="36" t="str">
        <f t="shared" si="221"/>
        <v>Supervisión Financiera a Unidades Ejecutoras-UE.</v>
      </c>
      <c r="E3000" s="36" t="s">
        <v>572</v>
      </c>
      <c r="F3000" s="36" t="str">
        <f t="shared" si="219"/>
        <v xml:space="preserve">Asistencias técnicas virtuales a Unidades Ejecutoras </v>
      </c>
      <c r="G3000" s="36" t="s">
        <v>1861</v>
      </c>
      <c r="H3000" s="83" t="s">
        <v>1860</v>
      </c>
      <c r="I3000" s="82">
        <v>1</v>
      </c>
      <c r="J3000" s="38">
        <v>0</v>
      </c>
      <c r="K3000" s="38"/>
      <c r="L3000" s="38">
        <v>0</v>
      </c>
      <c r="M3000" s="38">
        <f t="shared" si="220"/>
        <v>0</v>
      </c>
      <c r="N3000" s="39">
        <v>2</v>
      </c>
      <c r="O3000" s="41" t="str">
        <f>IFERROR(VLOOKUP(N3000,bbb!B3808:Ordenmes,2,0),"")</f>
        <v>Febrero</v>
      </c>
      <c r="P3000" s="142">
        <v>3</v>
      </c>
      <c r="Q3000" s="111" t="s">
        <v>131</v>
      </c>
      <c r="R3000" s="95"/>
      <c r="S3000" s="93"/>
      <c r="T3000" s="93"/>
    </row>
    <row r="3001" spans="1:20" x14ac:dyDescent="0.25">
      <c r="A3001" s="34" t="s">
        <v>2148</v>
      </c>
      <c r="B3001" s="34" t="str">
        <f t="shared" si="222"/>
        <v>UDR Lima Metropolitana Sur</v>
      </c>
      <c r="C3001" s="35" t="s">
        <v>307</v>
      </c>
      <c r="D3001" s="36" t="str">
        <f t="shared" si="221"/>
        <v>Supervisión Financiera a Unidades Ejecutoras-UE.</v>
      </c>
      <c r="E3001" s="36" t="s">
        <v>572</v>
      </c>
      <c r="F3001" s="36" t="str">
        <f t="shared" si="219"/>
        <v xml:space="preserve">Asistencias técnicas virtuales a Unidades Ejecutoras </v>
      </c>
      <c r="G3001" s="36" t="s">
        <v>1862</v>
      </c>
      <c r="H3001" s="83" t="s">
        <v>1860</v>
      </c>
      <c r="I3001" s="82">
        <v>1</v>
      </c>
      <c r="J3001" s="38">
        <v>0</v>
      </c>
      <c r="K3001" s="38"/>
      <c r="L3001" s="38">
        <v>0</v>
      </c>
      <c r="M3001" s="38">
        <f t="shared" si="220"/>
        <v>0</v>
      </c>
      <c r="N3001" s="39">
        <v>2</v>
      </c>
      <c r="O3001" s="41" t="str">
        <f>IFERROR(VLOOKUP(N3001,bbb!B3809:Ordenmes,2,0),"")</f>
        <v>Febrero</v>
      </c>
      <c r="P3001" s="142">
        <v>4</v>
      </c>
      <c r="Q3001" s="111" t="s">
        <v>137</v>
      </c>
      <c r="R3001" s="95"/>
      <c r="S3001" s="93"/>
      <c r="T3001" s="93"/>
    </row>
    <row r="3002" spans="1:20" x14ac:dyDescent="0.25">
      <c r="A3002" s="34" t="s">
        <v>2148</v>
      </c>
      <c r="B3002" s="34" t="str">
        <f t="shared" si="222"/>
        <v>UDR Lima Metropolitana Sur</v>
      </c>
      <c r="C3002" s="35" t="s">
        <v>307</v>
      </c>
      <c r="D3002" s="36" t="str">
        <f t="shared" si="221"/>
        <v>Supervisión Financiera a Unidades Ejecutoras-UE.</v>
      </c>
      <c r="E3002" s="36" t="s">
        <v>572</v>
      </c>
      <c r="F3002" s="36" t="str">
        <f t="shared" si="219"/>
        <v xml:space="preserve">Asistencias técnicas virtuales a Unidades Ejecutoras </v>
      </c>
      <c r="G3002" s="36" t="s">
        <v>1863</v>
      </c>
      <c r="H3002" s="83" t="s">
        <v>1860</v>
      </c>
      <c r="I3002" s="82">
        <v>1</v>
      </c>
      <c r="J3002" s="38">
        <v>0</v>
      </c>
      <c r="K3002" s="38"/>
      <c r="L3002" s="38">
        <v>0</v>
      </c>
      <c r="M3002" s="38">
        <f t="shared" si="220"/>
        <v>0</v>
      </c>
      <c r="N3002" s="39">
        <v>2</v>
      </c>
      <c r="O3002" s="41" t="str">
        <f>IFERROR(VLOOKUP(N3002,bbb!B3810:Ordenmes,2,0),"")</f>
        <v>Febrero</v>
      </c>
      <c r="P3002" s="142">
        <v>5</v>
      </c>
      <c r="Q3002" s="111" t="s">
        <v>158</v>
      </c>
      <c r="R3002" s="95"/>
      <c r="S3002" s="93"/>
      <c r="T3002" s="93"/>
    </row>
    <row r="3003" spans="1:20" x14ac:dyDescent="0.25">
      <c r="A3003" s="34" t="s">
        <v>2148</v>
      </c>
      <c r="B3003" s="34" t="str">
        <f t="shared" si="222"/>
        <v>UDR Lima Metropolitana Sur</v>
      </c>
      <c r="C3003" s="35" t="s">
        <v>307</v>
      </c>
      <c r="D3003" s="36" t="str">
        <f t="shared" si="221"/>
        <v>Supervisión Financiera a Unidades Ejecutoras-UE.</v>
      </c>
      <c r="E3003" s="36" t="s">
        <v>308</v>
      </c>
      <c r="F3003" s="36" t="str">
        <f t="shared" si="219"/>
        <v>Supervisión Financiera Presencial a las Unidades Ejecutoras-UE</v>
      </c>
      <c r="G3003" s="36" t="s">
        <v>1857</v>
      </c>
      <c r="H3003" s="83" t="s">
        <v>1858</v>
      </c>
      <c r="I3003" s="82">
        <v>1</v>
      </c>
      <c r="J3003" s="38">
        <v>0</v>
      </c>
      <c r="K3003" s="38"/>
      <c r="L3003" s="38">
        <v>0</v>
      </c>
      <c r="M3003" s="38">
        <f t="shared" si="220"/>
        <v>0</v>
      </c>
      <c r="N3003" s="39">
        <v>2</v>
      </c>
      <c r="O3003" s="41" t="str">
        <f>IFERROR(VLOOKUP(N3003,bbb!B3811:Ordenmes,2,0),"")</f>
        <v>Febrero</v>
      </c>
      <c r="P3003" s="142">
        <v>6</v>
      </c>
      <c r="Q3003" s="111" t="s">
        <v>142</v>
      </c>
      <c r="R3003" s="95"/>
      <c r="S3003" s="93"/>
      <c r="T3003" s="93"/>
    </row>
    <row r="3004" spans="1:20" x14ac:dyDescent="0.25">
      <c r="A3004" s="34" t="s">
        <v>2148</v>
      </c>
      <c r="B3004" s="34" t="str">
        <f t="shared" si="222"/>
        <v>UDR Lima Metropolitana Sur</v>
      </c>
      <c r="C3004" s="35" t="s">
        <v>307</v>
      </c>
      <c r="D3004" s="36" t="str">
        <f t="shared" si="221"/>
        <v>Supervisión Financiera a Unidades Ejecutoras-UE.</v>
      </c>
      <c r="E3004" s="36" t="s">
        <v>308</v>
      </c>
      <c r="F3004" s="36" t="str">
        <f t="shared" si="219"/>
        <v>Supervisión Financiera Presencial a las Unidades Ejecutoras-UE</v>
      </c>
      <c r="G3004" s="36" t="s">
        <v>1857</v>
      </c>
      <c r="H3004" s="83" t="s">
        <v>1858</v>
      </c>
      <c r="I3004" s="82">
        <v>1</v>
      </c>
      <c r="J3004" s="38">
        <v>0</v>
      </c>
      <c r="K3004" s="38"/>
      <c r="L3004" s="38">
        <v>0</v>
      </c>
      <c r="M3004" s="38">
        <f t="shared" si="220"/>
        <v>0</v>
      </c>
      <c r="N3004" s="39">
        <v>2</v>
      </c>
      <c r="O3004" s="41" t="str">
        <f>IFERROR(VLOOKUP(N3004,bbb!B3812:Ordenmes,2,0),"")</f>
        <v>Febrero</v>
      </c>
      <c r="P3004" s="142">
        <v>7</v>
      </c>
      <c r="Q3004" s="111" t="s">
        <v>156</v>
      </c>
      <c r="R3004" s="95"/>
      <c r="S3004" s="93"/>
      <c r="T3004" s="93"/>
    </row>
    <row r="3005" spans="1:20" x14ac:dyDescent="0.25">
      <c r="A3005" s="34" t="s">
        <v>2148</v>
      </c>
      <c r="B3005" s="34" t="str">
        <f t="shared" si="222"/>
        <v>UDR Lima Metropolitana Sur</v>
      </c>
      <c r="C3005" s="35" t="s">
        <v>307</v>
      </c>
      <c r="D3005" s="36" t="str">
        <f t="shared" si="221"/>
        <v>Supervisión Financiera a Unidades Ejecutoras-UE.</v>
      </c>
      <c r="E3005" s="36" t="s">
        <v>308</v>
      </c>
      <c r="F3005" s="36" t="str">
        <f t="shared" si="219"/>
        <v>Supervisión Financiera Presencial a las Unidades Ejecutoras-UE</v>
      </c>
      <c r="G3005" s="36" t="s">
        <v>1857</v>
      </c>
      <c r="H3005" s="83" t="s">
        <v>1858</v>
      </c>
      <c r="I3005" s="82">
        <v>1</v>
      </c>
      <c r="J3005" s="38">
        <v>0</v>
      </c>
      <c r="K3005" s="38"/>
      <c r="L3005" s="38">
        <v>0</v>
      </c>
      <c r="M3005" s="38">
        <f t="shared" si="220"/>
        <v>0</v>
      </c>
      <c r="N3005" s="39">
        <v>2</v>
      </c>
      <c r="O3005" s="41" t="str">
        <f>IFERROR(VLOOKUP(N3005,bbb!B3813:Ordenmes,2,0),"")</f>
        <v>Febrero</v>
      </c>
      <c r="P3005" s="142">
        <v>8</v>
      </c>
      <c r="Q3005" s="111" t="s">
        <v>145</v>
      </c>
      <c r="R3005" s="95"/>
      <c r="S3005" s="93"/>
      <c r="T3005" s="93"/>
    </row>
    <row r="3006" spans="1:20" x14ac:dyDescent="0.25">
      <c r="A3006" s="34" t="s">
        <v>2148</v>
      </c>
      <c r="B3006" s="34" t="str">
        <f t="shared" si="222"/>
        <v>UDR Lima Metropolitana Sur</v>
      </c>
      <c r="C3006" s="35" t="s">
        <v>307</v>
      </c>
      <c r="D3006" s="36" t="str">
        <f t="shared" si="221"/>
        <v>Supervisión Financiera a Unidades Ejecutoras-UE.</v>
      </c>
      <c r="E3006" s="36" t="s">
        <v>308</v>
      </c>
      <c r="F3006" s="36" t="str">
        <f t="shared" si="219"/>
        <v>Supervisión Financiera Presencial a las Unidades Ejecutoras-UE</v>
      </c>
      <c r="G3006" s="36" t="s">
        <v>1857</v>
      </c>
      <c r="H3006" s="83" t="s">
        <v>1858</v>
      </c>
      <c r="I3006" s="82">
        <v>1</v>
      </c>
      <c r="J3006" s="38">
        <v>0</v>
      </c>
      <c r="K3006" s="38"/>
      <c r="L3006" s="38">
        <v>0</v>
      </c>
      <c r="M3006" s="38">
        <f t="shared" si="220"/>
        <v>0</v>
      </c>
      <c r="N3006" s="39">
        <v>2</v>
      </c>
      <c r="O3006" s="41" t="str">
        <f>IFERROR(VLOOKUP(N3006,bbb!B3814:Ordenmes,2,0),"")</f>
        <v>Febrero</v>
      </c>
      <c r="P3006" s="142">
        <v>9</v>
      </c>
      <c r="Q3006" s="111" t="s">
        <v>161</v>
      </c>
      <c r="R3006" s="95"/>
      <c r="S3006" s="93"/>
      <c r="T3006" s="93"/>
    </row>
    <row r="3007" spans="1:20" x14ac:dyDescent="0.25">
      <c r="A3007" s="34" t="s">
        <v>2148</v>
      </c>
      <c r="B3007" s="34" t="str">
        <f t="shared" si="222"/>
        <v>UDR Lima Metropolitana Sur</v>
      </c>
      <c r="C3007" s="35" t="s">
        <v>279</v>
      </c>
      <c r="D3007" s="36" t="str">
        <f t="shared" si="221"/>
        <v>Ejecución de Control Técnico a las Prestaciones.</v>
      </c>
      <c r="E3007" s="36" t="s">
        <v>288</v>
      </c>
      <c r="F3007" s="36" t="str">
        <f t="shared" si="219"/>
        <v>Ejecutar acciones correspondientes al Proceso de Control Presencial Posterior</v>
      </c>
      <c r="G3007" s="36" t="s">
        <v>1864</v>
      </c>
      <c r="H3007" s="83" t="s">
        <v>1865</v>
      </c>
      <c r="I3007" s="82">
        <v>1</v>
      </c>
      <c r="J3007" s="38">
        <v>0</v>
      </c>
      <c r="K3007" s="38"/>
      <c r="L3007" s="38">
        <v>0</v>
      </c>
      <c r="M3007" s="38">
        <f t="shared" si="220"/>
        <v>0</v>
      </c>
      <c r="N3007" s="39">
        <v>2</v>
      </c>
      <c r="O3007" s="41" t="str">
        <f>IFERROR(VLOOKUP(N3007,bbb!B3815:Ordenmes,2,0),"")</f>
        <v>Febrero</v>
      </c>
      <c r="P3007" s="142">
        <v>10</v>
      </c>
      <c r="Q3007" s="111" t="s">
        <v>150</v>
      </c>
      <c r="R3007" s="95"/>
      <c r="S3007" s="93"/>
      <c r="T3007" s="93"/>
    </row>
    <row r="3008" spans="1:20" x14ac:dyDescent="0.25">
      <c r="A3008" s="34" t="s">
        <v>2148</v>
      </c>
      <c r="B3008" s="34" t="str">
        <f t="shared" si="222"/>
        <v>UDR Lima Metropolitana Sur</v>
      </c>
      <c r="C3008" s="35" t="s">
        <v>279</v>
      </c>
      <c r="D3008" s="36" t="str">
        <f t="shared" si="221"/>
        <v>Ejecución de Control Técnico a las Prestaciones.</v>
      </c>
      <c r="E3008" s="36" t="s">
        <v>288</v>
      </c>
      <c r="F3008" s="36" t="str">
        <f t="shared" si="219"/>
        <v>Ejecutar acciones correspondientes al Proceso de Control Presencial Posterior</v>
      </c>
      <c r="G3008" s="36" t="s">
        <v>1864</v>
      </c>
      <c r="H3008" s="83" t="s">
        <v>1865</v>
      </c>
      <c r="I3008" s="82">
        <v>1</v>
      </c>
      <c r="J3008" s="38">
        <v>0</v>
      </c>
      <c r="K3008" s="38"/>
      <c r="L3008" s="38">
        <v>0</v>
      </c>
      <c r="M3008" s="38">
        <f t="shared" si="220"/>
        <v>0</v>
      </c>
      <c r="N3008" s="39">
        <v>2</v>
      </c>
      <c r="O3008" s="41" t="str">
        <f>IFERROR(VLOOKUP(N3008,bbb!B3816:Ordenmes,2,0),"")</f>
        <v>Febrero</v>
      </c>
      <c r="P3008" s="142">
        <v>11</v>
      </c>
      <c r="Q3008" s="111" t="s">
        <v>169</v>
      </c>
      <c r="R3008" s="95"/>
      <c r="S3008" s="93"/>
      <c r="T3008" s="93"/>
    </row>
    <row r="3009" spans="1:20" x14ac:dyDescent="0.25">
      <c r="A3009" s="34" t="s">
        <v>2148</v>
      </c>
      <c r="B3009" s="34" t="str">
        <f t="shared" si="222"/>
        <v>UDR Lima Metropolitana Sur</v>
      </c>
      <c r="C3009" s="35" t="s">
        <v>279</v>
      </c>
      <c r="D3009" s="36" t="str">
        <f t="shared" si="221"/>
        <v>Ejecución de Control Técnico a las Prestaciones.</v>
      </c>
      <c r="E3009" s="36" t="s">
        <v>288</v>
      </c>
      <c r="F3009" s="36" t="str">
        <f t="shared" si="219"/>
        <v>Ejecutar acciones correspondientes al Proceso de Control Presencial Posterior</v>
      </c>
      <c r="G3009" s="36" t="s">
        <v>1864</v>
      </c>
      <c r="H3009" s="83" t="s">
        <v>1865</v>
      </c>
      <c r="I3009" s="82">
        <v>1</v>
      </c>
      <c r="J3009" s="38">
        <v>0</v>
      </c>
      <c r="K3009" s="38"/>
      <c r="L3009" s="38">
        <v>0</v>
      </c>
      <c r="M3009" s="38">
        <f t="shared" si="220"/>
        <v>0</v>
      </c>
      <c r="N3009" s="39">
        <v>2</v>
      </c>
      <c r="O3009" s="41" t="str">
        <f>IFERROR(VLOOKUP(N3009,bbb!B3817:Ordenmes,2,0),"")</f>
        <v>Febrero</v>
      </c>
      <c r="P3009" s="142">
        <v>12</v>
      </c>
      <c r="Q3009" s="111" t="s">
        <v>166</v>
      </c>
      <c r="R3009" s="95"/>
      <c r="S3009" s="93"/>
      <c r="T3009" s="93"/>
    </row>
    <row r="3010" spans="1:20" x14ac:dyDescent="0.25">
      <c r="A3010" s="34" t="s">
        <v>2148</v>
      </c>
      <c r="B3010" s="34" t="str">
        <f t="shared" si="222"/>
        <v>UDR Lima Metropolitana Sur</v>
      </c>
      <c r="C3010" s="35" t="s">
        <v>279</v>
      </c>
      <c r="D3010" s="36" t="str">
        <f t="shared" si="221"/>
        <v>Ejecución de Control Técnico a las Prestaciones.</v>
      </c>
      <c r="E3010" s="36" t="s">
        <v>288</v>
      </c>
      <c r="F3010" s="36" t="str">
        <f t="shared" ref="F3010:F3073" si="223">IFERROR(VLOOKUP(E3010,IdTarea,2,0),"")</f>
        <v>Ejecutar acciones correspondientes al Proceso de Control Presencial Posterior</v>
      </c>
      <c r="G3010" s="36" t="s">
        <v>1864</v>
      </c>
      <c r="H3010" s="83" t="s">
        <v>1865</v>
      </c>
      <c r="I3010" s="82">
        <v>1</v>
      </c>
      <c r="J3010" s="38">
        <v>0</v>
      </c>
      <c r="K3010" s="38"/>
      <c r="L3010" s="38">
        <v>0</v>
      </c>
      <c r="M3010" s="38">
        <f t="shared" si="220"/>
        <v>0</v>
      </c>
      <c r="N3010" s="39">
        <v>2</v>
      </c>
      <c r="O3010" s="41" t="str">
        <f>IFERROR(VLOOKUP(N3010,bbb!B3818:Ordenmes,2,0),"")</f>
        <v>Febrero</v>
      </c>
      <c r="P3010" s="142">
        <v>3</v>
      </c>
      <c r="Q3010" s="111" t="s">
        <v>131</v>
      </c>
      <c r="R3010" s="95"/>
      <c r="S3010" s="93"/>
      <c r="T3010" s="93"/>
    </row>
    <row r="3011" spans="1:20" x14ac:dyDescent="0.25">
      <c r="A3011" s="34" t="s">
        <v>2148</v>
      </c>
      <c r="B3011" s="34" t="str">
        <f t="shared" si="222"/>
        <v>UDR Lima Metropolitana Sur</v>
      </c>
      <c r="C3011" s="35" t="s">
        <v>279</v>
      </c>
      <c r="D3011" s="36" t="str">
        <f t="shared" si="221"/>
        <v>Ejecución de Control Técnico a las Prestaciones.</v>
      </c>
      <c r="E3011" s="36" t="s">
        <v>288</v>
      </c>
      <c r="F3011" s="36" t="str">
        <f t="shared" si="223"/>
        <v>Ejecutar acciones correspondientes al Proceso de Control Presencial Posterior</v>
      </c>
      <c r="G3011" s="36" t="s">
        <v>1864</v>
      </c>
      <c r="H3011" s="83" t="s">
        <v>1865</v>
      </c>
      <c r="I3011" s="82">
        <v>1</v>
      </c>
      <c r="J3011" s="38">
        <v>0</v>
      </c>
      <c r="K3011" s="38"/>
      <c r="L3011" s="38">
        <v>0</v>
      </c>
      <c r="M3011" s="38">
        <f t="shared" si="220"/>
        <v>0</v>
      </c>
      <c r="N3011" s="39">
        <v>2</v>
      </c>
      <c r="O3011" s="41" t="str">
        <f>IFERROR(VLOOKUP(N3011,bbb!B3819:Ordenmes,2,0),"")</f>
        <v>Febrero</v>
      </c>
      <c r="P3011" s="142">
        <v>6</v>
      </c>
      <c r="Q3011" s="111" t="s">
        <v>142</v>
      </c>
      <c r="R3011" s="95"/>
      <c r="S3011" s="93"/>
      <c r="T3011" s="93"/>
    </row>
    <row r="3012" spans="1:20" x14ac:dyDescent="0.25">
      <c r="A3012" s="34" t="s">
        <v>2148</v>
      </c>
      <c r="B3012" s="34" t="str">
        <f t="shared" si="222"/>
        <v>UDR Lima Metropolitana Sur</v>
      </c>
      <c r="C3012" s="35" t="s">
        <v>279</v>
      </c>
      <c r="D3012" s="36" t="str">
        <f t="shared" si="221"/>
        <v>Ejecución de Control Técnico a las Prestaciones.</v>
      </c>
      <c r="E3012" s="36" t="s">
        <v>288</v>
      </c>
      <c r="F3012" s="36" t="str">
        <f t="shared" si="223"/>
        <v>Ejecutar acciones correspondientes al Proceso de Control Presencial Posterior</v>
      </c>
      <c r="G3012" s="36" t="s">
        <v>1864</v>
      </c>
      <c r="H3012" s="83" t="s">
        <v>1865</v>
      </c>
      <c r="I3012" s="82">
        <v>1</v>
      </c>
      <c r="J3012" s="38">
        <v>0</v>
      </c>
      <c r="K3012" s="38"/>
      <c r="L3012" s="38">
        <v>0</v>
      </c>
      <c r="M3012" s="38">
        <f t="shared" si="220"/>
        <v>0</v>
      </c>
      <c r="N3012" s="39">
        <v>2</v>
      </c>
      <c r="O3012" s="41" t="str">
        <f>IFERROR(VLOOKUP(N3012,bbb!B3820:Ordenmes,2,0),"")</f>
        <v>Febrero</v>
      </c>
      <c r="P3012" s="142">
        <v>9</v>
      </c>
      <c r="Q3012" s="111" t="s">
        <v>161</v>
      </c>
      <c r="R3012" s="95"/>
      <c r="S3012" s="93"/>
      <c r="T3012" s="93"/>
    </row>
    <row r="3013" spans="1:20" x14ac:dyDescent="0.25">
      <c r="A3013" s="34" t="s">
        <v>2148</v>
      </c>
      <c r="B3013" s="34" t="str">
        <f t="shared" si="222"/>
        <v>UDR Lima Metropolitana Sur</v>
      </c>
      <c r="C3013" s="35" t="s">
        <v>279</v>
      </c>
      <c r="D3013" s="36" t="str">
        <f t="shared" si="221"/>
        <v>Ejecución de Control Técnico a las Prestaciones.</v>
      </c>
      <c r="E3013" s="36" t="s">
        <v>288</v>
      </c>
      <c r="F3013" s="36" t="str">
        <f t="shared" si="223"/>
        <v>Ejecutar acciones correspondientes al Proceso de Control Presencial Posterior</v>
      </c>
      <c r="G3013" s="36" t="s">
        <v>1864</v>
      </c>
      <c r="H3013" s="83" t="s">
        <v>1865</v>
      </c>
      <c r="I3013" s="82">
        <v>1</v>
      </c>
      <c r="J3013" s="38">
        <v>0</v>
      </c>
      <c r="K3013" s="38"/>
      <c r="L3013" s="38">
        <v>0</v>
      </c>
      <c r="M3013" s="38">
        <f t="shared" si="220"/>
        <v>0</v>
      </c>
      <c r="N3013" s="39">
        <v>2</v>
      </c>
      <c r="O3013" s="41" t="str">
        <f>IFERROR(VLOOKUP(N3013,bbb!B3821:Ordenmes,2,0),"")</f>
        <v>Febrero</v>
      </c>
      <c r="P3013" s="142">
        <v>12</v>
      </c>
      <c r="Q3013" s="111" t="s">
        <v>166</v>
      </c>
      <c r="R3013" s="95"/>
      <c r="S3013" s="93"/>
      <c r="T3013" s="93"/>
    </row>
    <row r="3014" spans="1:20" x14ac:dyDescent="0.25">
      <c r="A3014" s="34" t="s">
        <v>2148</v>
      </c>
      <c r="B3014" s="34" t="str">
        <f t="shared" si="222"/>
        <v>UDR Lima Metropolitana Sur</v>
      </c>
      <c r="C3014" s="35" t="s">
        <v>279</v>
      </c>
      <c r="D3014" s="36" t="str">
        <f t="shared" si="221"/>
        <v>Ejecución de Control Técnico a las Prestaciones.</v>
      </c>
      <c r="E3014" s="36" t="s">
        <v>288</v>
      </c>
      <c r="F3014" s="36" t="str">
        <f t="shared" si="223"/>
        <v>Ejecutar acciones correspondientes al Proceso de Control Presencial Posterior</v>
      </c>
      <c r="G3014" s="36" t="s">
        <v>1868</v>
      </c>
      <c r="H3014" s="83" t="s">
        <v>1865</v>
      </c>
      <c r="I3014" s="82">
        <v>4</v>
      </c>
      <c r="J3014" s="38">
        <v>0</v>
      </c>
      <c r="K3014" s="38"/>
      <c r="L3014" s="38">
        <v>0</v>
      </c>
      <c r="M3014" s="38">
        <f t="shared" si="220"/>
        <v>0</v>
      </c>
      <c r="N3014" s="39">
        <v>2</v>
      </c>
      <c r="O3014" s="41" t="str">
        <f>IFERROR(VLOOKUP(N3014,bbb!B3822:Ordenmes,2,0),"")</f>
        <v>Febrero</v>
      </c>
      <c r="P3014" s="142">
        <v>3</v>
      </c>
      <c r="Q3014" s="111" t="s">
        <v>131</v>
      </c>
      <c r="R3014" s="95"/>
      <c r="S3014" s="93"/>
      <c r="T3014" s="93"/>
    </row>
    <row r="3015" spans="1:20" x14ac:dyDescent="0.25">
      <c r="A3015" s="34" t="s">
        <v>2148</v>
      </c>
      <c r="B3015" s="34" t="str">
        <f t="shared" si="222"/>
        <v>UDR Lima Metropolitana Sur</v>
      </c>
      <c r="C3015" s="35" t="s">
        <v>314</v>
      </c>
      <c r="D3015" s="36" t="str">
        <f t="shared" si="221"/>
        <v>Acciones de Afiliación.</v>
      </c>
      <c r="E3015" s="36" t="s">
        <v>876</v>
      </c>
      <c r="F3015" s="36" t="str">
        <f t="shared" si="223"/>
        <v>Asistencia técnica a operadores del módulo de afiliación en IPRESS</v>
      </c>
      <c r="G3015" s="36" t="s">
        <v>1685</v>
      </c>
      <c r="H3015" s="83" t="s">
        <v>1869</v>
      </c>
      <c r="I3015" s="82">
        <v>2</v>
      </c>
      <c r="J3015" s="38">
        <v>0</v>
      </c>
      <c r="K3015" s="38"/>
      <c r="L3015" s="38">
        <v>0</v>
      </c>
      <c r="M3015" s="38">
        <f t="shared" si="220"/>
        <v>0</v>
      </c>
      <c r="N3015" s="39">
        <v>2</v>
      </c>
      <c r="O3015" s="41" t="str">
        <f>IFERROR(VLOOKUP(N3015,bbb!B3823:Ordenmes,2,0),"")</f>
        <v>Febrero</v>
      </c>
      <c r="P3015" s="142">
        <v>6</v>
      </c>
      <c r="Q3015" s="111" t="s">
        <v>142</v>
      </c>
      <c r="R3015" s="95"/>
      <c r="S3015" s="93"/>
      <c r="T3015" s="93"/>
    </row>
    <row r="3016" spans="1:20" x14ac:dyDescent="0.25">
      <c r="A3016" s="34" t="s">
        <v>2148</v>
      </c>
      <c r="B3016" s="34" t="str">
        <f t="shared" si="222"/>
        <v>UDR Lima Metropolitana Sur</v>
      </c>
      <c r="C3016" s="35" t="s">
        <v>314</v>
      </c>
      <c r="D3016" s="36" t="str">
        <f t="shared" si="221"/>
        <v>Acciones de Afiliación.</v>
      </c>
      <c r="E3016" s="36" t="s">
        <v>315</v>
      </c>
      <c r="F3016" s="36" t="str">
        <f t="shared" si="223"/>
        <v>Supervisión y asistencia técnica en materia de afiliaciones</v>
      </c>
      <c r="G3016" s="36" t="s">
        <v>1685</v>
      </c>
      <c r="H3016" s="83" t="s">
        <v>1869</v>
      </c>
      <c r="I3016" s="82">
        <v>2</v>
      </c>
      <c r="J3016" s="38">
        <v>0</v>
      </c>
      <c r="K3016" s="38"/>
      <c r="L3016" s="38">
        <v>0</v>
      </c>
      <c r="M3016" s="38">
        <f t="shared" ref="M3016:M3079" si="224">SUM(J3016:L3016)</f>
        <v>0</v>
      </c>
      <c r="N3016" s="39">
        <v>2</v>
      </c>
      <c r="O3016" s="41" t="str">
        <f>IFERROR(VLOOKUP(N3016,bbb!B3824:Ordenmes,2,0),"")</f>
        <v>Febrero</v>
      </c>
      <c r="P3016" s="142">
        <v>9</v>
      </c>
      <c r="Q3016" s="111" t="s">
        <v>161</v>
      </c>
      <c r="R3016" s="95"/>
      <c r="S3016" s="93"/>
      <c r="T3016" s="93"/>
    </row>
    <row r="3017" spans="1:20" x14ac:dyDescent="0.25">
      <c r="A3017" s="34" t="s">
        <v>2148</v>
      </c>
      <c r="B3017" s="34" t="str">
        <f t="shared" si="222"/>
        <v>UDR Lima Metropolitana Sur</v>
      </c>
      <c r="C3017" s="96" t="s">
        <v>895</v>
      </c>
      <c r="D3017" s="36" t="str">
        <f t="shared" si="221"/>
        <v>Acciones de promocion y proteccion de derechos</v>
      </c>
      <c r="E3017" s="36" t="s">
        <v>1688</v>
      </c>
      <c r="F3017" s="36" t="str">
        <f t="shared" si="223"/>
        <v xml:space="preserve">Evaluar la gratuidad de la atención al asegurado </v>
      </c>
      <c r="G3017" s="36" t="s">
        <v>1685</v>
      </c>
      <c r="H3017" s="83" t="s">
        <v>1871</v>
      </c>
      <c r="I3017" s="82">
        <v>4</v>
      </c>
      <c r="J3017" s="38">
        <v>0</v>
      </c>
      <c r="K3017" s="38"/>
      <c r="L3017" s="38">
        <v>0</v>
      </c>
      <c r="M3017" s="38">
        <f t="shared" si="224"/>
        <v>0</v>
      </c>
      <c r="N3017" s="39">
        <v>2</v>
      </c>
      <c r="O3017" s="41" t="str">
        <f>IFERROR(VLOOKUP(N3017,bbb!B3825:Ordenmes,2,0),"")</f>
        <v>Febrero</v>
      </c>
      <c r="P3017" s="142">
        <v>12</v>
      </c>
      <c r="Q3017" s="111" t="s">
        <v>166</v>
      </c>
      <c r="R3017" s="95"/>
      <c r="S3017" s="93"/>
      <c r="T3017" s="93"/>
    </row>
    <row r="3018" spans="1:20" x14ac:dyDescent="0.25">
      <c r="A3018" s="34" t="s">
        <v>2148</v>
      </c>
      <c r="B3018" s="34" t="str">
        <f t="shared" si="222"/>
        <v>UDR Lima Metropolitana Sur</v>
      </c>
      <c r="C3018" s="96" t="s">
        <v>895</v>
      </c>
      <c r="D3018" s="36" t="str">
        <f t="shared" si="221"/>
        <v>Acciones de promocion y proteccion de derechos</v>
      </c>
      <c r="E3018" s="36" t="s">
        <v>897</v>
      </c>
      <c r="F3018" s="36" t="str">
        <f t="shared" si="223"/>
        <v xml:space="preserve">Acciones de promoción </v>
      </c>
      <c r="G3018" s="36" t="s">
        <v>1685</v>
      </c>
      <c r="H3018" s="83" t="s">
        <v>1875</v>
      </c>
      <c r="I3018" s="82">
        <v>3</v>
      </c>
      <c r="J3018" s="38">
        <v>0</v>
      </c>
      <c r="K3018" s="38"/>
      <c r="L3018" s="38">
        <v>0</v>
      </c>
      <c r="M3018" s="38">
        <f t="shared" si="224"/>
        <v>0</v>
      </c>
      <c r="N3018" s="39">
        <v>2</v>
      </c>
      <c r="O3018" s="41" t="str">
        <f>IFERROR(VLOOKUP(N3018,bbb!B3826:Ordenmes,2,0),"")</f>
        <v>Febrero</v>
      </c>
      <c r="P3018" s="142">
        <v>1</v>
      </c>
      <c r="Q3018" s="111" t="s">
        <v>257</v>
      </c>
      <c r="R3018" s="95"/>
      <c r="S3018" s="93"/>
      <c r="T3018" s="93"/>
    </row>
    <row r="3019" spans="1:20" x14ac:dyDescent="0.25">
      <c r="A3019" s="34" t="s">
        <v>2148</v>
      </c>
      <c r="B3019" s="34" t="str">
        <f t="shared" si="222"/>
        <v>UDR Lima Metropolitana Sur</v>
      </c>
      <c r="C3019" s="35" t="s">
        <v>307</v>
      </c>
      <c r="D3019" s="36" t="str">
        <f t="shared" si="221"/>
        <v>Supervisión Financiera a Unidades Ejecutoras-UE.</v>
      </c>
      <c r="E3019" s="36" t="s">
        <v>308</v>
      </c>
      <c r="F3019" s="36" t="str">
        <f t="shared" si="223"/>
        <v>Supervisión Financiera Presencial a las Unidades Ejecutoras-UE</v>
      </c>
      <c r="G3019" s="36" t="s">
        <v>1859</v>
      </c>
      <c r="H3019" s="83" t="s">
        <v>1860</v>
      </c>
      <c r="I3019" s="82">
        <v>5</v>
      </c>
      <c r="J3019" s="38">
        <v>0</v>
      </c>
      <c r="K3019" s="38"/>
      <c r="L3019" s="38">
        <v>0</v>
      </c>
      <c r="M3019" s="38">
        <f t="shared" si="224"/>
        <v>0</v>
      </c>
      <c r="N3019" s="39">
        <v>3</v>
      </c>
      <c r="O3019" s="41" t="str">
        <f>IFERROR(VLOOKUP(N3019,bbb!B3827:Ordenmes,2,0),"")</f>
        <v>Marzo</v>
      </c>
      <c r="P3019" s="142">
        <v>2</v>
      </c>
      <c r="Q3019" s="111" t="s">
        <v>126</v>
      </c>
      <c r="R3019" s="95"/>
      <c r="S3019" s="93"/>
      <c r="T3019" s="93"/>
    </row>
    <row r="3020" spans="1:20" x14ac:dyDescent="0.25">
      <c r="A3020" s="34" t="s">
        <v>2148</v>
      </c>
      <c r="B3020" s="34" t="str">
        <f t="shared" si="222"/>
        <v>UDR Lima Metropolitana Sur</v>
      </c>
      <c r="C3020" s="35" t="s">
        <v>307</v>
      </c>
      <c r="D3020" s="36" t="str">
        <f t="shared" si="221"/>
        <v>Supervisión Financiera a Unidades Ejecutoras-UE.</v>
      </c>
      <c r="E3020" s="36" t="s">
        <v>308</v>
      </c>
      <c r="F3020" s="36" t="str">
        <f t="shared" si="223"/>
        <v>Supervisión Financiera Presencial a las Unidades Ejecutoras-UE</v>
      </c>
      <c r="G3020" s="36" t="s">
        <v>1857</v>
      </c>
      <c r="H3020" s="83" t="s">
        <v>1858</v>
      </c>
      <c r="I3020" s="82">
        <v>1</v>
      </c>
      <c r="J3020" s="38">
        <v>0</v>
      </c>
      <c r="K3020" s="38"/>
      <c r="L3020" s="38">
        <v>0</v>
      </c>
      <c r="M3020" s="38">
        <f t="shared" si="224"/>
        <v>0</v>
      </c>
      <c r="N3020" s="39">
        <v>3</v>
      </c>
      <c r="O3020" s="41" t="str">
        <f>IFERROR(VLOOKUP(N3020,bbb!B3828:Ordenmes,2,0),"")</f>
        <v>Marzo</v>
      </c>
      <c r="P3020" s="142">
        <v>3</v>
      </c>
      <c r="Q3020" s="111" t="s">
        <v>131</v>
      </c>
      <c r="R3020" s="95"/>
      <c r="S3020" s="93"/>
      <c r="T3020" s="93"/>
    </row>
    <row r="3021" spans="1:20" x14ac:dyDescent="0.25">
      <c r="A3021" s="34" t="s">
        <v>2148</v>
      </c>
      <c r="B3021" s="34" t="str">
        <f t="shared" si="222"/>
        <v>UDR Lima Metropolitana Sur</v>
      </c>
      <c r="C3021" s="35" t="s">
        <v>307</v>
      </c>
      <c r="D3021" s="36" t="str">
        <f t="shared" si="221"/>
        <v>Supervisión Financiera a Unidades Ejecutoras-UE.</v>
      </c>
      <c r="E3021" s="36" t="s">
        <v>308</v>
      </c>
      <c r="F3021" s="36" t="str">
        <f t="shared" si="223"/>
        <v>Supervisión Financiera Presencial a las Unidades Ejecutoras-UE</v>
      </c>
      <c r="G3021" s="36" t="s">
        <v>1857</v>
      </c>
      <c r="H3021" s="83" t="s">
        <v>1858</v>
      </c>
      <c r="I3021" s="82">
        <v>1</v>
      </c>
      <c r="J3021" s="38">
        <v>0</v>
      </c>
      <c r="K3021" s="38"/>
      <c r="L3021" s="38">
        <v>0</v>
      </c>
      <c r="M3021" s="38">
        <f t="shared" si="224"/>
        <v>0</v>
      </c>
      <c r="N3021" s="39">
        <v>3</v>
      </c>
      <c r="O3021" s="41" t="str">
        <f>IFERROR(VLOOKUP(N3021,bbb!B3829:Ordenmes,2,0),"")</f>
        <v>Marzo</v>
      </c>
      <c r="P3021" s="142">
        <v>4</v>
      </c>
      <c r="Q3021" s="111" t="s">
        <v>137</v>
      </c>
      <c r="R3021" s="95"/>
      <c r="S3021" s="93"/>
      <c r="T3021" s="93"/>
    </row>
    <row r="3022" spans="1:20" x14ac:dyDescent="0.25">
      <c r="A3022" s="34" t="s">
        <v>2148</v>
      </c>
      <c r="B3022" s="34" t="str">
        <f t="shared" si="222"/>
        <v>UDR Lima Metropolitana Sur</v>
      </c>
      <c r="C3022" s="35" t="s">
        <v>307</v>
      </c>
      <c r="D3022" s="36" t="str">
        <f t="shared" si="221"/>
        <v>Supervisión Financiera a Unidades Ejecutoras-UE.</v>
      </c>
      <c r="E3022" s="36" t="s">
        <v>308</v>
      </c>
      <c r="F3022" s="36" t="str">
        <f t="shared" si="223"/>
        <v>Supervisión Financiera Presencial a las Unidades Ejecutoras-UE</v>
      </c>
      <c r="G3022" s="36" t="s">
        <v>1857</v>
      </c>
      <c r="H3022" s="83" t="s">
        <v>1858</v>
      </c>
      <c r="I3022" s="82">
        <v>1</v>
      </c>
      <c r="J3022" s="38">
        <v>0</v>
      </c>
      <c r="K3022" s="38"/>
      <c r="L3022" s="38">
        <v>0</v>
      </c>
      <c r="M3022" s="38">
        <f t="shared" si="224"/>
        <v>0</v>
      </c>
      <c r="N3022" s="39">
        <v>3</v>
      </c>
      <c r="O3022" s="41" t="str">
        <f>IFERROR(VLOOKUP(N3022,bbb!B3830:Ordenmes,2,0),"")</f>
        <v>Marzo</v>
      </c>
      <c r="P3022" s="142">
        <v>5</v>
      </c>
      <c r="Q3022" s="111" t="s">
        <v>158</v>
      </c>
      <c r="R3022" s="95"/>
      <c r="S3022" s="93"/>
      <c r="T3022" s="93"/>
    </row>
    <row r="3023" spans="1:20" x14ac:dyDescent="0.25">
      <c r="A3023" s="34" t="s">
        <v>2148</v>
      </c>
      <c r="B3023" s="34" t="str">
        <f t="shared" si="222"/>
        <v>UDR Lima Metropolitana Sur</v>
      </c>
      <c r="C3023" s="35" t="s">
        <v>307</v>
      </c>
      <c r="D3023" s="36" t="str">
        <f t="shared" si="221"/>
        <v>Supervisión Financiera a Unidades Ejecutoras-UE.</v>
      </c>
      <c r="E3023" s="36" t="s">
        <v>308</v>
      </c>
      <c r="F3023" s="36" t="str">
        <f t="shared" si="223"/>
        <v>Supervisión Financiera Presencial a las Unidades Ejecutoras-UE</v>
      </c>
      <c r="G3023" s="36" t="s">
        <v>1857</v>
      </c>
      <c r="H3023" s="83" t="s">
        <v>1858</v>
      </c>
      <c r="I3023" s="82">
        <v>1</v>
      </c>
      <c r="J3023" s="38">
        <v>0</v>
      </c>
      <c r="K3023" s="38"/>
      <c r="L3023" s="38">
        <v>0</v>
      </c>
      <c r="M3023" s="38">
        <f t="shared" si="224"/>
        <v>0</v>
      </c>
      <c r="N3023" s="39">
        <v>3</v>
      </c>
      <c r="O3023" s="41" t="str">
        <f>IFERROR(VLOOKUP(N3023,bbb!B3831:Ordenmes,2,0),"")</f>
        <v>Marzo</v>
      </c>
      <c r="P3023" s="142">
        <v>6</v>
      </c>
      <c r="Q3023" s="111" t="s">
        <v>142</v>
      </c>
      <c r="R3023" s="95"/>
      <c r="S3023" s="93"/>
      <c r="T3023" s="93"/>
    </row>
    <row r="3024" spans="1:20" x14ac:dyDescent="0.25">
      <c r="A3024" s="34" t="s">
        <v>2148</v>
      </c>
      <c r="B3024" s="34" t="str">
        <f t="shared" si="222"/>
        <v>UDR Lima Metropolitana Sur</v>
      </c>
      <c r="C3024" s="35" t="s">
        <v>279</v>
      </c>
      <c r="D3024" s="36" t="str">
        <f t="shared" si="221"/>
        <v>Ejecución de Control Técnico a las Prestaciones.</v>
      </c>
      <c r="E3024" s="36" t="s">
        <v>288</v>
      </c>
      <c r="F3024" s="36" t="str">
        <f t="shared" si="223"/>
        <v>Ejecutar acciones correspondientes al Proceso de Control Presencial Posterior</v>
      </c>
      <c r="G3024" s="36" t="s">
        <v>1864</v>
      </c>
      <c r="H3024" s="83" t="s">
        <v>1865</v>
      </c>
      <c r="I3024" s="82">
        <v>1</v>
      </c>
      <c r="J3024" s="38">
        <v>0</v>
      </c>
      <c r="K3024" s="38"/>
      <c r="L3024" s="38">
        <v>0</v>
      </c>
      <c r="M3024" s="38">
        <f t="shared" si="224"/>
        <v>0</v>
      </c>
      <c r="N3024" s="39">
        <v>3</v>
      </c>
      <c r="O3024" s="41" t="str">
        <f>IFERROR(VLOOKUP(N3024,bbb!B3832:Ordenmes,2,0),"")</f>
        <v>Marzo</v>
      </c>
      <c r="P3024" s="142">
        <v>7</v>
      </c>
      <c r="Q3024" s="111" t="s">
        <v>156</v>
      </c>
      <c r="R3024" s="95"/>
      <c r="S3024" s="93"/>
      <c r="T3024" s="93"/>
    </row>
    <row r="3025" spans="1:20" x14ac:dyDescent="0.25">
      <c r="A3025" s="34" t="s">
        <v>2148</v>
      </c>
      <c r="B3025" s="34" t="str">
        <f t="shared" si="222"/>
        <v>UDR Lima Metropolitana Sur</v>
      </c>
      <c r="C3025" s="35" t="s">
        <v>279</v>
      </c>
      <c r="D3025" s="36" t="str">
        <f t="shared" si="221"/>
        <v>Ejecución de Control Técnico a las Prestaciones.</v>
      </c>
      <c r="E3025" s="36" t="s">
        <v>288</v>
      </c>
      <c r="F3025" s="36" t="str">
        <f t="shared" si="223"/>
        <v>Ejecutar acciones correspondientes al Proceso de Control Presencial Posterior</v>
      </c>
      <c r="G3025" s="36" t="s">
        <v>1864</v>
      </c>
      <c r="H3025" s="83" t="s">
        <v>1865</v>
      </c>
      <c r="I3025" s="82">
        <v>1</v>
      </c>
      <c r="J3025" s="38">
        <v>0</v>
      </c>
      <c r="K3025" s="38"/>
      <c r="L3025" s="38">
        <v>0</v>
      </c>
      <c r="M3025" s="38">
        <f t="shared" si="224"/>
        <v>0</v>
      </c>
      <c r="N3025" s="39">
        <v>3</v>
      </c>
      <c r="O3025" s="41" t="str">
        <f>IFERROR(VLOOKUP(N3025,bbb!B3833:Ordenmes,2,0),"")</f>
        <v>Marzo</v>
      </c>
      <c r="P3025" s="142">
        <v>8</v>
      </c>
      <c r="Q3025" s="111" t="s">
        <v>145</v>
      </c>
      <c r="R3025" s="95"/>
      <c r="S3025" s="93"/>
      <c r="T3025" s="93"/>
    </row>
    <row r="3026" spans="1:20" x14ac:dyDescent="0.25">
      <c r="A3026" s="34" t="s">
        <v>2148</v>
      </c>
      <c r="B3026" s="34" t="str">
        <f t="shared" si="222"/>
        <v>UDR Lima Metropolitana Sur</v>
      </c>
      <c r="C3026" s="35" t="s">
        <v>279</v>
      </c>
      <c r="D3026" s="36" t="str">
        <f t="shared" si="221"/>
        <v>Ejecución de Control Técnico a las Prestaciones.</v>
      </c>
      <c r="E3026" s="36" t="s">
        <v>288</v>
      </c>
      <c r="F3026" s="36" t="str">
        <f t="shared" si="223"/>
        <v>Ejecutar acciones correspondientes al Proceso de Control Presencial Posterior</v>
      </c>
      <c r="G3026" s="36" t="s">
        <v>1864</v>
      </c>
      <c r="H3026" s="83" t="s">
        <v>1865</v>
      </c>
      <c r="I3026" s="82">
        <v>1</v>
      </c>
      <c r="J3026" s="38">
        <v>0</v>
      </c>
      <c r="K3026" s="38"/>
      <c r="L3026" s="38">
        <v>0</v>
      </c>
      <c r="M3026" s="38">
        <f t="shared" si="224"/>
        <v>0</v>
      </c>
      <c r="N3026" s="39">
        <v>3</v>
      </c>
      <c r="O3026" s="41" t="str">
        <f>IFERROR(VLOOKUP(N3026,bbb!B3834:Ordenmes,2,0),"")</f>
        <v>Marzo</v>
      </c>
      <c r="P3026" s="142">
        <v>9</v>
      </c>
      <c r="Q3026" s="111" t="s">
        <v>161</v>
      </c>
      <c r="R3026" s="95"/>
      <c r="S3026" s="93"/>
      <c r="T3026" s="93"/>
    </row>
    <row r="3027" spans="1:20" x14ac:dyDescent="0.25">
      <c r="A3027" s="34" t="s">
        <v>2148</v>
      </c>
      <c r="B3027" s="34" t="str">
        <f t="shared" si="222"/>
        <v>UDR Lima Metropolitana Sur</v>
      </c>
      <c r="C3027" s="35" t="s">
        <v>279</v>
      </c>
      <c r="D3027" s="36" t="str">
        <f t="shared" si="221"/>
        <v>Ejecución de Control Técnico a las Prestaciones.</v>
      </c>
      <c r="E3027" s="36" t="s">
        <v>288</v>
      </c>
      <c r="F3027" s="36" t="str">
        <f t="shared" si="223"/>
        <v>Ejecutar acciones correspondientes al Proceso de Control Presencial Posterior</v>
      </c>
      <c r="G3027" s="36" t="s">
        <v>1864</v>
      </c>
      <c r="H3027" s="83" t="s">
        <v>1865</v>
      </c>
      <c r="I3027" s="82">
        <v>1</v>
      </c>
      <c r="J3027" s="38">
        <v>0</v>
      </c>
      <c r="K3027" s="38"/>
      <c r="L3027" s="38">
        <v>0</v>
      </c>
      <c r="M3027" s="38">
        <f t="shared" si="224"/>
        <v>0</v>
      </c>
      <c r="N3027" s="39">
        <v>3</v>
      </c>
      <c r="O3027" s="41" t="str">
        <f>IFERROR(VLOOKUP(N3027,bbb!B3835:Ordenmes,2,0),"")</f>
        <v>Marzo</v>
      </c>
      <c r="P3027" s="142">
        <v>10</v>
      </c>
      <c r="Q3027" s="111" t="s">
        <v>150</v>
      </c>
      <c r="R3027" s="95"/>
      <c r="S3027" s="93"/>
      <c r="T3027" s="93"/>
    </row>
    <row r="3028" spans="1:20" x14ac:dyDescent="0.25">
      <c r="A3028" s="34" t="s">
        <v>2148</v>
      </c>
      <c r="B3028" s="34" t="str">
        <f t="shared" si="222"/>
        <v>UDR Lima Metropolitana Sur</v>
      </c>
      <c r="C3028" s="35" t="s">
        <v>279</v>
      </c>
      <c r="D3028" s="36" t="str">
        <f t="shared" si="221"/>
        <v>Ejecución de Control Técnico a las Prestaciones.</v>
      </c>
      <c r="E3028" s="36" t="s">
        <v>288</v>
      </c>
      <c r="F3028" s="36" t="str">
        <f t="shared" si="223"/>
        <v>Ejecutar acciones correspondientes al Proceso de Control Presencial Posterior</v>
      </c>
      <c r="G3028" s="36" t="s">
        <v>1864</v>
      </c>
      <c r="H3028" s="83" t="s">
        <v>1865</v>
      </c>
      <c r="I3028" s="82">
        <v>1</v>
      </c>
      <c r="J3028" s="38">
        <v>0</v>
      </c>
      <c r="K3028" s="38"/>
      <c r="L3028" s="38">
        <v>0</v>
      </c>
      <c r="M3028" s="38">
        <f t="shared" si="224"/>
        <v>0</v>
      </c>
      <c r="N3028" s="39">
        <v>3</v>
      </c>
      <c r="O3028" s="41" t="str">
        <f>IFERROR(VLOOKUP(N3028,bbb!B3836:Ordenmes,2,0),"")</f>
        <v>Marzo</v>
      </c>
      <c r="P3028" s="142">
        <v>11</v>
      </c>
      <c r="Q3028" s="111" t="s">
        <v>169</v>
      </c>
      <c r="R3028" s="95"/>
      <c r="S3028" s="93"/>
      <c r="T3028" s="93"/>
    </row>
    <row r="3029" spans="1:20" x14ac:dyDescent="0.25">
      <c r="A3029" s="34" t="s">
        <v>2148</v>
      </c>
      <c r="B3029" s="34" t="str">
        <f t="shared" si="222"/>
        <v>UDR Lima Metropolitana Sur</v>
      </c>
      <c r="C3029" s="35" t="s">
        <v>279</v>
      </c>
      <c r="D3029" s="36" t="str">
        <f t="shared" si="221"/>
        <v>Ejecución de Control Técnico a las Prestaciones.</v>
      </c>
      <c r="E3029" s="36" t="s">
        <v>288</v>
      </c>
      <c r="F3029" s="36" t="str">
        <f t="shared" si="223"/>
        <v>Ejecutar acciones correspondientes al Proceso de Control Presencial Posterior</v>
      </c>
      <c r="G3029" s="36" t="s">
        <v>1864</v>
      </c>
      <c r="H3029" s="83" t="s">
        <v>1865</v>
      </c>
      <c r="I3029" s="82">
        <v>1</v>
      </c>
      <c r="J3029" s="38">
        <v>0</v>
      </c>
      <c r="K3029" s="38"/>
      <c r="L3029" s="38">
        <v>0</v>
      </c>
      <c r="M3029" s="38">
        <f t="shared" si="224"/>
        <v>0</v>
      </c>
      <c r="N3029" s="39">
        <v>3</v>
      </c>
      <c r="O3029" s="41" t="str">
        <f>IFERROR(VLOOKUP(N3029,bbb!B3837:Ordenmes,2,0),"")</f>
        <v>Marzo</v>
      </c>
      <c r="P3029" s="142">
        <v>12</v>
      </c>
      <c r="Q3029" s="111" t="s">
        <v>166</v>
      </c>
      <c r="R3029" s="95"/>
      <c r="S3029" s="93"/>
      <c r="T3029" s="93"/>
    </row>
    <row r="3030" spans="1:20" x14ac:dyDescent="0.25">
      <c r="A3030" s="34" t="s">
        <v>2148</v>
      </c>
      <c r="B3030" s="34" t="str">
        <f t="shared" si="222"/>
        <v>UDR Lima Metropolitana Sur</v>
      </c>
      <c r="C3030" s="35" t="s">
        <v>279</v>
      </c>
      <c r="D3030" s="36" t="str">
        <f t="shared" si="221"/>
        <v>Ejecución de Control Técnico a las Prestaciones.</v>
      </c>
      <c r="E3030" s="36" t="s">
        <v>288</v>
      </c>
      <c r="F3030" s="36" t="str">
        <f t="shared" si="223"/>
        <v>Ejecutar acciones correspondientes al Proceso de Control Presencial Posterior</v>
      </c>
      <c r="G3030" s="36" t="s">
        <v>1864</v>
      </c>
      <c r="H3030" s="83" t="s">
        <v>1865</v>
      </c>
      <c r="I3030" s="82">
        <v>1</v>
      </c>
      <c r="J3030" s="38">
        <v>0</v>
      </c>
      <c r="K3030" s="38"/>
      <c r="L3030" s="38">
        <v>0</v>
      </c>
      <c r="M3030" s="38">
        <f t="shared" si="224"/>
        <v>0</v>
      </c>
      <c r="N3030" s="39">
        <v>3</v>
      </c>
      <c r="O3030" s="41" t="str">
        <f>IFERROR(VLOOKUP(N3030,bbb!B3838:Ordenmes,2,0),"")</f>
        <v>Marzo</v>
      </c>
      <c r="P3030" s="142">
        <v>3</v>
      </c>
      <c r="Q3030" s="111" t="s">
        <v>131</v>
      </c>
      <c r="R3030" s="95"/>
      <c r="S3030" s="93"/>
      <c r="T3030" s="93"/>
    </row>
    <row r="3031" spans="1:20" x14ac:dyDescent="0.25">
      <c r="A3031" s="34" t="s">
        <v>2148</v>
      </c>
      <c r="B3031" s="34" t="str">
        <f t="shared" si="222"/>
        <v>UDR Lima Metropolitana Sur</v>
      </c>
      <c r="C3031" s="35" t="s">
        <v>279</v>
      </c>
      <c r="D3031" s="36" t="str">
        <f t="shared" si="221"/>
        <v>Ejecución de Control Técnico a las Prestaciones.</v>
      </c>
      <c r="E3031" s="36" t="s">
        <v>288</v>
      </c>
      <c r="F3031" s="36" t="str">
        <f t="shared" si="223"/>
        <v>Ejecutar acciones correspondientes al Proceso de Control Presencial Posterior</v>
      </c>
      <c r="G3031" s="36" t="s">
        <v>1864</v>
      </c>
      <c r="H3031" s="83" t="s">
        <v>1865</v>
      </c>
      <c r="I3031" s="82">
        <v>1</v>
      </c>
      <c r="J3031" s="38">
        <v>0</v>
      </c>
      <c r="K3031" s="38"/>
      <c r="L3031" s="38">
        <v>0</v>
      </c>
      <c r="M3031" s="38">
        <f t="shared" si="224"/>
        <v>0</v>
      </c>
      <c r="N3031" s="39">
        <v>3</v>
      </c>
      <c r="O3031" s="41" t="str">
        <f>IFERROR(VLOOKUP(N3031,bbb!B3839:Ordenmes,2,0),"")</f>
        <v>Marzo</v>
      </c>
      <c r="P3031" s="142">
        <v>6</v>
      </c>
      <c r="Q3031" s="111" t="s">
        <v>142</v>
      </c>
      <c r="R3031" s="95"/>
      <c r="S3031" s="93"/>
      <c r="T3031" s="93"/>
    </row>
    <row r="3032" spans="1:20" x14ac:dyDescent="0.25">
      <c r="A3032" s="34" t="s">
        <v>2148</v>
      </c>
      <c r="B3032" s="34" t="str">
        <f t="shared" si="222"/>
        <v>UDR Lima Metropolitana Sur</v>
      </c>
      <c r="C3032" s="35" t="s">
        <v>279</v>
      </c>
      <c r="D3032" s="36" t="str">
        <f t="shared" si="221"/>
        <v>Ejecución de Control Técnico a las Prestaciones.</v>
      </c>
      <c r="E3032" s="36" t="s">
        <v>288</v>
      </c>
      <c r="F3032" s="36" t="str">
        <f t="shared" si="223"/>
        <v>Ejecutar acciones correspondientes al Proceso de Control Presencial Posterior</v>
      </c>
      <c r="G3032" s="36" t="s">
        <v>1866</v>
      </c>
      <c r="H3032" s="83" t="s">
        <v>1865</v>
      </c>
      <c r="I3032" s="82">
        <v>4</v>
      </c>
      <c r="J3032" s="38">
        <v>0</v>
      </c>
      <c r="K3032" s="38"/>
      <c r="L3032" s="38">
        <v>0</v>
      </c>
      <c r="M3032" s="38">
        <f t="shared" si="224"/>
        <v>0</v>
      </c>
      <c r="N3032" s="39">
        <v>3</v>
      </c>
      <c r="O3032" s="41" t="str">
        <f>IFERROR(VLOOKUP(N3032,bbb!B3840:Ordenmes,2,0),"")</f>
        <v>Marzo</v>
      </c>
      <c r="P3032" s="142">
        <v>9</v>
      </c>
      <c r="Q3032" s="111" t="s">
        <v>161</v>
      </c>
      <c r="R3032" s="95"/>
      <c r="S3032" s="93"/>
      <c r="T3032" s="93"/>
    </row>
    <row r="3033" spans="1:20" x14ac:dyDescent="0.25">
      <c r="A3033" s="34" t="s">
        <v>2148</v>
      </c>
      <c r="B3033" s="34" t="str">
        <f t="shared" si="222"/>
        <v>UDR Lima Metropolitana Sur</v>
      </c>
      <c r="C3033" s="35" t="s">
        <v>314</v>
      </c>
      <c r="D3033" s="36" t="str">
        <f t="shared" si="221"/>
        <v>Acciones de Afiliación.</v>
      </c>
      <c r="E3033" s="36" t="s">
        <v>876</v>
      </c>
      <c r="F3033" s="36" t="str">
        <f t="shared" si="223"/>
        <v>Asistencia técnica a operadores del módulo de afiliación en IPRESS</v>
      </c>
      <c r="G3033" s="36" t="s">
        <v>1685</v>
      </c>
      <c r="H3033" s="83" t="s">
        <v>1869</v>
      </c>
      <c r="I3033" s="82">
        <v>2</v>
      </c>
      <c r="J3033" s="38">
        <v>0</v>
      </c>
      <c r="K3033" s="38"/>
      <c r="L3033" s="38">
        <v>0</v>
      </c>
      <c r="M3033" s="38">
        <f t="shared" si="224"/>
        <v>0</v>
      </c>
      <c r="N3033" s="39">
        <v>3</v>
      </c>
      <c r="O3033" s="41" t="str">
        <f>IFERROR(VLOOKUP(N3033,bbb!B3841:Ordenmes,2,0),"")</f>
        <v>Marzo</v>
      </c>
      <c r="P3033" s="142">
        <v>12</v>
      </c>
      <c r="Q3033" s="111" t="s">
        <v>166</v>
      </c>
      <c r="R3033" s="95"/>
      <c r="S3033" s="93"/>
      <c r="T3033" s="93"/>
    </row>
    <row r="3034" spans="1:20" x14ac:dyDescent="0.25">
      <c r="A3034" s="34" t="s">
        <v>2148</v>
      </c>
      <c r="B3034" s="34" t="str">
        <f t="shared" si="222"/>
        <v>UDR Lima Metropolitana Sur</v>
      </c>
      <c r="C3034" s="35" t="s">
        <v>314</v>
      </c>
      <c r="D3034" s="36" t="str">
        <f t="shared" ref="D3034:D3097" si="225">IFERROR(VLOOKUP(C3034,IdAOE,2,0),"")</f>
        <v>Acciones de Afiliación.</v>
      </c>
      <c r="E3034" s="36" t="s">
        <v>315</v>
      </c>
      <c r="F3034" s="36" t="str">
        <f t="shared" si="223"/>
        <v>Supervisión y asistencia técnica en materia de afiliaciones</v>
      </c>
      <c r="G3034" s="36" t="s">
        <v>1685</v>
      </c>
      <c r="H3034" s="83" t="s">
        <v>1869</v>
      </c>
      <c r="I3034" s="82">
        <v>2</v>
      </c>
      <c r="J3034" s="38">
        <v>0</v>
      </c>
      <c r="K3034" s="38"/>
      <c r="L3034" s="38">
        <v>0</v>
      </c>
      <c r="M3034" s="38">
        <f t="shared" si="224"/>
        <v>0</v>
      </c>
      <c r="N3034" s="39">
        <v>3</v>
      </c>
      <c r="O3034" s="41" t="str">
        <f>IFERROR(VLOOKUP(N3034,bbb!B3842:Ordenmes,2,0),"")</f>
        <v>Marzo</v>
      </c>
      <c r="P3034" s="142">
        <v>3</v>
      </c>
      <c r="Q3034" s="111" t="s">
        <v>131</v>
      </c>
      <c r="R3034" s="95"/>
      <c r="S3034" s="93"/>
      <c r="T3034" s="93"/>
    </row>
    <row r="3035" spans="1:20" x14ac:dyDescent="0.25">
      <c r="A3035" s="34" t="s">
        <v>2148</v>
      </c>
      <c r="B3035" s="34" t="str">
        <f t="shared" si="222"/>
        <v>UDR Lima Metropolitana Sur</v>
      </c>
      <c r="C3035" s="96" t="s">
        <v>895</v>
      </c>
      <c r="D3035" s="36" t="str">
        <f t="shared" si="225"/>
        <v>Acciones de promocion y proteccion de derechos</v>
      </c>
      <c r="E3035" s="36" t="s">
        <v>1688</v>
      </c>
      <c r="F3035" s="36" t="str">
        <f t="shared" si="223"/>
        <v xml:space="preserve">Evaluar la gratuidad de la atención al asegurado </v>
      </c>
      <c r="G3035" s="36" t="s">
        <v>1685</v>
      </c>
      <c r="H3035" s="83" t="s">
        <v>1871</v>
      </c>
      <c r="I3035" s="82">
        <v>4</v>
      </c>
      <c r="J3035" s="38">
        <v>0</v>
      </c>
      <c r="K3035" s="38"/>
      <c r="L3035" s="38">
        <v>0</v>
      </c>
      <c r="M3035" s="38">
        <f t="shared" si="224"/>
        <v>0</v>
      </c>
      <c r="N3035" s="39">
        <v>3</v>
      </c>
      <c r="O3035" s="41" t="str">
        <f>IFERROR(VLOOKUP(N3035,bbb!B3843:Ordenmes,2,0),"")</f>
        <v>Marzo</v>
      </c>
      <c r="P3035" s="142">
        <v>6</v>
      </c>
      <c r="Q3035" s="111" t="s">
        <v>142</v>
      </c>
      <c r="R3035" s="95"/>
      <c r="S3035" s="93"/>
      <c r="T3035" s="93"/>
    </row>
    <row r="3036" spans="1:20" x14ac:dyDescent="0.25">
      <c r="A3036" s="34" t="s">
        <v>2148</v>
      </c>
      <c r="B3036" s="34" t="str">
        <f t="shared" si="222"/>
        <v>UDR Lima Metropolitana Sur</v>
      </c>
      <c r="C3036" s="96" t="s">
        <v>895</v>
      </c>
      <c r="D3036" s="36" t="str">
        <f t="shared" si="225"/>
        <v>Acciones de promocion y proteccion de derechos</v>
      </c>
      <c r="E3036" s="36" t="s">
        <v>1691</v>
      </c>
      <c r="F3036" s="36" t="str">
        <f t="shared" si="223"/>
        <v xml:space="preserve">Evaluar las acciones de intervención de los Gestores SIS en IPRESS </v>
      </c>
      <c r="G3036" s="36" t="s">
        <v>1685</v>
      </c>
      <c r="H3036" s="83" t="s">
        <v>1872</v>
      </c>
      <c r="I3036" s="82">
        <v>1</v>
      </c>
      <c r="J3036" s="38">
        <v>0</v>
      </c>
      <c r="K3036" s="38"/>
      <c r="L3036" s="38">
        <v>0</v>
      </c>
      <c r="M3036" s="38">
        <f t="shared" si="224"/>
        <v>0</v>
      </c>
      <c r="N3036" s="39">
        <v>3</v>
      </c>
      <c r="O3036" s="41" t="str">
        <f>IFERROR(VLOOKUP(N3036,bbb!B3844:Ordenmes,2,0),"")</f>
        <v>Marzo</v>
      </c>
      <c r="P3036" s="142">
        <v>9</v>
      </c>
      <c r="Q3036" s="111" t="s">
        <v>161</v>
      </c>
      <c r="R3036" s="95"/>
      <c r="S3036" s="93"/>
      <c r="T3036" s="93"/>
    </row>
    <row r="3037" spans="1:20" x14ac:dyDescent="0.25">
      <c r="A3037" s="34" t="s">
        <v>2148</v>
      </c>
      <c r="B3037" s="34" t="str">
        <f t="shared" si="222"/>
        <v>UDR Lima Metropolitana Sur</v>
      </c>
      <c r="C3037" s="96" t="s">
        <v>895</v>
      </c>
      <c r="D3037" s="36" t="str">
        <f t="shared" si="225"/>
        <v>Acciones de promocion y proteccion de derechos</v>
      </c>
      <c r="E3037" s="36" t="s">
        <v>1873</v>
      </c>
      <c r="F3037" s="36" t="str">
        <f t="shared" si="223"/>
        <v xml:space="preserve">Gestión de aliados estratégicos </v>
      </c>
      <c r="G3037" s="36" t="s">
        <v>1685</v>
      </c>
      <c r="H3037" s="83" t="s">
        <v>1872</v>
      </c>
      <c r="I3037" s="82">
        <v>1</v>
      </c>
      <c r="J3037" s="38">
        <v>0</v>
      </c>
      <c r="K3037" s="38"/>
      <c r="L3037" s="38">
        <v>0</v>
      </c>
      <c r="M3037" s="38">
        <f t="shared" si="224"/>
        <v>0</v>
      </c>
      <c r="N3037" s="39">
        <v>3</v>
      </c>
      <c r="O3037" s="41" t="str">
        <f>IFERROR(VLOOKUP(N3037,bbb!B3845:Ordenmes,2,0),"")</f>
        <v>Marzo</v>
      </c>
      <c r="P3037" s="142">
        <v>12</v>
      </c>
      <c r="Q3037" s="111" t="s">
        <v>166</v>
      </c>
      <c r="R3037" s="95"/>
      <c r="S3037" s="93"/>
      <c r="T3037" s="93"/>
    </row>
    <row r="3038" spans="1:20" x14ac:dyDescent="0.25">
      <c r="A3038" s="34" t="s">
        <v>2148</v>
      </c>
      <c r="B3038" s="34" t="str">
        <f t="shared" si="222"/>
        <v>UDR Lima Metropolitana Sur</v>
      </c>
      <c r="C3038" s="96" t="s">
        <v>895</v>
      </c>
      <c r="D3038" s="36" t="str">
        <f t="shared" si="225"/>
        <v>Acciones de promocion y proteccion de derechos</v>
      </c>
      <c r="E3038" s="36" t="s">
        <v>897</v>
      </c>
      <c r="F3038" s="36" t="str">
        <f t="shared" si="223"/>
        <v xml:space="preserve">Acciones de promoción </v>
      </c>
      <c r="G3038" s="36" t="s">
        <v>1685</v>
      </c>
      <c r="H3038" s="83" t="s">
        <v>1875</v>
      </c>
      <c r="I3038" s="82">
        <v>3</v>
      </c>
      <c r="J3038" s="38">
        <v>0</v>
      </c>
      <c r="K3038" s="38"/>
      <c r="L3038" s="38">
        <v>0</v>
      </c>
      <c r="M3038" s="38">
        <f t="shared" si="224"/>
        <v>0</v>
      </c>
      <c r="N3038" s="39">
        <v>3</v>
      </c>
      <c r="O3038" s="41" t="str">
        <f>IFERROR(VLOOKUP(N3038,bbb!B3846:Ordenmes,2,0),"")</f>
        <v>Marzo</v>
      </c>
      <c r="P3038" s="142" t="s">
        <v>920</v>
      </c>
      <c r="Q3038" s="136" t="s">
        <v>70</v>
      </c>
      <c r="R3038" s="95"/>
      <c r="S3038" s="93"/>
      <c r="T3038" s="93"/>
    </row>
    <row r="3039" spans="1:20" x14ac:dyDescent="0.25">
      <c r="A3039" s="34" t="s">
        <v>2148</v>
      </c>
      <c r="B3039" s="34" t="str">
        <f t="shared" ref="B3039:B3102" si="226">IFERROR(VLOOKUP(A3039,IdCC,2,0),"")</f>
        <v>UDR Lima Metropolitana Sur</v>
      </c>
      <c r="C3039" s="35" t="s">
        <v>1693</v>
      </c>
      <c r="D3039" s="36" t="str">
        <f t="shared" si="225"/>
        <v>Conduccion y control de los canales de atencion del SIS</v>
      </c>
      <c r="E3039" s="36" t="s">
        <v>1876</v>
      </c>
      <c r="F3039" s="36" t="str">
        <f t="shared" si="223"/>
        <v>Implementar/optimizar los canales de atención SIS</v>
      </c>
      <c r="G3039" s="36" t="s">
        <v>1685</v>
      </c>
      <c r="H3039" s="83" t="s">
        <v>1872</v>
      </c>
      <c r="I3039" s="82">
        <v>1</v>
      </c>
      <c r="J3039" s="38">
        <v>0</v>
      </c>
      <c r="K3039" s="38"/>
      <c r="L3039" s="38">
        <v>0</v>
      </c>
      <c r="M3039" s="38">
        <f t="shared" si="224"/>
        <v>0</v>
      </c>
      <c r="N3039" s="39">
        <v>3</v>
      </c>
      <c r="O3039" s="41" t="str">
        <f>IFERROR(VLOOKUP(N3039,bbb!B3847:Ordenmes,2,0),"")</f>
        <v>Marzo</v>
      </c>
      <c r="P3039" s="142" t="s">
        <v>21</v>
      </c>
      <c r="Q3039" s="136" t="s">
        <v>111</v>
      </c>
      <c r="R3039" s="95"/>
      <c r="S3039" s="93"/>
      <c r="T3039" s="93"/>
    </row>
    <row r="3040" spans="1:20" x14ac:dyDescent="0.25">
      <c r="A3040" s="34" t="s">
        <v>2148</v>
      </c>
      <c r="B3040" s="34" t="str">
        <f t="shared" si="226"/>
        <v>UDR Lima Metropolitana Sur</v>
      </c>
      <c r="C3040" s="35" t="s">
        <v>1693</v>
      </c>
      <c r="D3040" s="36" t="str">
        <f t="shared" si="225"/>
        <v>Conduccion y control de los canales de atencion del SIS</v>
      </c>
      <c r="E3040" s="36" t="s">
        <v>1695</v>
      </c>
      <c r="F3040" s="36" t="str">
        <f t="shared" si="223"/>
        <v>Evaluar la percepción del usuario en los canales de atención de su jurisdicción</v>
      </c>
      <c r="G3040" s="36" t="s">
        <v>1685</v>
      </c>
      <c r="H3040" s="83" t="s">
        <v>1872</v>
      </c>
      <c r="I3040" s="82">
        <v>1</v>
      </c>
      <c r="J3040" s="38">
        <v>0</v>
      </c>
      <c r="K3040" s="38"/>
      <c r="L3040" s="38">
        <v>0</v>
      </c>
      <c r="M3040" s="38">
        <f t="shared" si="224"/>
        <v>0</v>
      </c>
      <c r="N3040" s="39">
        <v>3</v>
      </c>
      <c r="O3040" s="41" t="str">
        <f>IFERROR(VLOOKUP(N3040,bbb!B3848:Ordenmes,2,0),"")</f>
        <v>Marzo</v>
      </c>
      <c r="P3040" s="142" t="s">
        <v>35</v>
      </c>
      <c r="Q3040" s="145" t="s">
        <v>73</v>
      </c>
      <c r="R3040" s="95"/>
      <c r="S3040" s="93"/>
      <c r="T3040" s="93"/>
    </row>
    <row r="3041" spans="1:20" x14ac:dyDescent="0.25">
      <c r="A3041" s="34" t="s">
        <v>2148</v>
      </c>
      <c r="B3041" s="34" t="str">
        <f t="shared" si="226"/>
        <v>UDR Lima Metropolitana Sur</v>
      </c>
      <c r="C3041" s="35" t="s">
        <v>307</v>
      </c>
      <c r="D3041" s="36" t="str">
        <f t="shared" si="225"/>
        <v>Supervisión Financiera a Unidades Ejecutoras-UE.</v>
      </c>
      <c r="E3041" s="36" t="s">
        <v>308</v>
      </c>
      <c r="F3041" s="36" t="str">
        <f t="shared" si="223"/>
        <v>Supervisión Financiera Presencial a las Unidades Ejecutoras-UE</v>
      </c>
      <c r="G3041" s="36" t="s">
        <v>1861</v>
      </c>
      <c r="H3041" s="83" t="s">
        <v>1860</v>
      </c>
      <c r="I3041" s="82">
        <v>5</v>
      </c>
      <c r="J3041" s="38">
        <v>0</v>
      </c>
      <c r="K3041" s="38"/>
      <c r="L3041" s="38">
        <v>0</v>
      </c>
      <c r="M3041" s="38">
        <f t="shared" si="224"/>
        <v>0</v>
      </c>
      <c r="N3041" s="107">
        <v>4</v>
      </c>
      <c r="O3041" s="41" t="str">
        <f>IFERROR(VLOOKUP(N3041,bbb!B3849:Ordenmes,2,0),"")</f>
        <v>Abril</v>
      </c>
      <c r="P3041" s="142" t="s">
        <v>44</v>
      </c>
      <c r="Q3041" s="145" t="s">
        <v>77</v>
      </c>
      <c r="R3041" s="95"/>
      <c r="S3041" s="93"/>
      <c r="T3041" s="93"/>
    </row>
    <row r="3042" spans="1:20" x14ac:dyDescent="0.25">
      <c r="A3042" s="34" t="s">
        <v>2148</v>
      </c>
      <c r="B3042" s="34" t="str">
        <f t="shared" si="226"/>
        <v>UDR Lima Metropolitana Sur</v>
      </c>
      <c r="C3042" s="35" t="s">
        <v>307</v>
      </c>
      <c r="D3042" s="36" t="str">
        <f t="shared" si="225"/>
        <v>Supervisión Financiera a Unidades Ejecutoras-UE.</v>
      </c>
      <c r="E3042" s="36" t="s">
        <v>308</v>
      </c>
      <c r="F3042" s="36" t="str">
        <f t="shared" si="223"/>
        <v>Supervisión Financiera Presencial a las Unidades Ejecutoras-UE</v>
      </c>
      <c r="G3042" s="36" t="s">
        <v>1857</v>
      </c>
      <c r="H3042" s="83" t="s">
        <v>1858</v>
      </c>
      <c r="I3042" s="82">
        <v>1</v>
      </c>
      <c r="J3042" s="38">
        <v>0</v>
      </c>
      <c r="K3042" s="38"/>
      <c r="L3042" s="38">
        <v>0</v>
      </c>
      <c r="M3042" s="38">
        <f t="shared" si="224"/>
        <v>0</v>
      </c>
      <c r="N3042" s="107">
        <v>4</v>
      </c>
      <c r="O3042" s="41" t="str">
        <f>IFERROR(VLOOKUP(N3042,bbb!B3850:Ordenmes,2,0),"")</f>
        <v>Abril</v>
      </c>
      <c r="P3042" s="142" t="s">
        <v>50</v>
      </c>
      <c r="Q3042" s="145" t="s">
        <v>81</v>
      </c>
      <c r="R3042" s="95"/>
      <c r="S3042" s="93"/>
      <c r="T3042" s="93"/>
    </row>
    <row r="3043" spans="1:20" x14ac:dyDescent="0.25">
      <c r="A3043" s="34" t="s">
        <v>2148</v>
      </c>
      <c r="B3043" s="34" t="str">
        <f t="shared" si="226"/>
        <v>UDR Lima Metropolitana Sur</v>
      </c>
      <c r="C3043" s="35" t="s">
        <v>307</v>
      </c>
      <c r="D3043" s="36" t="str">
        <f t="shared" si="225"/>
        <v>Supervisión Financiera a Unidades Ejecutoras-UE.</v>
      </c>
      <c r="E3043" s="36" t="s">
        <v>308</v>
      </c>
      <c r="F3043" s="36" t="str">
        <f t="shared" si="223"/>
        <v>Supervisión Financiera Presencial a las Unidades Ejecutoras-UE</v>
      </c>
      <c r="G3043" s="36" t="s">
        <v>1857</v>
      </c>
      <c r="H3043" s="83" t="s">
        <v>1858</v>
      </c>
      <c r="I3043" s="82">
        <v>1</v>
      </c>
      <c r="J3043" s="38">
        <v>0</v>
      </c>
      <c r="K3043" s="38"/>
      <c r="L3043" s="38">
        <v>0</v>
      </c>
      <c r="M3043" s="38">
        <f t="shared" si="224"/>
        <v>0</v>
      </c>
      <c r="N3043" s="107">
        <v>4</v>
      </c>
      <c r="O3043" s="41" t="str">
        <f>IFERROR(VLOOKUP(N3043,bbb!B3851:Ordenmes,2,0),"")</f>
        <v>Abril</v>
      </c>
      <c r="P3043" s="142" t="s">
        <v>56</v>
      </c>
      <c r="Q3043" s="154" t="s">
        <v>84</v>
      </c>
      <c r="R3043" s="95"/>
      <c r="S3043" s="93"/>
      <c r="T3043" s="93"/>
    </row>
    <row r="3044" spans="1:20" x14ac:dyDescent="0.25">
      <c r="A3044" s="34" t="s">
        <v>2148</v>
      </c>
      <c r="B3044" s="34" t="str">
        <f t="shared" si="226"/>
        <v>UDR Lima Metropolitana Sur</v>
      </c>
      <c r="C3044" s="35" t="s">
        <v>307</v>
      </c>
      <c r="D3044" s="36" t="str">
        <f t="shared" si="225"/>
        <v>Supervisión Financiera a Unidades Ejecutoras-UE.</v>
      </c>
      <c r="E3044" s="36" t="s">
        <v>308</v>
      </c>
      <c r="F3044" s="36" t="str">
        <f t="shared" si="223"/>
        <v>Supervisión Financiera Presencial a las Unidades Ejecutoras-UE</v>
      </c>
      <c r="G3044" s="36" t="s">
        <v>1857</v>
      </c>
      <c r="H3044" s="83" t="s">
        <v>1858</v>
      </c>
      <c r="I3044" s="82">
        <v>1</v>
      </c>
      <c r="J3044" s="38">
        <v>0</v>
      </c>
      <c r="K3044" s="38"/>
      <c r="L3044" s="38">
        <v>0</v>
      </c>
      <c r="M3044" s="38">
        <f t="shared" si="224"/>
        <v>0</v>
      </c>
      <c r="N3044" s="107">
        <v>4</v>
      </c>
      <c r="O3044" s="41" t="str">
        <f>IFERROR(VLOOKUP(N3044,bbb!B3852:Ordenmes,2,0),"")</f>
        <v>Abril</v>
      </c>
      <c r="P3044" s="142" t="s">
        <v>61</v>
      </c>
      <c r="Q3044" s="154" t="s">
        <v>88</v>
      </c>
      <c r="R3044" s="95"/>
      <c r="S3044" s="93"/>
      <c r="T3044" s="93"/>
    </row>
    <row r="3045" spans="1:20" x14ac:dyDescent="0.25">
      <c r="A3045" s="34" t="s">
        <v>2148</v>
      </c>
      <c r="B3045" s="34" t="str">
        <f t="shared" si="226"/>
        <v>UDR Lima Metropolitana Sur</v>
      </c>
      <c r="C3045" s="35" t="s">
        <v>307</v>
      </c>
      <c r="D3045" s="36" t="str">
        <f t="shared" si="225"/>
        <v>Supervisión Financiera a Unidades Ejecutoras-UE.</v>
      </c>
      <c r="E3045" s="36" t="s">
        <v>308</v>
      </c>
      <c r="F3045" s="36" t="str">
        <f t="shared" si="223"/>
        <v>Supervisión Financiera Presencial a las Unidades Ejecutoras-UE</v>
      </c>
      <c r="G3045" s="36" t="s">
        <v>1857</v>
      </c>
      <c r="H3045" s="83" t="s">
        <v>1858</v>
      </c>
      <c r="I3045" s="82">
        <v>1</v>
      </c>
      <c r="J3045" s="38">
        <v>0</v>
      </c>
      <c r="K3045" s="38"/>
      <c r="L3045" s="38">
        <v>0</v>
      </c>
      <c r="M3045" s="38">
        <f t="shared" si="224"/>
        <v>0</v>
      </c>
      <c r="N3045" s="107">
        <v>4</v>
      </c>
      <c r="O3045" s="41" t="str">
        <f>IFERROR(VLOOKUP(N3045,bbb!B3853:Ordenmes,2,0),"")</f>
        <v>Abril</v>
      </c>
      <c r="P3045" s="142" t="s">
        <v>63</v>
      </c>
      <c r="Q3045" s="145" t="s">
        <v>92</v>
      </c>
      <c r="R3045" s="95"/>
      <c r="S3045" s="93"/>
      <c r="T3045" s="93"/>
    </row>
    <row r="3046" spans="1:20" x14ac:dyDescent="0.25">
      <c r="A3046" s="34" t="s">
        <v>2148</v>
      </c>
      <c r="B3046" s="34" t="str">
        <f t="shared" si="226"/>
        <v>UDR Lima Metropolitana Sur</v>
      </c>
      <c r="C3046" s="35" t="s">
        <v>279</v>
      </c>
      <c r="D3046" s="36" t="str">
        <f t="shared" si="225"/>
        <v>Ejecución de Control Técnico a las Prestaciones.</v>
      </c>
      <c r="E3046" s="36" t="s">
        <v>288</v>
      </c>
      <c r="F3046" s="36" t="str">
        <f t="shared" si="223"/>
        <v>Ejecutar acciones correspondientes al Proceso de Control Presencial Posterior</v>
      </c>
      <c r="G3046" s="36" t="s">
        <v>1864</v>
      </c>
      <c r="H3046" s="83" t="s">
        <v>1865</v>
      </c>
      <c r="I3046" s="82">
        <v>1</v>
      </c>
      <c r="J3046" s="38">
        <v>0</v>
      </c>
      <c r="K3046" s="38"/>
      <c r="L3046" s="38">
        <v>0</v>
      </c>
      <c r="M3046" s="38">
        <f t="shared" si="224"/>
        <v>0</v>
      </c>
      <c r="N3046" s="107">
        <v>4</v>
      </c>
      <c r="O3046" s="41" t="str">
        <f>IFERROR(VLOOKUP(N3046,bbb!B3854:Ordenmes,2,0),"")</f>
        <v>Abril</v>
      </c>
      <c r="P3046" s="142" t="s">
        <v>160</v>
      </c>
      <c r="Q3046" s="145" t="s">
        <v>96</v>
      </c>
      <c r="R3046" s="95"/>
      <c r="S3046" s="93"/>
      <c r="T3046" s="93"/>
    </row>
    <row r="3047" spans="1:20" x14ac:dyDescent="0.25">
      <c r="A3047" s="34" t="s">
        <v>2148</v>
      </c>
      <c r="B3047" s="34" t="str">
        <f t="shared" si="226"/>
        <v>UDR Lima Metropolitana Sur</v>
      </c>
      <c r="C3047" s="35" t="s">
        <v>279</v>
      </c>
      <c r="D3047" s="36" t="str">
        <f t="shared" si="225"/>
        <v>Ejecución de Control Técnico a las Prestaciones.</v>
      </c>
      <c r="E3047" s="36" t="s">
        <v>288</v>
      </c>
      <c r="F3047" s="36" t="str">
        <f t="shared" si="223"/>
        <v>Ejecutar acciones correspondientes al Proceso de Control Presencial Posterior</v>
      </c>
      <c r="G3047" s="36" t="s">
        <v>1864</v>
      </c>
      <c r="H3047" s="83" t="s">
        <v>1865</v>
      </c>
      <c r="I3047" s="82">
        <v>1</v>
      </c>
      <c r="J3047" s="38">
        <v>0</v>
      </c>
      <c r="K3047" s="38"/>
      <c r="L3047" s="38">
        <v>0</v>
      </c>
      <c r="M3047" s="38">
        <f t="shared" si="224"/>
        <v>0</v>
      </c>
      <c r="N3047" s="107">
        <v>4</v>
      </c>
      <c r="O3047" s="41" t="str">
        <f>IFERROR(VLOOKUP(N3047,bbb!B3855:Ordenmes,2,0),"")</f>
        <v>Abril</v>
      </c>
      <c r="P3047" s="142" t="s">
        <v>153</v>
      </c>
      <c r="Q3047" s="145" t="s">
        <v>99</v>
      </c>
      <c r="R3047" s="95"/>
      <c r="S3047" s="93"/>
      <c r="T3047" s="93"/>
    </row>
    <row r="3048" spans="1:20" x14ac:dyDescent="0.25">
      <c r="A3048" s="34" t="s">
        <v>2148</v>
      </c>
      <c r="B3048" s="34" t="str">
        <f t="shared" si="226"/>
        <v>UDR Lima Metropolitana Sur</v>
      </c>
      <c r="C3048" s="35" t="s">
        <v>279</v>
      </c>
      <c r="D3048" s="36" t="str">
        <f t="shared" si="225"/>
        <v>Ejecución de Control Técnico a las Prestaciones.</v>
      </c>
      <c r="E3048" s="36" t="s">
        <v>288</v>
      </c>
      <c r="F3048" s="36" t="str">
        <f t="shared" si="223"/>
        <v>Ejecutar acciones correspondientes al Proceso de Control Presencial Posterior</v>
      </c>
      <c r="G3048" s="36" t="s">
        <v>1864</v>
      </c>
      <c r="H3048" s="83" t="s">
        <v>1865</v>
      </c>
      <c r="I3048" s="82">
        <v>1</v>
      </c>
      <c r="J3048" s="38">
        <v>0</v>
      </c>
      <c r="K3048" s="38"/>
      <c r="L3048" s="38">
        <v>0</v>
      </c>
      <c r="M3048" s="38">
        <f t="shared" si="224"/>
        <v>0</v>
      </c>
      <c r="N3048" s="107">
        <v>4</v>
      </c>
      <c r="O3048" s="41" t="str">
        <f>IFERROR(VLOOKUP(N3048,bbb!B3856:Ordenmes,2,0),"")</f>
        <v>Abril</v>
      </c>
      <c r="P3048" s="142" t="s">
        <v>168</v>
      </c>
      <c r="Q3048" s="145" t="s">
        <v>103</v>
      </c>
      <c r="R3048" s="95"/>
      <c r="S3048" s="93"/>
      <c r="T3048" s="93"/>
    </row>
    <row r="3049" spans="1:20" x14ac:dyDescent="0.25">
      <c r="A3049" s="34" t="s">
        <v>2148</v>
      </c>
      <c r="B3049" s="34" t="str">
        <f t="shared" si="226"/>
        <v>UDR Lima Metropolitana Sur</v>
      </c>
      <c r="C3049" s="35" t="s">
        <v>279</v>
      </c>
      <c r="D3049" s="36" t="str">
        <f t="shared" si="225"/>
        <v>Ejecución de Control Técnico a las Prestaciones.</v>
      </c>
      <c r="E3049" s="36" t="s">
        <v>288</v>
      </c>
      <c r="F3049" s="36" t="str">
        <f t="shared" si="223"/>
        <v>Ejecutar acciones correspondientes al Proceso de Control Presencial Posterior</v>
      </c>
      <c r="G3049" s="36" t="s">
        <v>1864</v>
      </c>
      <c r="H3049" s="83" t="s">
        <v>1865</v>
      </c>
      <c r="I3049" s="82">
        <v>1</v>
      </c>
      <c r="J3049" s="38">
        <v>0</v>
      </c>
      <c r="K3049" s="38"/>
      <c r="L3049" s="38">
        <v>0</v>
      </c>
      <c r="M3049" s="38">
        <f t="shared" si="224"/>
        <v>0</v>
      </c>
      <c r="N3049" s="107">
        <v>4</v>
      </c>
      <c r="O3049" s="41" t="str">
        <f>IFERROR(VLOOKUP(N3049,bbb!B3857:Ordenmes,2,0),"")</f>
        <v>Abril</v>
      </c>
      <c r="P3049" s="142">
        <v>2</v>
      </c>
      <c r="Q3049" s="111" t="s">
        <v>111</v>
      </c>
      <c r="R3049" s="95"/>
      <c r="S3049" s="93"/>
      <c r="T3049" s="93"/>
    </row>
    <row r="3050" spans="1:20" x14ac:dyDescent="0.25">
      <c r="A3050" s="34" t="s">
        <v>2148</v>
      </c>
      <c r="B3050" s="34" t="str">
        <f t="shared" si="226"/>
        <v>UDR Lima Metropolitana Sur</v>
      </c>
      <c r="C3050" s="35" t="s">
        <v>279</v>
      </c>
      <c r="D3050" s="36" t="str">
        <f t="shared" si="225"/>
        <v>Ejecución de Control Técnico a las Prestaciones.</v>
      </c>
      <c r="E3050" s="36" t="s">
        <v>288</v>
      </c>
      <c r="F3050" s="36" t="str">
        <f t="shared" si="223"/>
        <v>Ejecutar acciones correspondientes al Proceso de Control Presencial Posterior</v>
      </c>
      <c r="G3050" s="36" t="s">
        <v>1864</v>
      </c>
      <c r="H3050" s="83" t="s">
        <v>1865</v>
      </c>
      <c r="I3050" s="82">
        <v>1</v>
      </c>
      <c r="J3050" s="38">
        <v>0</v>
      </c>
      <c r="K3050" s="38"/>
      <c r="L3050" s="38">
        <v>0</v>
      </c>
      <c r="M3050" s="38">
        <f t="shared" si="224"/>
        <v>0</v>
      </c>
      <c r="N3050" s="107">
        <v>4</v>
      </c>
      <c r="O3050" s="41" t="str">
        <f>IFERROR(VLOOKUP(N3050,bbb!B3858:Ordenmes,2,0),"")</f>
        <v>Abril</v>
      </c>
      <c r="P3050" s="142">
        <v>2</v>
      </c>
      <c r="Q3050" s="111" t="s">
        <v>111</v>
      </c>
      <c r="R3050" s="95"/>
      <c r="S3050" s="93"/>
      <c r="T3050" s="93"/>
    </row>
    <row r="3051" spans="1:20" x14ac:dyDescent="0.25">
      <c r="A3051" s="34" t="s">
        <v>2148</v>
      </c>
      <c r="B3051" s="34" t="str">
        <f t="shared" si="226"/>
        <v>UDR Lima Metropolitana Sur</v>
      </c>
      <c r="C3051" s="35" t="s">
        <v>279</v>
      </c>
      <c r="D3051" s="36" t="str">
        <f t="shared" si="225"/>
        <v>Ejecución de Control Técnico a las Prestaciones.</v>
      </c>
      <c r="E3051" s="36" t="s">
        <v>288</v>
      </c>
      <c r="F3051" s="36" t="str">
        <f t="shared" si="223"/>
        <v>Ejecutar acciones correspondientes al Proceso de Control Presencial Posterior</v>
      </c>
      <c r="G3051" s="36" t="s">
        <v>1867</v>
      </c>
      <c r="H3051" s="83" t="s">
        <v>1865</v>
      </c>
      <c r="I3051" s="82">
        <v>4</v>
      </c>
      <c r="J3051" s="38">
        <v>0</v>
      </c>
      <c r="K3051" s="38"/>
      <c r="L3051" s="38">
        <v>0</v>
      </c>
      <c r="M3051" s="38">
        <f t="shared" si="224"/>
        <v>0</v>
      </c>
      <c r="N3051" s="107">
        <v>4</v>
      </c>
      <c r="O3051" s="41" t="str">
        <f>IFERROR(VLOOKUP(N3051,bbb!B3859:Ordenmes,2,0),"")</f>
        <v>Abril</v>
      </c>
      <c r="P3051" s="142">
        <v>2</v>
      </c>
      <c r="Q3051" s="111" t="s">
        <v>111</v>
      </c>
      <c r="R3051" s="95"/>
      <c r="S3051" s="93"/>
      <c r="T3051" s="93"/>
    </row>
    <row r="3052" spans="1:20" x14ac:dyDescent="0.25">
      <c r="A3052" s="34" t="s">
        <v>2148</v>
      </c>
      <c r="B3052" s="34" t="str">
        <f t="shared" si="226"/>
        <v>UDR Lima Metropolitana Sur</v>
      </c>
      <c r="C3052" s="35" t="s">
        <v>314</v>
      </c>
      <c r="D3052" s="36" t="str">
        <f t="shared" si="225"/>
        <v>Acciones de Afiliación.</v>
      </c>
      <c r="E3052" s="36" t="s">
        <v>876</v>
      </c>
      <c r="F3052" s="36" t="str">
        <f t="shared" si="223"/>
        <v>Asistencia técnica a operadores del módulo de afiliación en IPRESS</v>
      </c>
      <c r="G3052" s="36" t="s">
        <v>1685</v>
      </c>
      <c r="H3052" s="83" t="s">
        <v>1869</v>
      </c>
      <c r="I3052" s="82">
        <v>2</v>
      </c>
      <c r="J3052" s="38">
        <v>0</v>
      </c>
      <c r="K3052" s="38"/>
      <c r="L3052" s="38">
        <v>0</v>
      </c>
      <c r="M3052" s="38">
        <f t="shared" si="224"/>
        <v>0</v>
      </c>
      <c r="N3052" s="107">
        <v>4</v>
      </c>
      <c r="O3052" s="41" t="str">
        <f>IFERROR(VLOOKUP(N3052,bbb!B3860:Ordenmes,2,0),"")</f>
        <v>Abril</v>
      </c>
      <c r="P3052" s="142">
        <v>3</v>
      </c>
      <c r="Q3052" s="111" t="s">
        <v>73</v>
      </c>
      <c r="R3052" s="95"/>
      <c r="S3052" s="93"/>
      <c r="T3052" s="93"/>
    </row>
    <row r="3053" spans="1:20" x14ac:dyDescent="0.25">
      <c r="A3053" s="34" t="s">
        <v>2148</v>
      </c>
      <c r="B3053" s="34" t="str">
        <f t="shared" si="226"/>
        <v>UDR Lima Metropolitana Sur</v>
      </c>
      <c r="C3053" s="35" t="s">
        <v>314</v>
      </c>
      <c r="D3053" s="36" t="str">
        <f t="shared" si="225"/>
        <v>Acciones de Afiliación.</v>
      </c>
      <c r="E3053" s="36" t="s">
        <v>315</v>
      </c>
      <c r="F3053" s="36" t="str">
        <f t="shared" si="223"/>
        <v>Supervisión y asistencia técnica en materia de afiliaciones</v>
      </c>
      <c r="G3053" s="36" t="s">
        <v>1685</v>
      </c>
      <c r="H3053" s="83" t="s">
        <v>1869</v>
      </c>
      <c r="I3053" s="82">
        <v>2</v>
      </c>
      <c r="J3053" s="38">
        <v>0</v>
      </c>
      <c r="K3053" s="38"/>
      <c r="L3053" s="38">
        <v>0</v>
      </c>
      <c r="M3053" s="38">
        <f t="shared" si="224"/>
        <v>0</v>
      </c>
      <c r="N3053" s="107">
        <v>4</v>
      </c>
      <c r="O3053" s="41" t="str">
        <f>IFERROR(VLOOKUP(N3053,bbb!B3861:Ordenmes,2,0),"")</f>
        <v>Abril</v>
      </c>
      <c r="P3053" s="142">
        <v>3</v>
      </c>
      <c r="Q3053" s="111" t="s">
        <v>73</v>
      </c>
      <c r="R3053" s="95"/>
      <c r="S3053" s="93"/>
      <c r="T3053" s="93"/>
    </row>
    <row r="3054" spans="1:20" x14ac:dyDescent="0.25">
      <c r="A3054" s="34" t="s">
        <v>2148</v>
      </c>
      <c r="B3054" s="34" t="str">
        <f t="shared" si="226"/>
        <v>UDR Lima Metropolitana Sur</v>
      </c>
      <c r="C3054" s="96" t="s">
        <v>895</v>
      </c>
      <c r="D3054" s="36" t="str">
        <f t="shared" si="225"/>
        <v>Acciones de promocion y proteccion de derechos</v>
      </c>
      <c r="E3054" s="36" t="s">
        <v>1688</v>
      </c>
      <c r="F3054" s="36" t="str">
        <f t="shared" si="223"/>
        <v xml:space="preserve">Evaluar la gratuidad de la atención al asegurado </v>
      </c>
      <c r="G3054" s="36" t="s">
        <v>1685</v>
      </c>
      <c r="H3054" s="83" t="s">
        <v>1871</v>
      </c>
      <c r="I3054" s="82">
        <v>4</v>
      </c>
      <c r="J3054" s="38">
        <v>0</v>
      </c>
      <c r="K3054" s="38"/>
      <c r="L3054" s="38">
        <v>0</v>
      </c>
      <c r="M3054" s="38">
        <f t="shared" si="224"/>
        <v>0</v>
      </c>
      <c r="N3054" s="107">
        <v>4</v>
      </c>
      <c r="O3054" s="41" t="str">
        <f>IFERROR(VLOOKUP(N3054,bbb!B3862:Ordenmes,2,0),"")</f>
        <v>Abril</v>
      </c>
      <c r="P3054" s="142">
        <v>3</v>
      </c>
      <c r="Q3054" s="111" t="s">
        <v>73</v>
      </c>
      <c r="R3054" s="95"/>
      <c r="S3054" s="93"/>
      <c r="T3054" s="93"/>
    </row>
    <row r="3055" spans="1:20" x14ac:dyDescent="0.25">
      <c r="A3055" s="34" t="s">
        <v>2148</v>
      </c>
      <c r="B3055" s="34" t="str">
        <f t="shared" si="226"/>
        <v>UDR Lima Metropolitana Sur</v>
      </c>
      <c r="C3055" s="96" t="s">
        <v>895</v>
      </c>
      <c r="D3055" s="36" t="str">
        <f t="shared" si="225"/>
        <v>Acciones de promocion y proteccion de derechos</v>
      </c>
      <c r="E3055" s="36" t="s">
        <v>897</v>
      </c>
      <c r="F3055" s="36" t="str">
        <f t="shared" si="223"/>
        <v xml:space="preserve">Acciones de promoción </v>
      </c>
      <c r="G3055" s="36" t="s">
        <v>1685</v>
      </c>
      <c r="H3055" s="83" t="s">
        <v>1875</v>
      </c>
      <c r="I3055" s="82">
        <v>3</v>
      </c>
      <c r="J3055" s="38">
        <v>0</v>
      </c>
      <c r="K3055" s="38"/>
      <c r="L3055" s="38">
        <v>0</v>
      </c>
      <c r="M3055" s="38">
        <f t="shared" si="224"/>
        <v>0</v>
      </c>
      <c r="N3055" s="107">
        <v>4</v>
      </c>
      <c r="O3055" s="41" t="str">
        <f>IFERROR(VLOOKUP(N3055,bbb!B3863:Ordenmes,2,0),"")</f>
        <v>Abril</v>
      </c>
      <c r="P3055" s="142">
        <v>3</v>
      </c>
      <c r="Q3055" s="111" t="s">
        <v>73</v>
      </c>
      <c r="R3055" s="95"/>
      <c r="S3055" s="93"/>
      <c r="T3055" s="93"/>
    </row>
    <row r="3056" spans="1:20" x14ac:dyDescent="0.25">
      <c r="A3056" s="34" t="s">
        <v>2148</v>
      </c>
      <c r="B3056" s="34" t="str">
        <f t="shared" si="226"/>
        <v>UDR Lima Metropolitana Sur</v>
      </c>
      <c r="C3056" s="35" t="s">
        <v>307</v>
      </c>
      <c r="D3056" s="36" t="str">
        <f t="shared" si="225"/>
        <v>Supervisión Financiera a Unidades Ejecutoras-UE.</v>
      </c>
      <c r="E3056" s="36" t="s">
        <v>308</v>
      </c>
      <c r="F3056" s="36" t="str">
        <f t="shared" si="223"/>
        <v>Supervisión Financiera Presencial a las Unidades Ejecutoras-UE</v>
      </c>
      <c r="G3056" s="36" t="s">
        <v>1862</v>
      </c>
      <c r="H3056" s="83" t="s">
        <v>1860</v>
      </c>
      <c r="I3056" s="82">
        <v>5</v>
      </c>
      <c r="J3056" s="38">
        <v>0</v>
      </c>
      <c r="K3056" s="38"/>
      <c r="L3056" s="38">
        <v>0</v>
      </c>
      <c r="M3056" s="38">
        <f t="shared" si="224"/>
        <v>0</v>
      </c>
      <c r="N3056" s="39">
        <v>5</v>
      </c>
      <c r="O3056" s="41" t="str">
        <f>IFERROR(VLOOKUP(N3056,bbb!B3864:Ordenmes,2,0),"")</f>
        <v>Mayo</v>
      </c>
      <c r="P3056" s="142">
        <v>3</v>
      </c>
      <c r="Q3056" s="111" t="s">
        <v>73</v>
      </c>
      <c r="R3056" s="95"/>
      <c r="S3056" s="93"/>
      <c r="T3056" s="93"/>
    </row>
    <row r="3057" spans="1:20" x14ac:dyDescent="0.25">
      <c r="A3057" s="34" t="s">
        <v>2148</v>
      </c>
      <c r="B3057" s="34" t="str">
        <f t="shared" si="226"/>
        <v>UDR Lima Metropolitana Sur</v>
      </c>
      <c r="C3057" s="35" t="s">
        <v>307</v>
      </c>
      <c r="D3057" s="36" t="str">
        <f t="shared" si="225"/>
        <v>Supervisión Financiera a Unidades Ejecutoras-UE.</v>
      </c>
      <c r="E3057" s="36" t="s">
        <v>308</v>
      </c>
      <c r="F3057" s="36" t="str">
        <f t="shared" si="223"/>
        <v>Supervisión Financiera Presencial a las Unidades Ejecutoras-UE</v>
      </c>
      <c r="G3057" s="36" t="s">
        <v>1857</v>
      </c>
      <c r="H3057" s="83" t="s">
        <v>1858</v>
      </c>
      <c r="I3057" s="82">
        <v>1</v>
      </c>
      <c r="J3057" s="38">
        <v>0</v>
      </c>
      <c r="K3057" s="38"/>
      <c r="L3057" s="38">
        <v>0</v>
      </c>
      <c r="M3057" s="38">
        <f t="shared" si="224"/>
        <v>0</v>
      </c>
      <c r="N3057" s="39">
        <v>5</v>
      </c>
      <c r="O3057" s="41" t="str">
        <f>IFERROR(VLOOKUP(N3057,bbb!B3865:Ordenmes,2,0),"")</f>
        <v>Mayo</v>
      </c>
      <c r="P3057" s="142">
        <v>3</v>
      </c>
      <c r="Q3057" s="111" t="s">
        <v>73</v>
      </c>
      <c r="R3057" s="95"/>
      <c r="S3057" s="93"/>
      <c r="T3057" s="93"/>
    </row>
    <row r="3058" spans="1:20" x14ac:dyDescent="0.25">
      <c r="A3058" s="34" t="s">
        <v>2148</v>
      </c>
      <c r="B3058" s="34" t="str">
        <f t="shared" si="226"/>
        <v>UDR Lima Metropolitana Sur</v>
      </c>
      <c r="C3058" s="35" t="s">
        <v>307</v>
      </c>
      <c r="D3058" s="36" t="str">
        <f t="shared" si="225"/>
        <v>Supervisión Financiera a Unidades Ejecutoras-UE.</v>
      </c>
      <c r="E3058" s="36" t="s">
        <v>308</v>
      </c>
      <c r="F3058" s="36" t="str">
        <f t="shared" si="223"/>
        <v>Supervisión Financiera Presencial a las Unidades Ejecutoras-UE</v>
      </c>
      <c r="G3058" s="36" t="s">
        <v>1857</v>
      </c>
      <c r="H3058" s="83" t="s">
        <v>1858</v>
      </c>
      <c r="I3058" s="82">
        <v>1</v>
      </c>
      <c r="J3058" s="38">
        <v>0</v>
      </c>
      <c r="K3058" s="38"/>
      <c r="L3058" s="38">
        <v>0</v>
      </c>
      <c r="M3058" s="38">
        <f t="shared" si="224"/>
        <v>0</v>
      </c>
      <c r="N3058" s="39">
        <v>5</v>
      </c>
      <c r="O3058" s="41" t="str">
        <f>IFERROR(VLOOKUP(N3058,bbb!B3866:Ordenmes,2,0),"")</f>
        <v>Mayo</v>
      </c>
      <c r="P3058" s="142">
        <v>4</v>
      </c>
      <c r="Q3058" s="111" t="s">
        <v>77</v>
      </c>
      <c r="R3058" s="95"/>
      <c r="S3058" s="93"/>
      <c r="T3058" s="93"/>
    </row>
    <row r="3059" spans="1:20" x14ac:dyDescent="0.25">
      <c r="A3059" s="34" t="s">
        <v>2148</v>
      </c>
      <c r="B3059" s="34" t="str">
        <f t="shared" si="226"/>
        <v>UDR Lima Metropolitana Sur</v>
      </c>
      <c r="C3059" s="35" t="s">
        <v>307</v>
      </c>
      <c r="D3059" s="36" t="str">
        <f t="shared" si="225"/>
        <v>Supervisión Financiera a Unidades Ejecutoras-UE.</v>
      </c>
      <c r="E3059" s="36" t="s">
        <v>308</v>
      </c>
      <c r="F3059" s="36" t="str">
        <f t="shared" si="223"/>
        <v>Supervisión Financiera Presencial a las Unidades Ejecutoras-UE</v>
      </c>
      <c r="G3059" s="36" t="s">
        <v>1857</v>
      </c>
      <c r="H3059" s="83" t="s">
        <v>1858</v>
      </c>
      <c r="I3059" s="82">
        <v>1</v>
      </c>
      <c r="J3059" s="38">
        <v>0</v>
      </c>
      <c r="K3059" s="38"/>
      <c r="L3059" s="38">
        <v>0</v>
      </c>
      <c r="M3059" s="38">
        <f t="shared" si="224"/>
        <v>0</v>
      </c>
      <c r="N3059" s="39">
        <v>5</v>
      </c>
      <c r="O3059" s="41" t="str">
        <f>IFERROR(VLOOKUP(N3059,bbb!B3867:Ordenmes,2,0),"")</f>
        <v>Mayo</v>
      </c>
      <c r="P3059" s="142">
        <v>4</v>
      </c>
      <c r="Q3059" s="111" t="s">
        <v>77</v>
      </c>
      <c r="R3059" s="95"/>
      <c r="S3059" s="93"/>
      <c r="T3059" s="93"/>
    </row>
    <row r="3060" spans="1:20" x14ac:dyDescent="0.25">
      <c r="A3060" s="34" t="s">
        <v>2148</v>
      </c>
      <c r="B3060" s="34" t="str">
        <f t="shared" si="226"/>
        <v>UDR Lima Metropolitana Sur</v>
      </c>
      <c r="C3060" s="35" t="s">
        <v>307</v>
      </c>
      <c r="D3060" s="36" t="str">
        <f t="shared" si="225"/>
        <v>Supervisión Financiera a Unidades Ejecutoras-UE.</v>
      </c>
      <c r="E3060" s="36" t="s">
        <v>308</v>
      </c>
      <c r="F3060" s="36" t="str">
        <f t="shared" si="223"/>
        <v>Supervisión Financiera Presencial a las Unidades Ejecutoras-UE</v>
      </c>
      <c r="G3060" s="36" t="s">
        <v>1857</v>
      </c>
      <c r="H3060" s="83" t="s">
        <v>1858</v>
      </c>
      <c r="I3060" s="82">
        <v>1</v>
      </c>
      <c r="J3060" s="38">
        <v>0</v>
      </c>
      <c r="K3060" s="38"/>
      <c r="L3060" s="38">
        <v>0</v>
      </c>
      <c r="M3060" s="38">
        <f t="shared" si="224"/>
        <v>0</v>
      </c>
      <c r="N3060" s="39">
        <v>5</v>
      </c>
      <c r="O3060" s="41" t="str">
        <f>IFERROR(VLOOKUP(N3060,bbb!B3868:Ordenmes,2,0),"")</f>
        <v>Mayo</v>
      </c>
      <c r="P3060" s="142">
        <v>4</v>
      </c>
      <c r="Q3060" s="111" t="s">
        <v>77</v>
      </c>
      <c r="R3060" s="95"/>
      <c r="S3060" s="93"/>
      <c r="T3060" s="93"/>
    </row>
    <row r="3061" spans="1:20" x14ac:dyDescent="0.25">
      <c r="A3061" s="34" t="s">
        <v>2148</v>
      </c>
      <c r="B3061" s="34" t="str">
        <f t="shared" si="226"/>
        <v>UDR Lima Metropolitana Sur</v>
      </c>
      <c r="C3061" s="35" t="s">
        <v>279</v>
      </c>
      <c r="D3061" s="36" t="str">
        <f t="shared" si="225"/>
        <v>Ejecución de Control Técnico a las Prestaciones.</v>
      </c>
      <c r="E3061" s="36" t="s">
        <v>288</v>
      </c>
      <c r="F3061" s="36" t="str">
        <f t="shared" si="223"/>
        <v>Ejecutar acciones correspondientes al Proceso de Control Presencial Posterior</v>
      </c>
      <c r="G3061" s="36" t="s">
        <v>1864</v>
      </c>
      <c r="H3061" s="83" t="s">
        <v>1865</v>
      </c>
      <c r="I3061" s="82">
        <v>1</v>
      </c>
      <c r="J3061" s="38">
        <v>0</v>
      </c>
      <c r="K3061" s="38"/>
      <c r="L3061" s="38">
        <v>0</v>
      </c>
      <c r="M3061" s="38">
        <f t="shared" si="224"/>
        <v>0</v>
      </c>
      <c r="N3061" s="39">
        <v>5</v>
      </c>
      <c r="O3061" s="41" t="str">
        <f>IFERROR(VLOOKUP(N3061,bbb!B3869:Ordenmes,2,0),"")</f>
        <v>Mayo</v>
      </c>
      <c r="P3061" s="155">
        <v>2</v>
      </c>
      <c r="Q3061" s="153" t="s">
        <v>111</v>
      </c>
      <c r="R3061" s="136"/>
      <c r="S3061" s="93"/>
      <c r="T3061" s="93"/>
    </row>
    <row r="3062" spans="1:20" x14ac:dyDescent="0.25">
      <c r="A3062" s="34" t="s">
        <v>2148</v>
      </c>
      <c r="B3062" s="34" t="str">
        <f t="shared" si="226"/>
        <v>UDR Lima Metropolitana Sur</v>
      </c>
      <c r="C3062" s="35" t="s">
        <v>279</v>
      </c>
      <c r="D3062" s="36" t="str">
        <f t="shared" si="225"/>
        <v>Ejecución de Control Técnico a las Prestaciones.</v>
      </c>
      <c r="E3062" s="36" t="s">
        <v>288</v>
      </c>
      <c r="F3062" s="36" t="str">
        <f t="shared" si="223"/>
        <v>Ejecutar acciones correspondientes al Proceso de Control Presencial Posterior</v>
      </c>
      <c r="G3062" s="36" t="s">
        <v>1864</v>
      </c>
      <c r="H3062" s="83" t="s">
        <v>1865</v>
      </c>
      <c r="I3062" s="82">
        <v>1</v>
      </c>
      <c r="J3062" s="38">
        <v>0</v>
      </c>
      <c r="K3062" s="38"/>
      <c r="L3062" s="38">
        <v>0</v>
      </c>
      <c r="M3062" s="38">
        <f t="shared" si="224"/>
        <v>0</v>
      </c>
      <c r="N3062" s="39">
        <v>5</v>
      </c>
      <c r="O3062" s="41" t="str">
        <f>IFERROR(VLOOKUP(N3062,bbb!B3870:Ordenmes,2,0),"")</f>
        <v>Mayo</v>
      </c>
      <c r="P3062" s="155">
        <v>2</v>
      </c>
      <c r="Q3062" s="153" t="s">
        <v>111</v>
      </c>
      <c r="R3062" s="136"/>
      <c r="S3062" s="93"/>
      <c r="T3062" s="93"/>
    </row>
    <row r="3063" spans="1:20" x14ac:dyDescent="0.25">
      <c r="A3063" s="34" t="s">
        <v>2148</v>
      </c>
      <c r="B3063" s="34" t="str">
        <f t="shared" si="226"/>
        <v>UDR Lima Metropolitana Sur</v>
      </c>
      <c r="C3063" s="35" t="s">
        <v>279</v>
      </c>
      <c r="D3063" s="36" t="str">
        <f t="shared" si="225"/>
        <v>Ejecución de Control Técnico a las Prestaciones.</v>
      </c>
      <c r="E3063" s="36" t="s">
        <v>288</v>
      </c>
      <c r="F3063" s="36" t="str">
        <f t="shared" si="223"/>
        <v>Ejecutar acciones correspondientes al Proceso de Control Presencial Posterior</v>
      </c>
      <c r="G3063" s="36" t="s">
        <v>1864</v>
      </c>
      <c r="H3063" s="83" t="s">
        <v>1865</v>
      </c>
      <c r="I3063" s="82">
        <v>1</v>
      </c>
      <c r="J3063" s="38">
        <v>0</v>
      </c>
      <c r="K3063" s="38"/>
      <c r="L3063" s="38">
        <v>0</v>
      </c>
      <c r="M3063" s="38">
        <f t="shared" si="224"/>
        <v>0</v>
      </c>
      <c r="N3063" s="39">
        <v>5</v>
      </c>
      <c r="O3063" s="41" t="str">
        <f>IFERROR(VLOOKUP(N3063,bbb!B3871:Ordenmes,2,0),"")</f>
        <v>Mayo</v>
      </c>
      <c r="P3063" s="155">
        <v>2</v>
      </c>
      <c r="Q3063" s="153" t="s">
        <v>111</v>
      </c>
      <c r="R3063" s="136"/>
      <c r="S3063" s="93"/>
      <c r="T3063" s="93"/>
    </row>
    <row r="3064" spans="1:20" x14ac:dyDescent="0.25">
      <c r="A3064" s="34" t="s">
        <v>2148</v>
      </c>
      <c r="B3064" s="34" t="str">
        <f t="shared" si="226"/>
        <v>UDR Lima Metropolitana Sur</v>
      </c>
      <c r="C3064" s="35" t="s">
        <v>279</v>
      </c>
      <c r="D3064" s="36" t="str">
        <f t="shared" si="225"/>
        <v>Ejecución de Control Técnico a las Prestaciones.</v>
      </c>
      <c r="E3064" s="36" t="s">
        <v>288</v>
      </c>
      <c r="F3064" s="36" t="str">
        <f t="shared" si="223"/>
        <v>Ejecutar acciones correspondientes al Proceso de Control Presencial Posterior</v>
      </c>
      <c r="G3064" s="36" t="s">
        <v>1864</v>
      </c>
      <c r="H3064" s="83" t="s">
        <v>1865</v>
      </c>
      <c r="I3064" s="82">
        <v>1</v>
      </c>
      <c r="J3064" s="38">
        <v>0</v>
      </c>
      <c r="K3064" s="38"/>
      <c r="L3064" s="38">
        <v>0</v>
      </c>
      <c r="M3064" s="38">
        <f t="shared" si="224"/>
        <v>0</v>
      </c>
      <c r="N3064" s="39">
        <v>5</v>
      </c>
      <c r="O3064" s="41" t="str">
        <f>IFERROR(VLOOKUP(N3064,bbb!B3872:Ordenmes,2,0),"")</f>
        <v>Mayo</v>
      </c>
      <c r="P3064" s="155">
        <v>3</v>
      </c>
      <c r="Q3064" s="153" t="s">
        <v>73</v>
      </c>
      <c r="R3064" s="136"/>
      <c r="S3064" s="93"/>
      <c r="T3064" s="93"/>
    </row>
    <row r="3065" spans="1:20" x14ac:dyDescent="0.25">
      <c r="A3065" s="34" t="s">
        <v>2148</v>
      </c>
      <c r="B3065" s="34" t="str">
        <f t="shared" si="226"/>
        <v>UDR Lima Metropolitana Sur</v>
      </c>
      <c r="C3065" s="35" t="s">
        <v>279</v>
      </c>
      <c r="D3065" s="36" t="str">
        <f t="shared" si="225"/>
        <v>Ejecución de Control Técnico a las Prestaciones.</v>
      </c>
      <c r="E3065" s="36" t="s">
        <v>288</v>
      </c>
      <c r="F3065" s="36" t="str">
        <f t="shared" si="223"/>
        <v>Ejecutar acciones correspondientes al Proceso de Control Presencial Posterior</v>
      </c>
      <c r="G3065" s="36" t="s">
        <v>1864</v>
      </c>
      <c r="H3065" s="83" t="s">
        <v>1865</v>
      </c>
      <c r="I3065" s="82">
        <v>1</v>
      </c>
      <c r="J3065" s="38">
        <v>0</v>
      </c>
      <c r="K3065" s="38"/>
      <c r="L3065" s="38">
        <v>0</v>
      </c>
      <c r="M3065" s="38">
        <f t="shared" si="224"/>
        <v>0</v>
      </c>
      <c r="N3065" s="39">
        <v>5</v>
      </c>
      <c r="O3065" s="41" t="str">
        <f>IFERROR(VLOOKUP(N3065,bbb!B3873:Ordenmes,2,0),"")</f>
        <v>Mayo</v>
      </c>
      <c r="P3065" s="155">
        <v>3</v>
      </c>
      <c r="Q3065" s="153" t="s">
        <v>73</v>
      </c>
      <c r="R3065" s="136"/>
      <c r="S3065" s="93"/>
      <c r="T3065" s="93"/>
    </row>
    <row r="3066" spans="1:20" x14ac:dyDescent="0.25">
      <c r="A3066" s="34" t="s">
        <v>2148</v>
      </c>
      <c r="B3066" s="34" t="str">
        <f t="shared" si="226"/>
        <v>UDR Lima Metropolitana Sur</v>
      </c>
      <c r="C3066" s="35" t="s">
        <v>314</v>
      </c>
      <c r="D3066" s="36" t="str">
        <f t="shared" si="225"/>
        <v>Acciones de Afiliación.</v>
      </c>
      <c r="E3066" s="36" t="s">
        <v>876</v>
      </c>
      <c r="F3066" s="36" t="str">
        <f t="shared" si="223"/>
        <v>Asistencia técnica a operadores del módulo de afiliación en IPRESS</v>
      </c>
      <c r="G3066" s="36" t="s">
        <v>1685</v>
      </c>
      <c r="H3066" s="83" t="s">
        <v>1869</v>
      </c>
      <c r="I3066" s="82">
        <v>2</v>
      </c>
      <c r="J3066" s="38">
        <v>0</v>
      </c>
      <c r="K3066" s="38"/>
      <c r="L3066" s="38">
        <v>0</v>
      </c>
      <c r="M3066" s="38">
        <f t="shared" si="224"/>
        <v>0</v>
      </c>
      <c r="N3066" s="39">
        <v>5</v>
      </c>
      <c r="O3066" s="41" t="str">
        <f>IFERROR(VLOOKUP(N3066,bbb!B3874:Ordenmes,2,0),"")</f>
        <v>Mayo</v>
      </c>
      <c r="P3066" s="155">
        <v>3</v>
      </c>
      <c r="Q3066" s="153" t="s">
        <v>73</v>
      </c>
      <c r="R3066" s="136"/>
      <c r="S3066" s="93"/>
      <c r="T3066" s="93"/>
    </row>
    <row r="3067" spans="1:20" x14ac:dyDescent="0.25">
      <c r="A3067" s="34" t="s">
        <v>2148</v>
      </c>
      <c r="B3067" s="34" t="str">
        <f t="shared" si="226"/>
        <v>UDR Lima Metropolitana Sur</v>
      </c>
      <c r="C3067" s="35" t="s">
        <v>314</v>
      </c>
      <c r="D3067" s="36" t="str">
        <f t="shared" si="225"/>
        <v>Acciones de Afiliación.</v>
      </c>
      <c r="E3067" s="36" t="s">
        <v>315</v>
      </c>
      <c r="F3067" s="36" t="str">
        <f t="shared" si="223"/>
        <v>Supervisión y asistencia técnica en materia de afiliaciones</v>
      </c>
      <c r="G3067" s="36" t="s">
        <v>1685</v>
      </c>
      <c r="H3067" s="83" t="s">
        <v>1869</v>
      </c>
      <c r="I3067" s="82">
        <v>2</v>
      </c>
      <c r="J3067" s="38">
        <v>0</v>
      </c>
      <c r="K3067" s="38"/>
      <c r="L3067" s="38">
        <v>0</v>
      </c>
      <c r="M3067" s="38">
        <f t="shared" si="224"/>
        <v>0</v>
      </c>
      <c r="N3067" s="39">
        <v>5</v>
      </c>
      <c r="O3067" s="41" t="str">
        <f>IFERROR(VLOOKUP(N3067,bbb!B3875:Ordenmes,2,0),"")</f>
        <v>Mayo</v>
      </c>
      <c r="P3067" s="155">
        <v>4</v>
      </c>
      <c r="Q3067" s="153" t="s">
        <v>77</v>
      </c>
      <c r="R3067" s="136"/>
      <c r="S3067" s="93"/>
      <c r="T3067" s="93"/>
    </row>
    <row r="3068" spans="1:20" x14ac:dyDescent="0.25">
      <c r="A3068" s="34" t="s">
        <v>2148</v>
      </c>
      <c r="B3068" s="34" t="str">
        <f t="shared" si="226"/>
        <v>UDR Lima Metropolitana Sur</v>
      </c>
      <c r="C3068" s="96" t="s">
        <v>895</v>
      </c>
      <c r="D3068" s="36" t="str">
        <f t="shared" si="225"/>
        <v>Acciones de promocion y proteccion de derechos</v>
      </c>
      <c r="E3068" s="36" t="s">
        <v>1688</v>
      </c>
      <c r="F3068" s="36" t="str">
        <f t="shared" si="223"/>
        <v xml:space="preserve">Evaluar la gratuidad de la atención al asegurado </v>
      </c>
      <c r="G3068" s="36" t="s">
        <v>1685</v>
      </c>
      <c r="H3068" s="83" t="s">
        <v>1871</v>
      </c>
      <c r="I3068" s="82">
        <v>4</v>
      </c>
      <c r="J3068" s="38">
        <v>0</v>
      </c>
      <c r="K3068" s="38"/>
      <c r="L3068" s="38">
        <v>0</v>
      </c>
      <c r="M3068" s="38">
        <f t="shared" si="224"/>
        <v>0</v>
      </c>
      <c r="N3068" s="39">
        <v>5</v>
      </c>
      <c r="O3068" s="41" t="str">
        <f>IFERROR(VLOOKUP(N3068,bbb!B3876:Ordenmes,2,0),"")</f>
        <v>Mayo</v>
      </c>
      <c r="P3068" s="155">
        <v>4</v>
      </c>
      <c r="Q3068" s="153" t="s">
        <v>77</v>
      </c>
      <c r="R3068" s="136"/>
      <c r="S3068" s="93"/>
      <c r="T3068" s="93"/>
    </row>
    <row r="3069" spans="1:20" x14ac:dyDescent="0.25">
      <c r="A3069" s="34" t="s">
        <v>2148</v>
      </c>
      <c r="B3069" s="34" t="str">
        <f t="shared" si="226"/>
        <v>UDR Lima Metropolitana Sur</v>
      </c>
      <c r="C3069" s="96" t="s">
        <v>895</v>
      </c>
      <c r="D3069" s="36" t="str">
        <f t="shared" si="225"/>
        <v>Acciones de promocion y proteccion de derechos</v>
      </c>
      <c r="E3069" s="36" t="s">
        <v>897</v>
      </c>
      <c r="F3069" s="36" t="str">
        <f t="shared" si="223"/>
        <v xml:space="preserve">Acciones de promoción </v>
      </c>
      <c r="G3069" s="36" t="s">
        <v>1685</v>
      </c>
      <c r="H3069" s="83" t="s">
        <v>1875</v>
      </c>
      <c r="I3069" s="82">
        <v>3</v>
      </c>
      <c r="J3069" s="38">
        <v>0</v>
      </c>
      <c r="K3069" s="38"/>
      <c r="L3069" s="38">
        <v>0</v>
      </c>
      <c r="M3069" s="38">
        <f t="shared" si="224"/>
        <v>0</v>
      </c>
      <c r="N3069" s="39">
        <v>5</v>
      </c>
      <c r="O3069" s="41" t="str">
        <f>IFERROR(VLOOKUP(N3069,bbb!B3877:Ordenmes,2,0),"")</f>
        <v>Mayo</v>
      </c>
      <c r="P3069" s="155">
        <v>4</v>
      </c>
      <c r="Q3069" s="153" t="s">
        <v>77</v>
      </c>
      <c r="R3069" s="136"/>
      <c r="S3069" s="93"/>
      <c r="T3069" s="93"/>
    </row>
    <row r="3070" spans="1:20" x14ac:dyDescent="0.25">
      <c r="A3070" s="34" t="s">
        <v>2148</v>
      </c>
      <c r="B3070" s="34" t="str">
        <f t="shared" si="226"/>
        <v>UDR Lima Metropolitana Sur</v>
      </c>
      <c r="C3070" s="35" t="s">
        <v>307</v>
      </c>
      <c r="D3070" s="36" t="str">
        <f t="shared" si="225"/>
        <v>Supervisión Financiera a Unidades Ejecutoras-UE.</v>
      </c>
      <c r="E3070" s="36" t="s">
        <v>308</v>
      </c>
      <c r="F3070" s="36" t="str">
        <f t="shared" si="223"/>
        <v>Supervisión Financiera Presencial a las Unidades Ejecutoras-UE</v>
      </c>
      <c r="G3070" s="36" t="s">
        <v>1863</v>
      </c>
      <c r="H3070" s="83" t="s">
        <v>1860</v>
      </c>
      <c r="I3070" s="82">
        <v>5</v>
      </c>
      <c r="J3070" s="38">
        <v>0</v>
      </c>
      <c r="K3070" s="38"/>
      <c r="L3070" s="38">
        <v>0</v>
      </c>
      <c r="M3070" s="38">
        <f t="shared" si="224"/>
        <v>0</v>
      </c>
      <c r="N3070" s="39">
        <v>6</v>
      </c>
      <c r="O3070" s="41" t="str">
        <f>IFERROR(VLOOKUP(N3070,bbb!B3878:Ordenmes,2,0),"")</f>
        <v>Junio</v>
      </c>
      <c r="P3070" s="155">
        <v>5</v>
      </c>
      <c r="Q3070" s="153" t="s">
        <v>81</v>
      </c>
      <c r="R3070" s="136"/>
      <c r="S3070" s="93"/>
      <c r="T3070" s="93"/>
    </row>
    <row r="3071" spans="1:20" x14ac:dyDescent="0.25">
      <c r="A3071" s="34" t="s">
        <v>2148</v>
      </c>
      <c r="B3071" s="34" t="str">
        <f t="shared" si="226"/>
        <v>UDR Lima Metropolitana Sur</v>
      </c>
      <c r="C3071" s="35" t="s">
        <v>307</v>
      </c>
      <c r="D3071" s="36" t="str">
        <f t="shared" si="225"/>
        <v>Supervisión Financiera a Unidades Ejecutoras-UE.</v>
      </c>
      <c r="E3071" s="36" t="s">
        <v>308</v>
      </c>
      <c r="F3071" s="36" t="str">
        <f t="shared" si="223"/>
        <v>Supervisión Financiera Presencial a las Unidades Ejecutoras-UE</v>
      </c>
      <c r="G3071" s="36" t="s">
        <v>1857</v>
      </c>
      <c r="H3071" s="83" t="s">
        <v>1858</v>
      </c>
      <c r="I3071" s="82">
        <v>1</v>
      </c>
      <c r="J3071" s="38">
        <v>0</v>
      </c>
      <c r="K3071" s="38"/>
      <c r="L3071" s="38">
        <v>0</v>
      </c>
      <c r="M3071" s="38">
        <f t="shared" si="224"/>
        <v>0</v>
      </c>
      <c r="N3071" s="39">
        <v>6</v>
      </c>
      <c r="O3071" s="41" t="str">
        <f>IFERROR(VLOOKUP(N3071,bbb!B3879:Ordenmes,2,0),"")</f>
        <v>Junio</v>
      </c>
      <c r="P3071" s="155">
        <v>5</v>
      </c>
      <c r="Q3071" s="153" t="s">
        <v>81</v>
      </c>
      <c r="R3071" s="136"/>
      <c r="S3071" s="93"/>
      <c r="T3071" s="93"/>
    </row>
    <row r="3072" spans="1:20" x14ac:dyDescent="0.25">
      <c r="A3072" s="34" t="s">
        <v>2148</v>
      </c>
      <c r="B3072" s="34" t="str">
        <f t="shared" si="226"/>
        <v>UDR Lima Metropolitana Sur</v>
      </c>
      <c r="C3072" s="35" t="s">
        <v>307</v>
      </c>
      <c r="D3072" s="36" t="str">
        <f t="shared" si="225"/>
        <v>Supervisión Financiera a Unidades Ejecutoras-UE.</v>
      </c>
      <c r="E3072" s="36" t="s">
        <v>308</v>
      </c>
      <c r="F3072" s="36" t="str">
        <f t="shared" si="223"/>
        <v>Supervisión Financiera Presencial a las Unidades Ejecutoras-UE</v>
      </c>
      <c r="G3072" s="36" t="s">
        <v>1857</v>
      </c>
      <c r="H3072" s="83" t="s">
        <v>1858</v>
      </c>
      <c r="I3072" s="82">
        <v>1</v>
      </c>
      <c r="J3072" s="38">
        <v>0</v>
      </c>
      <c r="K3072" s="38"/>
      <c r="L3072" s="38">
        <v>0</v>
      </c>
      <c r="M3072" s="38">
        <f t="shared" si="224"/>
        <v>0</v>
      </c>
      <c r="N3072" s="39">
        <v>6</v>
      </c>
      <c r="O3072" s="41" t="str">
        <f>IFERROR(VLOOKUP(N3072,bbb!B3880:Ordenmes,2,0),"")</f>
        <v>Junio</v>
      </c>
      <c r="P3072" s="155">
        <v>5</v>
      </c>
      <c r="Q3072" s="153" t="s">
        <v>81</v>
      </c>
      <c r="R3072" s="136"/>
      <c r="S3072" s="93"/>
      <c r="T3072" s="93"/>
    </row>
    <row r="3073" spans="1:20" x14ac:dyDescent="0.25">
      <c r="A3073" s="34" t="s">
        <v>2148</v>
      </c>
      <c r="B3073" s="34" t="str">
        <f t="shared" si="226"/>
        <v>UDR Lima Metropolitana Sur</v>
      </c>
      <c r="C3073" s="35" t="s">
        <v>307</v>
      </c>
      <c r="D3073" s="36" t="str">
        <f t="shared" si="225"/>
        <v>Supervisión Financiera a Unidades Ejecutoras-UE.</v>
      </c>
      <c r="E3073" s="36" t="s">
        <v>308</v>
      </c>
      <c r="F3073" s="36" t="str">
        <f t="shared" si="223"/>
        <v>Supervisión Financiera Presencial a las Unidades Ejecutoras-UE</v>
      </c>
      <c r="G3073" s="36" t="s">
        <v>1857</v>
      </c>
      <c r="H3073" s="83" t="s">
        <v>1858</v>
      </c>
      <c r="I3073" s="82">
        <v>1</v>
      </c>
      <c r="J3073" s="38">
        <v>0</v>
      </c>
      <c r="K3073" s="38"/>
      <c r="L3073" s="38">
        <v>0</v>
      </c>
      <c r="M3073" s="38">
        <f t="shared" si="224"/>
        <v>0</v>
      </c>
      <c r="N3073" s="39">
        <v>6</v>
      </c>
      <c r="O3073" s="41" t="str">
        <f>IFERROR(VLOOKUP(N3073,bbb!B3881:Ordenmes,2,0),"")</f>
        <v>Junio</v>
      </c>
      <c r="P3073" s="155">
        <v>6</v>
      </c>
      <c r="Q3073" s="153" t="s">
        <v>84</v>
      </c>
      <c r="R3073" s="136"/>
      <c r="S3073" s="93"/>
      <c r="T3073" s="93"/>
    </row>
    <row r="3074" spans="1:20" x14ac:dyDescent="0.25">
      <c r="A3074" s="34" t="s">
        <v>2148</v>
      </c>
      <c r="B3074" s="34" t="str">
        <f t="shared" si="226"/>
        <v>UDR Lima Metropolitana Sur</v>
      </c>
      <c r="C3074" s="35" t="s">
        <v>307</v>
      </c>
      <c r="D3074" s="36" t="str">
        <f t="shared" si="225"/>
        <v>Supervisión Financiera a Unidades Ejecutoras-UE.</v>
      </c>
      <c r="E3074" s="36" t="s">
        <v>308</v>
      </c>
      <c r="F3074" s="36" t="str">
        <f t="shared" ref="F3074:F3137" si="227">IFERROR(VLOOKUP(E3074,IdTarea,2,0),"")</f>
        <v>Supervisión Financiera Presencial a las Unidades Ejecutoras-UE</v>
      </c>
      <c r="G3074" s="36" t="s">
        <v>1857</v>
      </c>
      <c r="H3074" s="83" t="s">
        <v>1858</v>
      </c>
      <c r="I3074" s="82">
        <v>1</v>
      </c>
      <c r="J3074" s="38">
        <v>0</v>
      </c>
      <c r="K3074" s="38"/>
      <c r="L3074" s="38">
        <v>0</v>
      </c>
      <c r="M3074" s="38">
        <f t="shared" si="224"/>
        <v>0</v>
      </c>
      <c r="N3074" s="39">
        <v>6</v>
      </c>
      <c r="O3074" s="41" t="str">
        <f>IFERROR(VLOOKUP(N3074,bbb!B3882:Ordenmes,2,0),"")</f>
        <v>Junio</v>
      </c>
      <c r="P3074" s="155">
        <v>6</v>
      </c>
      <c r="Q3074" s="153" t="s">
        <v>84</v>
      </c>
      <c r="R3074" s="136"/>
      <c r="S3074" s="93"/>
      <c r="T3074" s="93"/>
    </row>
    <row r="3075" spans="1:20" x14ac:dyDescent="0.25">
      <c r="A3075" s="34" t="s">
        <v>2148</v>
      </c>
      <c r="B3075" s="34" t="str">
        <f t="shared" si="226"/>
        <v>UDR Lima Metropolitana Sur</v>
      </c>
      <c r="C3075" s="35" t="s">
        <v>279</v>
      </c>
      <c r="D3075" s="36" t="str">
        <f t="shared" si="225"/>
        <v>Ejecución de Control Técnico a las Prestaciones.</v>
      </c>
      <c r="E3075" s="36" t="s">
        <v>288</v>
      </c>
      <c r="F3075" s="36" t="str">
        <f t="shared" si="227"/>
        <v>Ejecutar acciones correspondientes al Proceso de Control Presencial Posterior</v>
      </c>
      <c r="G3075" s="36" t="s">
        <v>1864</v>
      </c>
      <c r="H3075" s="83" t="s">
        <v>1865</v>
      </c>
      <c r="I3075" s="82">
        <v>1</v>
      </c>
      <c r="J3075" s="38">
        <v>0</v>
      </c>
      <c r="K3075" s="38"/>
      <c r="L3075" s="38">
        <v>0</v>
      </c>
      <c r="M3075" s="38">
        <f t="shared" si="224"/>
        <v>0</v>
      </c>
      <c r="N3075" s="39">
        <v>6</v>
      </c>
      <c r="O3075" s="41" t="str">
        <f>IFERROR(VLOOKUP(N3075,bbb!B3883:Ordenmes,2,0),"")</f>
        <v>Junio</v>
      </c>
      <c r="P3075" s="155">
        <v>6</v>
      </c>
      <c r="Q3075" s="153" t="s">
        <v>84</v>
      </c>
      <c r="R3075" s="136"/>
      <c r="S3075" s="93"/>
      <c r="T3075" s="93"/>
    </row>
    <row r="3076" spans="1:20" x14ac:dyDescent="0.25">
      <c r="A3076" s="34" t="s">
        <v>2148</v>
      </c>
      <c r="B3076" s="34" t="str">
        <f t="shared" si="226"/>
        <v>UDR Lima Metropolitana Sur</v>
      </c>
      <c r="C3076" s="35" t="s">
        <v>279</v>
      </c>
      <c r="D3076" s="36" t="str">
        <f t="shared" si="225"/>
        <v>Ejecución de Control Técnico a las Prestaciones.</v>
      </c>
      <c r="E3076" s="36" t="s">
        <v>288</v>
      </c>
      <c r="F3076" s="36" t="str">
        <f t="shared" si="227"/>
        <v>Ejecutar acciones correspondientes al Proceso de Control Presencial Posterior</v>
      </c>
      <c r="G3076" s="36" t="s">
        <v>1864</v>
      </c>
      <c r="H3076" s="83" t="s">
        <v>1865</v>
      </c>
      <c r="I3076" s="82">
        <v>1</v>
      </c>
      <c r="J3076" s="38">
        <v>0</v>
      </c>
      <c r="K3076" s="38"/>
      <c r="L3076" s="38">
        <v>0</v>
      </c>
      <c r="M3076" s="38">
        <f t="shared" si="224"/>
        <v>0</v>
      </c>
      <c r="N3076" s="39">
        <v>6</v>
      </c>
      <c r="O3076" s="41" t="str">
        <f>IFERROR(VLOOKUP(N3076,bbb!B3884:Ordenmes,2,0),"")</f>
        <v>Junio</v>
      </c>
      <c r="P3076" s="155">
        <v>9</v>
      </c>
      <c r="Q3076" s="153" t="s">
        <v>119</v>
      </c>
      <c r="R3076" s="136"/>
      <c r="S3076" s="93"/>
      <c r="T3076" s="93"/>
    </row>
    <row r="3077" spans="1:20" x14ac:dyDescent="0.25">
      <c r="A3077" s="34" t="s">
        <v>2148</v>
      </c>
      <c r="B3077" s="34" t="str">
        <f t="shared" si="226"/>
        <v>UDR Lima Metropolitana Sur</v>
      </c>
      <c r="C3077" s="35" t="s">
        <v>279</v>
      </c>
      <c r="D3077" s="36" t="str">
        <f t="shared" si="225"/>
        <v>Ejecución de Control Técnico a las Prestaciones.</v>
      </c>
      <c r="E3077" s="36" t="s">
        <v>288</v>
      </c>
      <c r="F3077" s="36" t="str">
        <f t="shared" si="227"/>
        <v>Ejecutar acciones correspondientes al Proceso de Control Presencial Posterior</v>
      </c>
      <c r="G3077" s="36" t="s">
        <v>1864</v>
      </c>
      <c r="H3077" s="83" t="s">
        <v>1865</v>
      </c>
      <c r="I3077" s="82">
        <v>1</v>
      </c>
      <c r="J3077" s="38">
        <v>0</v>
      </c>
      <c r="K3077" s="38"/>
      <c r="L3077" s="38">
        <v>0</v>
      </c>
      <c r="M3077" s="38">
        <f t="shared" si="224"/>
        <v>0</v>
      </c>
      <c r="N3077" s="39">
        <v>6</v>
      </c>
      <c r="O3077" s="41" t="str">
        <f>IFERROR(VLOOKUP(N3077,bbb!B3885:Ordenmes,2,0),"")</f>
        <v>Junio</v>
      </c>
      <c r="P3077" s="155">
        <v>9</v>
      </c>
      <c r="Q3077" s="153" t="s">
        <v>119</v>
      </c>
      <c r="R3077" s="136"/>
      <c r="S3077" s="93"/>
      <c r="T3077" s="93"/>
    </row>
    <row r="3078" spans="1:20" x14ac:dyDescent="0.25">
      <c r="A3078" s="34" t="s">
        <v>2148</v>
      </c>
      <c r="B3078" s="34" t="str">
        <f t="shared" si="226"/>
        <v>UDR Lima Metropolitana Sur</v>
      </c>
      <c r="C3078" s="35" t="s">
        <v>279</v>
      </c>
      <c r="D3078" s="36" t="str">
        <f t="shared" si="225"/>
        <v>Ejecución de Control Técnico a las Prestaciones.</v>
      </c>
      <c r="E3078" s="36" t="s">
        <v>288</v>
      </c>
      <c r="F3078" s="36" t="str">
        <f t="shared" si="227"/>
        <v>Ejecutar acciones correspondientes al Proceso de Control Presencial Posterior</v>
      </c>
      <c r="G3078" s="36" t="s">
        <v>1864</v>
      </c>
      <c r="H3078" s="83" t="s">
        <v>1865</v>
      </c>
      <c r="I3078" s="82">
        <v>1</v>
      </c>
      <c r="J3078" s="38">
        <v>0</v>
      </c>
      <c r="K3078" s="38"/>
      <c r="L3078" s="38">
        <v>0</v>
      </c>
      <c r="M3078" s="38">
        <f t="shared" si="224"/>
        <v>0</v>
      </c>
      <c r="N3078" s="39">
        <v>6</v>
      </c>
      <c r="O3078" s="41" t="str">
        <f>IFERROR(VLOOKUP(N3078,bbb!B3886:Ordenmes,2,0),"")</f>
        <v>Junio</v>
      </c>
      <c r="P3078" s="155">
        <v>9</v>
      </c>
      <c r="Q3078" s="153" t="s">
        <v>119</v>
      </c>
      <c r="R3078" s="136"/>
      <c r="S3078" s="93"/>
      <c r="T3078" s="93"/>
    </row>
    <row r="3079" spans="1:20" x14ac:dyDescent="0.25">
      <c r="A3079" s="34" t="s">
        <v>2148</v>
      </c>
      <c r="B3079" s="34" t="str">
        <f t="shared" si="226"/>
        <v>UDR Lima Metropolitana Sur</v>
      </c>
      <c r="C3079" s="35" t="s">
        <v>279</v>
      </c>
      <c r="D3079" s="36" t="str">
        <f t="shared" si="225"/>
        <v>Ejecución de Control Técnico a las Prestaciones.</v>
      </c>
      <c r="E3079" s="36" t="s">
        <v>288</v>
      </c>
      <c r="F3079" s="36" t="str">
        <f t="shared" si="227"/>
        <v>Ejecutar acciones correspondientes al Proceso de Control Presencial Posterior</v>
      </c>
      <c r="G3079" s="36" t="s">
        <v>1864</v>
      </c>
      <c r="H3079" s="83" t="s">
        <v>1865</v>
      </c>
      <c r="I3079" s="82">
        <v>1</v>
      </c>
      <c r="J3079" s="38">
        <v>0</v>
      </c>
      <c r="K3079" s="38"/>
      <c r="L3079" s="38">
        <v>0</v>
      </c>
      <c r="M3079" s="38">
        <f t="shared" si="224"/>
        <v>0</v>
      </c>
      <c r="N3079" s="39">
        <v>6</v>
      </c>
      <c r="O3079" s="41" t="str">
        <f>IFERROR(VLOOKUP(N3079,bbb!B3887:Ordenmes,2,0),"")</f>
        <v>Junio</v>
      </c>
      <c r="P3079" s="155">
        <v>10</v>
      </c>
      <c r="Q3079" s="153" t="s">
        <v>99</v>
      </c>
      <c r="R3079" s="136"/>
      <c r="S3079" s="93"/>
      <c r="T3079" s="93"/>
    </row>
    <row r="3080" spans="1:20" x14ac:dyDescent="0.25">
      <c r="A3080" s="34" t="s">
        <v>2148</v>
      </c>
      <c r="B3080" s="34" t="str">
        <f t="shared" si="226"/>
        <v>UDR Lima Metropolitana Sur</v>
      </c>
      <c r="C3080" s="35" t="s">
        <v>314</v>
      </c>
      <c r="D3080" s="36" t="str">
        <f t="shared" si="225"/>
        <v>Acciones de Afiliación.</v>
      </c>
      <c r="E3080" s="36" t="s">
        <v>876</v>
      </c>
      <c r="F3080" s="36" t="str">
        <f t="shared" si="227"/>
        <v>Asistencia técnica a operadores del módulo de afiliación en IPRESS</v>
      </c>
      <c r="G3080" s="36" t="s">
        <v>1685</v>
      </c>
      <c r="H3080" s="83" t="s">
        <v>1869</v>
      </c>
      <c r="I3080" s="82">
        <v>2</v>
      </c>
      <c r="J3080" s="38">
        <v>0</v>
      </c>
      <c r="K3080" s="38"/>
      <c r="L3080" s="38">
        <v>0</v>
      </c>
      <c r="M3080" s="38">
        <f t="shared" ref="M3080:M3143" si="228">SUM(J3080:L3080)</f>
        <v>0</v>
      </c>
      <c r="N3080" s="39">
        <v>6</v>
      </c>
      <c r="O3080" s="41" t="str">
        <f>IFERROR(VLOOKUP(N3080,bbb!B3888:Ordenmes,2,0),"")</f>
        <v>Junio</v>
      </c>
      <c r="P3080" s="155">
        <v>10</v>
      </c>
      <c r="Q3080" s="153" t="s">
        <v>99</v>
      </c>
      <c r="R3080" s="136"/>
      <c r="S3080" s="93"/>
      <c r="T3080" s="93"/>
    </row>
    <row r="3081" spans="1:20" x14ac:dyDescent="0.25">
      <c r="A3081" s="34" t="s">
        <v>2148</v>
      </c>
      <c r="B3081" s="34" t="str">
        <f t="shared" si="226"/>
        <v>UDR Lima Metropolitana Sur</v>
      </c>
      <c r="C3081" s="35" t="s">
        <v>314</v>
      </c>
      <c r="D3081" s="36" t="str">
        <f t="shared" si="225"/>
        <v>Acciones de Afiliación.</v>
      </c>
      <c r="E3081" s="36" t="s">
        <v>315</v>
      </c>
      <c r="F3081" s="36" t="str">
        <f t="shared" si="227"/>
        <v>Supervisión y asistencia técnica en materia de afiliaciones</v>
      </c>
      <c r="G3081" s="36" t="s">
        <v>1685</v>
      </c>
      <c r="H3081" s="83" t="s">
        <v>1869</v>
      </c>
      <c r="I3081" s="82">
        <v>2</v>
      </c>
      <c r="J3081" s="38">
        <v>0</v>
      </c>
      <c r="K3081" s="38"/>
      <c r="L3081" s="38">
        <v>0</v>
      </c>
      <c r="M3081" s="38">
        <f t="shared" si="228"/>
        <v>0</v>
      </c>
      <c r="N3081" s="39">
        <v>6</v>
      </c>
      <c r="O3081" s="41" t="str">
        <f>IFERROR(VLOOKUP(N3081,bbb!B3889:Ordenmes,2,0),"")</f>
        <v>Junio</v>
      </c>
      <c r="P3081" s="155">
        <v>10</v>
      </c>
      <c r="Q3081" s="153" t="s">
        <v>99</v>
      </c>
      <c r="R3081" s="136"/>
      <c r="S3081" s="93"/>
      <c r="T3081" s="93"/>
    </row>
    <row r="3082" spans="1:20" x14ac:dyDescent="0.25">
      <c r="A3082" s="34" t="s">
        <v>2148</v>
      </c>
      <c r="B3082" s="34" t="str">
        <f t="shared" si="226"/>
        <v>UDR Lima Metropolitana Sur</v>
      </c>
      <c r="C3082" s="96" t="s">
        <v>895</v>
      </c>
      <c r="D3082" s="36" t="str">
        <f t="shared" si="225"/>
        <v>Acciones de promocion y proteccion de derechos</v>
      </c>
      <c r="E3082" s="36" t="s">
        <v>1688</v>
      </c>
      <c r="F3082" s="36" t="str">
        <f t="shared" si="227"/>
        <v xml:space="preserve">Evaluar la gratuidad de la atención al asegurado </v>
      </c>
      <c r="G3082" s="36" t="s">
        <v>1685</v>
      </c>
      <c r="H3082" s="83" t="s">
        <v>1871</v>
      </c>
      <c r="I3082" s="82">
        <v>4</v>
      </c>
      <c r="J3082" s="38">
        <v>0</v>
      </c>
      <c r="K3082" s="38"/>
      <c r="L3082" s="38">
        <v>0</v>
      </c>
      <c r="M3082" s="38">
        <f t="shared" si="228"/>
        <v>0</v>
      </c>
      <c r="N3082" s="39">
        <v>6</v>
      </c>
      <c r="O3082" s="41" t="str">
        <f>IFERROR(VLOOKUP(N3082,bbb!B3890:Ordenmes,2,0),"")</f>
        <v>Junio</v>
      </c>
      <c r="P3082" s="155"/>
      <c r="Q3082" s="153"/>
      <c r="R3082" s="136"/>
      <c r="S3082" s="93"/>
      <c r="T3082" s="93"/>
    </row>
    <row r="3083" spans="1:20" x14ac:dyDescent="0.25">
      <c r="A3083" s="34" t="s">
        <v>2148</v>
      </c>
      <c r="B3083" s="34" t="str">
        <f t="shared" si="226"/>
        <v>UDR Lima Metropolitana Sur</v>
      </c>
      <c r="C3083" s="96" t="s">
        <v>895</v>
      </c>
      <c r="D3083" s="36" t="str">
        <f t="shared" si="225"/>
        <v>Acciones de promocion y proteccion de derechos</v>
      </c>
      <c r="E3083" s="36" t="s">
        <v>1691</v>
      </c>
      <c r="F3083" s="36" t="str">
        <f t="shared" si="227"/>
        <v xml:space="preserve">Evaluar las acciones de intervención de los Gestores SIS en IPRESS </v>
      </c>
      <c r="G3083" s="36" t="s">
        <v>1685</v>
      </c>
      <c r="H3083" s="83" t="s">
        <v>1872</v>
      </c>
      <c r="I3083" s="82">
        <v>1</v>
      </c>
      <c r="J3083" s="38">
        <v>0</v>
      </c>
      <c r="K3083" s="38"/>
      <c r="L3083" s="38">
        <v>0</v>
      </c>
      <c r="M3083" s="38">
        <f t="shared" si="228"/>
        <v>0</v>
      </c>
      <c r="N3083" s="39">
        <v>6</v>
      </c>
      <c r="O3083" s="41" t="str">
        <f>IFERROR(VLOOKUP(N3083,bbb!B3891:Ordenmes,2,0),"")</f>
        <v>Junio</v>
      </c>
      <c r="P3083" s="155"/>
      <c r="Q3083" s="153"/>
      <c r="R3083" s="136"/>
      <c r="S3083" s="93"/>
      <c r="T3083" s="93"/>
    </row>
    <row r="3084" spans="1:20" x14ac:dyDescent="0.25">
      <c r="A3084" s="34" t="s">
        <v>2148</v>
      </c>
      <c r="B3084" s="34" t="str">
        <f t="shared" si="226"/>
        <v>UDR Lima Metropolitana Sur</v>
      </c>
      <c r="C3084" s="96" t="s">
        <v>895</v>
      </c>
      <c r="D3084" s="36" t="str">
        <f t="shared" si="225"/>
        <v>Acciones de promocion y proteccion de derechos</v>
      </c>
      <c r="E3084" s="36" t="s">
        <v>1873</v>
      </c>
      <c r="F3084" s="36" t="str">
        <f t="shared" si="227"/>
        <v xml:space="preserve">Gestión de aliados estratégicos </v>
      </c>
      <c r="G3084" s="36" t="s">
        <v>1685</v>
      </c>
      <c r="H3084" s="83" t="s">
        <v>1872</v>
      </c>
      <c r="I3084" s="82">
        <v>1</v>
      </c>
      <c r="J3084" s="38">
        <v>0</v>
      </c>
      <c r="K3084" s="38"/>
      <c r="L3084" s="38">
        <v>0</v>
      </c>
      <c r="M3084" s="38">
        <f t="shared" si="228"/>
        <v>0</v>
      </c>
      <c r="N3084" s="39">
        <v>6</v>
      </c>
      <c r="O3084" s="41" t="str">
        <f>IFERROR(VLOOKUP(N3084,bbb!B3892:Ordenmes,2,0),"")</f>
        <v>Junio</v>
      </c>
      <c r="P3084" s="155"/>
      <c r="Q3084" s="153"/>
      <c r="R3084" s="136"/>
      <c r="S3084" s="93"/>
      <c r="T3084" s="93"/>
    </row>
    <row r="3085" spans="1:20" x14ac:dyDescent="0.25">
      <c r="A3085" s="34" t="s">
        <v>2148</v>
      </c>
      <c r="B3085" s="34" t="str">
        <f t="shared" si="226"/>
        <v>UDR Lima Metropolitana Sur</v>
      </c>
      <c r="C3085" s="96" t="s">
        <v>895</v>
      </c>
      <c r="D3085" s="36" t="str">
        <f t="shared" si="225"/>
        <v>Acciones de promocion y proteccion de derechos</v>
      </c>
      <c r="E3085" s="36" t="s">
        <v>897</v>
      </c>
      <c r="F3085" s="36" t="str">
        <f t="shared" si="227"/>
        <v xml:space="preserve">Acciones de promoción </v>
      </c>
      <c r="G3085" s="36" t="s">
        <v>1685</v>
      </c>
      <c r="H3085" s="83" t="s">
        <v>1875</v>
      </c>
      <c r="I3085" s="82">
        <v>3</v>
      </c>
      <c r="J3085" s="38">
        <v>0</v>
      </c>
      <c r="K3085" s="38"/>
      <c r="L3085" s="38">
        <v>0</v>
      </c>
      <c r="M3085" s="38">
        <f t="shared" si="228"/>
        <v>0</v>
      </c>
      <c r="N3085" s="39">
        <v>6</v>
      </c>
      <c r="O3085" s="41" t="str">
        <f>IFERROR(VLOOKUP(N3085,bbb!B3893:Ordenmes,2,0),"")</f>
        <v>Junio</v>
      </c>
      <c r="P3085" s="155"/>
      <c r="Q3085" s="153"/>
      <c r="R3085" s="136"/>
      <c r="S3085" s="93"/>
      <c r="T3085" s="93"/>
    </row>
    <row r="3086" spans="1:20" x14ac:dyDescent="0.25">
      <c r="A3086" s="34" t="s">
        <v>2148</v>
      </c>
      <c r="B3086" s="34" t="str">
        <f t="shared" si="226"/>
        <v>UDR Lima Metropolitana Sur</v>
      </c>
      <c r="C3086" s="35" t="s">
        <v>1693</v>
      </c>
      <c r="D3086" s="36" t="str">
        <f t="shared" si="225"/>
        <v>Conduccion y control de los canales de atencion del SIS</v>
      </c>
      <c r="E3086" s="36" t="s">
        <v>1876</v>
      </c>
      <c r="F3086" s="36" t="str">
        <f t="shared" si="227"/>
        <v>Implementar/optimizar los canales de atención SIS</v>
      </c>
      <c r="G3086" s="36" t="s">
        <v>1685</v>
      </c>
      <c r="H3086" s="83" t="s">
        <v>1872</v>
      </c>
      <c r="I3086" s="82">
        <v>1</v>
      </c>
      <c r="J3086" s="38">
        <v>0</v>
      </c>
      <c r="K3086" s="38"/>
      <c r="L3086" s="38">
        <v>0</v>
      </c>
      <c r="M3086" s="38">
        <f t="shared" si="228"/>
        <v>0</v>
      </c>
      <c r="N3086" s="39">
        <v>6</v>
      </c>
      <c r="O3086" s="41" t="str">
        <f>IFERROR(VLOOKUP(N3086,bbb!B3894:Ordenmes,2,0),"")</f>
        <v>Junio</v>
      </c>
      <c r="P3086" s="155"/>
      <c r="Q3086" s="153"/>
      <c r="R3086" s="136"/>
      <c r="S3086" s="93"/>
      <c r="T3086" s="93"/>
    </row>
    <row r="3087" spans="1:20" x14ac:dyDescent="0.25">
      <c r="A3087" s="34" t="s">
        <v>2148</v>
      </c>
      <c r="B3087" s="34" t="str">
        <f t="shared" si="226"/>
        <v>UDR Lima Metropolitana Sur</v>
      </c>
      <c r="C3087" s="35" t="s">
        <v>1693</v>
      </c>
      <c r="D3087" s="36" t="str">
        <f t="shared" si="225"/>
        <v>Conduccion y control de los canales de atencion del SIS</v>
      </c>
      <c r="E3087" s="36" t="s">
        <v>1695</v>
      </c>
      <c r="F3087" s="36" t="str">
        <f t="shared" si="227"/>
        <v>Evaluar la percepción del usuario en los canales de atención de su jurisdicción</v>
      </c>
      <c r="G3087" s="36" t="s">
        <v>1685</v>
      </c>
      <c r="H3087" s="83" t="s">
        <v>1872</v>
      </c>
      <c r="I3087" s="82">
        <v>1</v>
      </c>
      <c r="J3087" s="38">
        <v>0</v>
      </c>
      <c r="K3087" s="38"/>
      <c r="L3087" s="38">
        <v>0</v>
      </c>
      <c r="M3087" s="38">
        <f t="shared" si="228"/>
        <v>0</v>
      </c>
      <c r="N3087" s="39">
        <v>6</v>
      </c>
      <c r="O3087" s="41" t="str">
        <f>IFERROR(VLOOKUP(N3087,bbb!B3895:Ordenmes,2,0),"")</f>
        <v>Junio</v>
      </c>
      <c r="P3087" s="155"/>
      <c r="Q3087" s="153"/>
      <c r="R3087" s="136"/>
      <c r="S3087" s="93"/>
      <c r="T3087" s="93"/>
    </row>
    <row r="3088" spans="1:20" x14ac:dyDescent="0.25">
      <c r="A3088" s="34" t="s">
        <v>2148</v>
      </c>
      <c r="B3088" s="34" t="str">
        <f t="shared" si="226"/>
        <v>UDR Lima Metropolitana Sur</v>
      </c>
      <c r="C3088" s="35" t="s">
        <v>307</v>
      </c>
      <c r="D3088" s="36" t="str">
        <f t="shared" si="225"/>
        <v>Supervisión Financiera a Unidades Ejecutoras-UE.</v>
      </c>
      <c r="E3088" s="36" t="s">
        <v>572</v>
      </c>
      <c r="F3088" s="36" t="str">
        <f t="shared" si="227"/>
        <v xml:space="preserve">Asistencias técnicas virtuales a Unidades Ejecutoras </v>
      </c>
      <c r="G3088" s="36" t="s">
        <v>1859</v>
      </c>
      <c r="H3088" s="83" t="s">
        <v>1860</v>
      </c>
      <c r="I3088" s="82">
        <v>5</v>
      </c>
      <c r="J3088" s="38">
        <v>0</v>
      </c>
      <c r="K3088" s="38"/>
      <c r="L3088" s="38">
        <v>0</v>
      </c>
      <c r="M3088" s="38">
        <f t="shared" si="228"/>
        <v>0</v>
      </c>
      <c r="N3088" s="39">
        <v>7</v>
      </c>
      <c r="O3088" s="41" t="str">
        <f>IFERROR(VLOOKUP(N3088,bbb!B3896:Ordenmes,2,0),"")</f>
        <v>Julio</v>
      </c>
      <c r="P3088" s="155"/>
      <c r="Q3088" s="153"/>
      <c r="R3088" s="136"/>
      <c r="S3088" s="93"/>
      <c r="T3088" s="93"/>
    </row>
    <row r="3089" spans="1:20" x14ac:dyDescent="0.25">
      <c r="A3089" s="34" t="s">
        <v>2148</v>
      </c>
      <c r="B3089" s="34" t="str">
        <f t="shared" si="226"/>
        <v>UDR Lima Metropolitana Sur</v>
      </c>
      <c r="C3089" s="35" t="s">
        <v>307</v>
      </c>
      <c r="D3089" s="36" t="str">
        <f t="shared" si="225"/>
        <v>Supervisión Financiera a Unidades Ejecutoras-UE.</v>
      </c>
      <c r="E3089" s="36" t="s">
        <v>572</v>
      </c>
      <c r="F3089" s="36" t="str">
        <f t="shared" si="227"/>
        <v xml:space="preserve">Asistencias técnicas virtuales a Unidades Ejecutoras </v>
      </c>
      <c r="G3089" s="36" t="s">
        <v>1861</v>
      </c>
      <c r="H3089" s="83" t="s">
        <v>1860</v>
      </c>
      <c r="I3089" s="82">
        <v>5</v>
      </c>
      <c r="J3089" s="38">
        <v>0</v>
      </c>
      <c r="K3089" s="38"/>
      <c r="L3089" s="38">
        <v>0</v>
      </c>
      <c r="M3089" s="38">
        <f t="shared" si="228"/>
        <v>0</v>
      </c>
      <c r="N3089" s="39">
        <v>7</v>
      </c>
      <c r="O3089" s="41" t="str">
        <f>IFERROR(VLOOKUP(N3089,bbb!B3897:Ordenmes,2,0),"")</f>
        <v>Julio</v>
      </c>
      <c r="P3089" s="155"/>
      <c r="Q3089" s="153"/>
      <c r="R3089" s="136"/>
      <c r="S3089" s="93"/>
      <c r="T3089" s="93"/>
    </row>
    <row r="3090" spans="1:20" x14ac:dyDescent="0.25">
      <c r="A3090" s="34" t="s">
        <v>2148</v>
      </c>
      <c r="B3090" s="34" t="str">
        <f t="shared" si="226"/>
        <v>UDR Lima Metropolitana Sur</v>
      </c>
      <c r="C3090" s="35" t="s">
        <v>307</v>
      </c>
      <c r="D3090" s="36" t="str">
        <f t="shared" si="225"/>
        <v>Supervisión Financiera a Unidades Ejecutoras-UE.</v>
      </c>
      <c r="E3090" s="36" t="s">
        <v>572</v>
      </c>
      <c r="F3090" s="36" t="str">
        <f t="shared" si="227"/>
        <v xml:space="preserve">Asistencias técnicas virtuales a Unidades Ejecutoras </v>
      </c>
      <c r="G3090" s="36" t="s">
        <v>1862</v>
      </c>
      <c r="H3090" s="83" t="s">
        <v>1860</v>
      </c>
      <c r="I3090" s="82">
        <v>5</v>
      </c>
      <c r="J3090" s="38">
        <v>0</v>
      </c>
      <c r="K3090" s="38"/>
      <c r="L3090" s="38">
        <v>0</v>
      </c>
      <c r="M3090" s="38">
        <f t="shared" si="228"/>
        <v>0</v>
      </c>
      <c r="N3090" s="39">
        <v>7</v>
      </c>
      <c r="O3090" s="41" t="str">
        <f>IFERROR(VLOOKUP(N3090,bbb!B3898:Ordenmes,2,0),"")</f>
        <v>Julio</v>
      </c>
      <c r="P3090" s="155"/>
      <c r="Q3090" s="153"/>
      <c r="R3090" s="136"/>
      <c r="S3090" s="93"/>
      <c r="T3090" s="93"/>
    </row>
    <row r="3091" spans="1:20" x14ac:dyDescent="0.25">
      <c r="A3091" s="34" t="s">
        <v>2148</v>
      </c>
      <c r="B3091" s="34" t="str">
        <f t="shared" si="226"/>
        <v>UDR Lima Metropolitana Sur</v>
      </c>
      <c r="C3091" s="35" t="s">
        <v>307</v>
      </c>
      <c r="D3091" s="36" t="str">
        <f t="shared" si="225"/>
        <v>Supervisión Financiera a Unidades Ejecutoras-UE.</v>
      </c>
      <c r="E3091" s="36" t="s">
        <v>572</v>
      </c>
      <c r="F3091" s="36" t="str">
        <f t="shared" si="227"/>
        <v xml:space="preserve">Asistencias técnicas virtuales a Unidades Ejecutoras </v>
      </c>
      <c r="G3091" s="36" t="s">
        <v>1863</v>
      </c>
      <c r="H3091" s="83" t="s">
        <v>1860</v>
      </c>
      <c r="I3091" s="82">
        <v>5</v>
      </c>
      <c r="J3091" s="38">
        <v>0</v>
      </c>
      <c r="K3091" s="38"/>
      <c r="L3091" s="38">
        <v>0</v>
      </c>
      <c r="M3091" s="38">
        <f t="shared" si="228"/>
        <v>0</v>
      </c>
      <c r="N3091" s="39">
        <v>7</v>
      </c>
      <c r="O3091" s="41" t="str">
        <f>IFERROR(VLOOKUP(N3091,bbb!B3899:Ordenmes,2,0),"")</f>
        <v>Julio</v>
      </c>
      <c r="P3091" s="155"/>
      <c r="Q3091" s="153"/>
      <c r="R3091" s="136"/>
      <c r="S3091" s="93"/>
      <c r="T3091" s="93"/>
    </row>
    <row r="3092" spans="1:20" x14ac:dyDescent="0.25">
      <c r="A3092" s="34" t="s">
        <v>2148</v>
      </c>
      <c r="B3092" s="34" t="str">
        <f t="shared" si="226"/>
        <v>UDR Lima Metropolitana Sur</v>
      </c>
      <c r="C3092" s="35" t="s">
        <v>307</v>
      </c>
      <c r="D3092" s="36" t="str">
        <f t="shared" si="225"/>
        <v>Supervisión Financiera a Unidades Ejecutoras-UE.</v>
      </c>
      <c r="E3092" s="36" t="s">
        <v>308</v>
      </c>
      <c r="F3092" s="36" t="str">
        <f t="shared" si="227"/>
        <v>Supervisión Financiera Presencial a las Unidades Ejecutoras-UE</v>
      </c>
      <c r="G3092" s="36" t="s">
        <v>1857</v>
      </c>
      <c r="H3092" s="83" t="s">
        <v>1858</v>
      </c>
      <c r="I3092" s="82">
        <v>1</v>
      </c>
      <c r="J3092" s="38">
        <v>0</v>
      </c>
      <c r="K3092" s="38"/>
      <c r="L3092" s="38">
        <v>0</v>
      </c>
      <c r="M3092" s="38">
        <f t="shared" si="228"/>
        <v>0</v>
      </c>
      <c r="N3092" s="39">
        <v>7</v>
      </c>
      <c r="O3092" s="41" t="str">
        <f>IFERROR(VLOOKUP(N3092,bbb!B3900:Ordenmes,2,0),"")</f>
        <v>Julio</v>
      </c>
      <c r="P3092" s="155"/>
      <c r="Q3092" s="153"/>
      <c r="R3092" s="136"/>
      <c r="S3092" s="93"/>
      <c r="T3092" s="93"/>
    </row>
    <row r="3093" spans="1:20" x14ac:dyDescent="0.25">
      <c r="A3093" s="34" t="s">
        <v>2148</v>
      </c>
      <c r="B3093" s="34" t="str">
        <f t="shared" si="226"/>
        <v>UDR Lima Metropolitana Sur</v>
      </c>
      <c r="C3093" s="35" t="s">
        <v>307</v>
      </c>
      <c r="D3093" s="36" t="str">
        <f t="shared" si="225"/>
        <v>Supervisión Financiera a Unidades Ejecutoras-UE.</v>
      </c>
      <c r="E3093" s="36" t="s">
        <v>308</v>
      </c>
      <c r="F3093" s="36" t="str">
        <f t="shared" si="227"/>
        <v>Supervisión Financiera Presencial a las Unidades Ejecutoras-UE</v>
      </c>
      <c r="G3093" s="36" t="s">
        <v>1857</v>
      </c>
      <c r="H3093" s="83" t="s">
        <v>1858</v>
      </c>
      <c r="I3093" s="82">
        <v>1</v>
      </c>
      <c r="J3093" s="38">
        <v>0</v>
      </c>
      <c r="K3093" s="38"/>
      <c r="L3093" s="38">
        <v>0</v>
      </c>
      <c r="M3093" s="38">
        <f t="shared" si="228"/>
        <v>0</v>
      </c>
      <c r="N3093" s="39">
        <v>7</v>
      </c>
      <c r="O3093" s="41" t="str">
        <f>IFERROR(VLOOKUP(N3093,bbb!B3901:Ordenmes,2,0),"")</f>
        <v>Julio</v>
      </c>
      <c r="P3093" s="155"/>
      <c r="Q3093" s="153"/>
      <c r="R3093" s="136"/>
      <c r="S3093" s="93"/>
      <c r="T3093" s="93"/>
    </row>
    <row r="3094" spans="1:20" x14ac:dyDescent="0.25">
      <c r="A3094" s="34" t="s">
        <v>2148</v>
      </c>
      <c r="B3094" s="34" t="str">
        <f t="shared" si="226"/>
        <v>UDR Lima Metropolitana Sur</v>
      </c>
      <c r="C3094" s="35" t="s">
        <v>307</v>
      </c>
      <c r="D3094" s="36" t="str">
        <f t="shared" si="225"/>
        <v>Supervisión Financiera a Unidades Ejecutoras-UE.</v>
      </c>
      <c r="E3094" s="36" t="s">
        <v>308</v>
      </c>
      <c r="F3094" s="36" t="str">
        <f t="shared" si="227"/>
        <v>Supervisión Financiera Presencial a las Unidades Ejecutoras-UE</v>
      </c>
      <c r="G3094" s="36" t="s">
        <v>1857</v>
      </c>
      <c r="H3094" s="83" t="s">
        <v>1858</v>
      </c>
      <c r="I3094" s="82">
        <v>1</v>
      </c>
      <c r="J3094" s="38">
        <v>0</v>
      </c>
      <c r="K3094" s="38"/>
      <c r="L3094" s="38">
        <v>0</v>
      </c>
      <c r="M3094" s="38">
        <f t="shared" si="228"/>
        <v>0</v>
      </c>
      <c r="N3094" s="39">
        <v>7</v>
      </c>
      <c r="O3094" s="41" t="str">
        <f>IFERROR(VLOOKUP(N3094,bbb!B3902:Ordenmes,2,0),"")</f>
        <v>Julio</v>
      </c>
      <c r="P3094" s="155"/>
      <c r="Q3094" s="153"/>
      <c r="R3094" s="136"/>
      <c r="S3094" s="93"/>
      <c r="T3094" s="93"/>
    </row>
    <row r="3095" spans="1:20" x14ac:dyDescent="0.25">
      <c r="A3095" s="34" t="s">
        <v>2148</v>
      </c>
      <c r="B3095" s="34" t="str">
        <f t="shared" si="226"/>
        <v>UDR Lima Metropolitana Sur</v>
      </c>
      <c r="C3095" s="35" t="s">
        <v>307</v>
      </c>
      <c r="D3095" s="36" t="str">
        <f t="shared" si="225"/>
        <v>Supervisión Financiera a Unidades Ejecutoras-UE.</v>
      </c>
      <c r="E3095" s="36" t="s">
        <v>308</v>
      </c>
      <c r="F3095" s="36" t="str">
        <f t="shared" si="227"/>
        <v>Supervisión Financiera Presencial a las Unidades Ejecutoras-UE</v>
      </c>
      <c r="G3095" s="36" t="s">
        <v>1857</v>
      </c>
      <c r="H3095" s="83" t="s">
        <v>1858</v>
      </c>
      <c r="I3095" s="82">
        <v>1</v>
      </c>
      <c r="J3095" s="38">
        <v>0</v>
      </c>
      <c r="K3095" s="38"/>
      <c r="L3095" s="38">
        <v>0</v>
      </c>
      <c r="M3095" s="38">
        <f t="shared" si="228"/>
        <v>0</v>
      </c>
      <c r="N3095" s="39">
        <v>7</v>
      </c>
      <c r="O3095" s="41" t="str">
        <f>IFERROR(VLOOKUP(N3095,bbb!B3903:Ordenmes,2,0),"")</f>
        <v>Julio</v>
      </c>
      <c r="P3095" s="155"/>
      <c r="Q3095" s="153"/>
      <c r="R3095" s="136"/>
      <c r="S3095" s="93"/>
      <c r="T3095" s="93"/>
    </row>
    <row r="3096" spans="1:20" x14ac:dyDescent="0.25">
      <c r="A3096" s="34" t="s">
        <v>2148</v>
      </c>
      <c r="B3096" s="34" t="str">
        <f t="shared" si="226"/>
        <v>UDR Lima Metropolitana Sur</v>
      </c>
      <c r="C3096" s="35" t="s">
        <v>279</v>
      </c>
      <c r="D3096" s="36" t="str">
        <f t="shared" si="225"/>
        <v>Ejecución de Control Técnico a las Prestaciones.</v>
      </c>
      <c r="E3096" s="36" t="s">
        <v>288</v>
      </c>
      <c r="F3096" s="36" t="str">
        <f t="shared" si="227"/>
        <v>Ejecutar acciones correspondientes al Proceso de Control Presencial Posterior</v>
      </c>
      <c r="G3096" s="36" t="s">
        <v>1864</v>
      </c>
      <c r="H3096" s="83" t="s">
        <v>1865</v>
      </c>
      <c r="I3096" s="82">
        <v>1</v>
      </c>
      <c r="J3096" s="38">
        <v>0</v>
      </c>
      <c r="K3096" s="38"/>
      <c r="L3096" s="38">
        <v>0</v>
      </c>
      <c r="M3096" s="38">
        <f t="shared" si="228"/>
        <v>0</v>
      </c>
      <c r="N3096" s="39">
        <v>7</v>
      </c>
      <c r="O3096" s="41" t="str">
        <f>IFERROR(VLOOKUP(N3096,bbb!B3904:Ordenmes,2,0),"")</f>
        <v>Julio</v>
      </c>
      <c r="P3096" s="155"/>
      <c r="Q3096" s="153"/>
      <c r="R3096" s="136"/>
      <c r="S3096" s="93"/>
      <c r="T3096" s="93"/>
    </row>
    <row r="3097" spans="1:20" x14ac:dyDescent="0.25">
      <c r="A3097" s="34" t="s">
        <v>2148</v>
      </c>
      <c r="B3097" s="34" t="str">
        <f t="shared" si="226"/>
        <v>UDR Lima Metropolitana Sur</v>
      </c>
      <c r="C3097" s="35" t="s">
        <v>279</v>
      </c>
      <c r="D3097" s="36" t="str">
        <f t="shared" si="225"/>
        <v>Ejecución de Control Técnico a las Prestaciones.</v>
      </c>
      <c r="E3097" s="36" t="s">
        <v>288</v>
      </c>
      <c r="F3097" s="36" t="str">
        <f t="shared" si="227"/>
        <v>Ejecutar acciones correspondientes al Proceso de Control Presencial Posterior</v>
      </c>
      <c r="G3097" s="36" t="s">
        <v>1864</v>
      </c>
      <c r="H3097" s="83" t="s">
        <v>1865</v>
      </c>
      <c r="I3097" s="82">
        <v>1</v>
      </c>
      <c r="J3097" s="38">
        <v>0</v>
      </c>
      <c r="K3097" s="38"/>
      <c r="L3097" s="38">
        <v>0</v>
      </c>
      <c r="M3097" s="38">
        <f t="shared" si="228"/>
        <v>0</v>
      </c>
      <c r="N3097" s="39">
        <v>7</v>
      </c>
      <c r="O3097" s="41" t="str">
        <f>IFERROR(VLOOKUP(N3097,bbb!B3905:Ordenmes,2,0),"")</f>
        <v>Julio</v>
      </c>
      <c r="P3097" s="142" t="s">
        <v>21</v>
      </c>
      <c r="Q3097" s="111" t="s">
        <v>126</v>
      </c>
      <c r="R3097" s="136"/>
      <c r="S3097" s="93"/>
      <c r="T3097" s="93"/>
    </row>
    <row r="3098" spans="1:20" x14ac:dyDescent="0.25">
      <c r="A3098" s="34" t="s">
        <v>2148</v>
      </c>
      <c r="B3098" s="34" t="str">
        <f t="shared" si="226"/>
        <v>UDR Lima Metropolitana Sur</v>
      </c>
      <c r="C3098" s="35" t="s">
        <v>279</v>
      </c>
      <c r="D3098" s="36" t="str">
        <f t="shared" ref="D3098:D3161" si="229">IFERROR(VLOOKUP(C3098,IdAOE,2,0),"")</f>
        <v>Ejecución de Control Técnico a las Prestaciones.</v>
      </c>
      <c r="E3098" s="36" t="s">
        <v>288</v>
      </c>
      <c r="F3098" s="36" t="str">
        <f t="shared" si="227"/>
        <v>Ejecutar acciones correspondientes al Proceso de Control Presencial Posterior</v>
      </c>
      <c r="G3098" s="36" t="s">
        <v>1864</v>
      </c>
      <c r="H3098" s="83" t="s">
        <v>1865</v>
      </c>
      <c r="I3098" s="82">
        <v>1</v>
      </c>
      <c r="J3098" s="38">
        <v>0</v>
      </c>
      <c r="K3098" s="38"/>
      <c r="L3098" s="38">
        <v>0</v>
      </c>
      <c r="M3098" s="38">
        <f t="shared" si="228"/>
        <v>0</v>
      </c>
      <c r="N3098" s="39">
        <v>7</v>
      </c>
      <c r="O3098" s="41" t="str">
        <f>IFERROR(VLOOKUP(N3098,bbb!B3906:Ordenmes,2,0),"")</f>
        <v>Julio</v>
      </c>
      <c r="P3098" s="142" t="s">
        <v>21</v>
      </c>
      <c r="Q3098" s="111" t="s">
        <v>126</v>
      </c>
      <c r="R3098" s="136"/>
      <c r="S3098" s="93"/>
      <c r="T3098" s="93"/>
    </row>
    <row r="3099" spans="1:20" x14ac:dyDescent="0.25">
      <c r="A3099" s="34" t="s">
        <v>2148</v>
      </c>
      <c r="B3099" s="34" t="str">
        <f t="shared" si="226"/>
        <v>UDR Lima Metropolitana Sur</v>
      </c>
      <c r="C3099" s="35" t="s">
        <v>279</v>
      </c>
      <c r="D3099" s="36" t="str">
        <f t="shared" si="229"/>
        <v>Ejecución de Control Técnico a las Prestaciones.</v>
      </c>
      <c r="E3099" s="36" t="s">
        <v>288</v>
      </c>
      <c r="F3099" s="36" t="str">
        <f t="shared" si="227"/>
        <v>Ejecutar acciones correspondientes al Proceso de Control Presencial Posterior</v>
      </c>
      <c r="G3099" s="36" t="s">
        <v>1864</v>
      </c>
      <c r="H3099" s="83" t="s">
        <v>1865</v>
      </c>
      <c r="I3099" s="82">
        <v>1</v>
      </c>
      <c r="J3099" s="38">
        <v>0</v>
      </c>
      <c r="K3099" s="38"/>
      <c r="L3099" s="38">
        <v>0</v>
      </c>
      <c r="M3099" s="38">
        <f t="shared" si="228"/>
        <v>0</v>
      </c>
      <c r="N3099" s="39">
        <v>7</v>
      </c>
      <c r="O3099" s="41" t="str">
        <f>IFERROR(VLOOKUP(N3099,bbb!B3907:Ordenmes,2,0),"")</f>
        <v>Julio</v>
      </c>
      <c r="P3099" s="142" t="s">
        <v>21</v>
      </c>
      <c r="Q3099" s="111" t="s">
        <v>126</v>
      </c>
      <c r="R3099" s="136"/>
      <c r="S3099" s="93"/>
      <c r="T3099" s="93"/>
    </row>
    <row r="3100" spans="1:20" x14ac:dyDescent="0.25">
      <c r="A3100" s="34" t="s">
        <v>2148</v>
      </c>
      <c r="B3100" s="34" t="str">
        <f t="shared" si="226"/>
        <v>UDR Lima Metropolitana Sur</v>
      </c>
      <c r="C3100" s="35" t="s">
        <v>279</v>
      </c>
      <c r="D3100" s="36" t="str">
        <f t="shared" si="229"/>
        <v>Ejecución de Control Técnico a las Prestaciones.</v>
      </c>
      <c r="E3100" s="36" t="s">
        <v>288</v>
      </c>
      <c r="F3100" s="36" t="str">
        <f t="shared" si="227"/>
        <v>Ejecutar acciones correspondientes al Proceso de Control Presencial Posterior</v>
      </c>
      <c r="G3100" s="36" t="s">
        <v>1864</v>
      </c>
      <c r="H3100" s="83" t="s">
        <v>1865</v>
      </c>
      <c r="I3100" s="82">
        <v>1</v>
      </c>
      <c r="J3100" s="38">
        <v>0</v>
      </c>
      <c r="K3100" s="38"/>
      <c r="L3100" s="38">
        <v>0</v>
      </c>
      <c r="M3100" s="38">
        <f t="shared" si="228"/>
        <v>0</v>
      </c>
      <c r="N3100" s="39">
        <v>7</v>
      </c>
      <c r="O3100" s="41" t="str">
        <f>IFERROR(VLOOKUP(N3100,bbb!B3908:Ordenmes,2,0),"")</f>
        <v>Julio</v>
      </c>
      <c r="P3100" s="142" t="s">
        <v>21</v>
      </c>
      <c r="Q3100" s="111" t="s">
        <v>126</v>
      </c>
      <c r="R3100" s="136"/>
      <c r="S3100" s="93"/>
      <c r="T3100" s="93"/>
    </row>
    <row r="3101" spans="1:20" x14ac:dyDescent="0.25">
      <c r="A3101" s="34" t="s">
        <v>2148</v>
      </c>
      <c r="B3101" s="34" t="str">
        <f t="shared" si="226"/>
        <v>UDR Lima Metropolitana Sur</v>
      </c>
      <c r="C3101" s="35" t="s">
        <v>279</v>
      </c>
      <c r="D3101" s="36" t="str">
        <f t="shared" si="229"/>
        <v>Ejecución de Control Técnico a las Prestaciones.</v>
      </c>
      <c r="E3101" s="36" t="s">
        <v>288</v>
      </c>
      <c r="F3101" s="36" t="str">
        <f t="shared" si="227"/>
        <v>Ejecutar acciones correspondientes al Proceso de Control Presencial Posterior</v>
      </c>
      <c r="G3101" s="36" t="s">
        <v>1868</v>
      </c>
      <c r="H3101" s="83" t="s">
        <v>1865</v>
      </c>
      <c r="I3101" s="82">
        <v>4</v>
      </c>
      <c r="J3101" s="38">
        <v>0</v>
      </c>
      <c r="K3101" s="38"/>
      <c r="L3101" s="38">
        <v>0</v>
      </c>
      <c r="M3101" s="38">
        <f t="shared" si="228"/>
        <v>0</v>
      </c>
      <c r="N3101" s="39">
        <v>7</v>
      </c>
      <c r="O3101" s="41" t="str">
        <f>IFERROR(VLOOKUP(N3101,bbb!B3909:Ordenmes,2,0),"")</f>
        <v>Julio</v>
      </c>
      <c r="P3101" s="142" t="s">
        <v>21</v>
      </c>
      <c r="Q3101" s="111" t="s">
        <v>126</v>
      </c>
      <c r="R3101" s="136"/>
      <c r="S3101" s="93"/>
      <c r="T3101" s="93"/>
    </row>
    <row r="3102" spans="1:20" x14ac:dyDescent="0.25">
      <c r="A3102" s="34" t="s">
        <v>2148</v>
      </c>
      <c r="B3102" s="34" t="str">
        <f t="shared" si="226"/>
        <v>UDR Lima Metropolitana Sur</v>
      </c>
      <c r="C3102" s="35" t="s">
        <v>314</v>
      </c>
      <c r="D3102" s="36" t="str">
        <f t="shared" si="229"/>
        <v>Acciones de Afiliación.</v>
      </c>
      <c r="E3102" s="36" t="s">
        <v>876</v>
      </c>
      <c r="F3102" s="36" t="str">
        <f t="shared" si="227"/>
        <v>Asistencia técnica a operadores del módulo de afiliación en IPRESS</v>
      </c>
      <c r="G3102" s="36" t="s">
        <v>1685</v>
      </c>
      <c r="H3102" s="83" t="s">
        <v>1869</v>
      </c>
      <c r="I3102" s="82">
        <v>2</v>
      </c>
      <c r="J3102" s="38">
        <v>0</v>
      </c>
      <c r="K3102" s="38"/>
      <c r="L3102" s="38">
        <v>0</v>
      </c>
      <c r="M3102" s="38">
        <f t="shared" si="228"/>
        <v>0</v>
      </c>
      <c r="N3102" s="39">
        <v>7</v>
      </c>
      <c r="O3102" s="41" t="str">
        <f>IFERROR(VLOOKUP(N3102,bbb!B3910:Ordenmes,2,0),"")</f>
        <v>Julio</v>
      </c>
      <c r="P3102" s="142" t="s">
        <v>21</v>
      </c>
      <c r="Q3102" s="111" t="s">
        <v>126</v>
      </c>
      <c r="R3102" s="136"/>
      <c r="S3102" s="93"/>
      <c r="T3102" s="93"/>
    </row>
    <row r="3103" spans="1:20" x14ac:dyDescent="0.25">
      <c r="A3103" s="34" t="s">
        <v>2148</v>
      </c>
      <c r="B3103" s="34" t="str">
        <f t="shared" ref="B3103:B3166" si="230">IFERROR(VLOOKUP(A3103,IdCC,2,0),"")</f>
        <v>UDR Lima Metropolitana Sur</v>
      </c>
      <c r="C3103" s="35" t="s">
        <v>314</v>
      </c>
      <c r="D3103" s="36" t="str">
        <f t="shared" si="229"/>
        <v>Acciones de Afiliación.</v>
      </c>
      <c r="E3103" s="36" t="s">
        <v>315</v>
      </c>
      <c r="F3103" s="36" t="str">
        <f t="shared" si="227"/>
        <v>Supervisión y asistencia técnica en materia de afiliaciones</v>
      </c>
      <c r="G3103" s="36" t="s">
        <v>1685</v>
      </c>
      <c r="H3103" s="83" t="s">
        <v>1869</v>
      </c>
      <c r="I3103" s="82">
        <v>2</v>
      </c>
      <c r="J3103" s="38">
        <v>0</v>
      </c>
      <c r="K3103" s="38"/>
      <c r="L3103" s="38">
        <v>0</v>
      </c>
      <c r="M3103" s="38">
        <f t="shared" si="228"/>
        <v>0</v>
      </c>
      <c r="N3103" s="39">
        <v>7</v>
      </c>
      <c r="O3103" s="41" t="str">
        <f>IFERROR(VLOOKUP(N3103,bbb!B3911:Ordenmes,2,0),"")</f>
        <v>Julio</v>
      </c>
      <c r="P3103" s="142" t="s">
        <v>21</v>
      </c>
      <c r="Q3103" s="111" t="s">
        <v>126</v>
      </c>
      <c r="R3103" s="136"/>
      <c r="S3103" s="93"/>
      <c r="T3103" s="93"/>
    </row>
    <row r="3104" spans="1:20" x14ac:dyDescent="0.25">
      <c r="A3104" s="34" t="s">
        <v>2148</v>
      </c>
      <c r="B3104" s="34" t="str">
        <f t="shared" si="230"/>
        <v>UDR Lima Metropolitana Sur</v>
      </c>
      <c r="C3104" s="96" t="s">
        <v>895</v>
      </c>
      <c r="D3104" s="36" t="str">
        <f t="shared" si="229"/>
        <v>Acciones de promocion y proteccion de derechos</v>
      </c>
      <c r="E3104" s="36" t="s">
        <v>1688</v>
      </c>
      <c r="F3104" s="36" t="str">
        <f t="shared" si="227"/>
        <v xml:space="preserve">Evaluar la gratuidad de la atención al asegurado </v>
      </c>
      <c r="G3104" s="36" t="s">
        <v>1685</v>
      </c>
      <c r="H3104" s="83" t="s">
        <v>1871</v>
      </c>
      <c r="I3104" s="82">
        <v>4</v>
      </c>
      <c r="J3104" s="38">
        <v>0</v>
      </c>
      <c r="K3104" s="38"/>
      <c r="L3104" s="38">
        <v>0</v>
      </c>
      <c r="M3104" s="38">
        <f t="shared" si="228"/>
        <v>0</v>
      </c>
      <c r="N3104" s="39">
        <v>7</v>
      </c>
      <c r="O3104" s="41" t="str">
        <f>IFERROR(VLOOKUP(N3104,bbb!B3912:Ordenmes,2,0),"")</f>
        <v>Julio</v>
      </c>
      <c r="P3104" s="142" t="s">
        <v>21</v>
      </c>
      <c r="Q3104" s="111" t="s">
        <v>126</v>
      </c>
      <c r="R3104" s="136"/>
      <c r="S3104" s="93"/>
      <c r="T3104" s="93"/>
    </row>
    <row r="3105" spans="1:20" x14ac:dyDescent="0.25">
      <c r="A3105" s="34" t="s">
        <v>2148</v>
      </c>
      <c r="B3105" s="34" t="str">
        <f t="shared" si="230"/>
        <v>UDR Lima Metropolitana Sur</v>
      </c>
      <c r="C3105" s="96" t="s">
        <v>895</v>
      </c>
      <c r="D3105" s="36" t="str">
        <f t="shared" si="229"/>
        <v>Acciones de promocion y proteccion de derechos</v>
      </c>
      <c r="E3105" s="36" t="s">
        <v>897</v>
      </c>
      <c r="F3105" s="36" t="str">
        <f t="shared" si="227"/>
        <v xml:space="preserve">Acciones de promoción </v>
      </c>
      <c r="G3105" s="36" t="s">
        <v>1685</v>
      </c>
      <c r="H3105" s="83" t="s">
        <v>1875</v>
      </c>
      <c r="I3105" s="82">
        <v>3</v>
      </c>
      <c r="J3105" s="38">
        <v>0</v>
      </c>
      <c r="K3105" s="38"/>
      <c r="L3105" s="38">
        <v>0</v>
      </c>
      <c r="M3105" s="38">
        <f t="shared" si="228"/>
        <v>0</v>
      </c>
      <c r="N3105" s="39">
        <v>7</v>
      </c>
      <c r="O3105" s="41" t="str">
        <f>IFERROR(VLOOKUP(N3105,bbb!B3913:Ordenmes,2,0),"")</f>
        <v>Julio</v>
      </c>
      <c r="P3105" s="142" t="s">
        <v>35</v>
      </c>
      <c r="Q3105" s="111" t="s">
        <v>131</v>
      </c>
      <c r="R3105" s="136"/>
      <c r="S3105" s="93"/>
      <c r="T3105" s="93"/>
    </row>
    <row r="3106" spans="1:20" x14ac:dyDescent="0.25">
      <c r="A3106" s="34" t="s">
        <v>2148</v>
      </c>
      <c r="B3106" s="34" t="str">
        <f t="shared" si="230"/>
        <v>UDR Lima Metropolitana Sur</v>
      </c>
      <c r="C3106" s="35" t="s">
        <v>307</v>
      </c>
      <c r="D3106" s="36" t="str">
        <f t="shared" si="229"/>
        <v>Supervisión Financiera a Unidades Ejecutoras-UE.</v>
      </c>
      <c r="E3106" s="36" t="s">
        <v>308</v>
      </c>
      <c r="F3106" s="36" t="str">
        <f t="shared" si="227"/>
        <v>Supervisión Financiera Presencial a las Unidades Ejecutoras-UE</v>
      </c>
      <c r="G3106" s="36" t="s">
        <v>1859</v>
      </c>
      <c r="H3106" s="83" t="s">
        <v>1860</v>
      </c>
      <c r="I3106" s="82">
        <v>5</v>
      </c>
      <c r="J3106" s="38">
        <v>0</v>
      </c>
      <c r="K3106" s="38"/>
      <c r="L3106" s="38">
        <v>0</v>
      </c>
      <c r="M3106" s="38">
        <f t="shared" si="228"/>
        <v>0</v>
      </c>
      <c r="N3106" s="39">
        <v>8</v>
      </c>
      <c r="O3106" s="41" t="str">
        <f>IFERROR(VLOOKUP(N3106,bbb!B3914:Ordenmes,2,0),"")</f>
        <v>Agosto</v>
      </c>
      <c r="P3106" s="142" t="s">
        <v>35</v>
      </c>
      <c r="Q3106" s="111" t="s">
        <v>131</v>
      </c>
      <c r="R3106" s="136"/>
      <c r="S3106" s="93"/>
      <c r="T3106" s="93"/>
    </row>
    <row r="3107" spans="1:20" x14ac:dyDescent="0.25">
      <c r="A3107" s="34" t="s">
        <v>2148</v>
      </c>
      <c r="B3107" s="34" t="str">
        <f t="shared" si="230"/>
        <v>UDR Lima Metropolitana Sur</v>
      </c>
      <c r="C3107" s="35" t="s">
        <v>307</v>
      </c>
      <c r="D3107" s="36" t="str">
        <f t="shared" si="229"/>
        <v>Supervisión Financiera a Unidades Ejecutoras-UE.</v>
      </c>
      <c r="E3107" s="36" t="s">
        <v>308</v>
      </c>
      <c r="F3107" s="36" t="str">
        <f t="shared" si="227"/>
        <v>Supervisión Financiera Presencial a las Unidades Ejecutoras-UE</v>
      </c>
      <c r="G3107" s="36" t="s">
        <v>1857</v>
      </c>
      <c r="H3107" s="83" t="s">
        <v>1858</v>
      </c>
      <c r="I3107" s="82">
        <v>1</v>
      </c>
      <c r="J3107" s="38">
        <v>0</v>
      </c>
      <c r="K3107" s="38"/>
      <c r="L3107" s="38">
        <v>0</v>
      </c>
      <c r="M3107" s="38">
        <f t="shared" si="228"/>
        <v>0</v>
      </c>
      <c r="N3107" s="39">
        <v>8</v>
      </c>
      <c r="O3107" s="41" t="str">
        <f>IFERROR(VLOOKUP(N3107,bbb!B3915:Ordenmes,2,0),"")</f>
        <v>Agosto</v>
      </c>
      <c r="P3107" s="142" t="s">
        <v>35</v>
      </c>
      <c r="Q3107" s="111" t="s">
        <v>131</v>
      </c>
      <c r="R3107" s="136"/>
      <c r="S3107" s="93"/>
      <c r="T3107" s="93"/>
    </row>
    <row r="3108" spans="1:20" x14ac:dyDescent="0.25">
      <c r="A3108" s="34" t="s">
        <v>2148</v>
      </c>
      <c r="B3108" s="34" t="str">
        <f t="shared" si="230"/>
        <v>UDR Lima Metropolitana Sur</v>
      </c>
      <c r="C3108" s="35" t="s">
        <v>307</v>
      </c>
      <c r="D3108" s="36" t="str">
        <f t="shared" si="229"/>
        <v>Supervisión Financiera a Unidades Ejecutoras-UE.</v>
      </c>
      <c r="E3108" s="36" t="s">
        <v>308</v>
      </c>
      <c r="F3108" s="36" t="str">
        <f t="shared" si="227"/>
        <v>Supervisión Financiera Presencial a las Unidades Ejecutoras-UE</v>
      </c>
      <c r="G3108" s="36" t="s">
        <v>1857</v>
      </c>
      <c r="H3108" s="83" t="s">
        <v>1858</v>
      </c>
      <c r="I3108" s="82">
        <v>1</v>
      </c>
      <c r="J3108" s="38">
        <v>0</v>
      </c>
      <c r="K3108" s="38"/>
      <c r="L3108" s="38">
        <v>0</v>
      </c>
      <c r="M3108" s="38">
        <f t="shared" si="228"/>
        <v>0</v>
      </c>
      <c r="N3108" s="39">
        <v>8</v>
      </c>
      <c r="O3108" s="41" t="str">
        <f>IFERROR(VLOOKUP(N3108,bbb!B3916:Ordenmes,2,0),"")</f>
        <v>Agosto</v>
      </c>
      <c r="P3108" s="142" t="s">
        <v>35</v>
      </c>
      <c r="Q3108" s="111" t="s">
        <v>131</v>
      </c>
      <c r="R3108" s="136"/>
      <c r="S3108" s="93"/>
      <c r="T3108" s="93"/>
    </row>
    <row r="3109" spans="1:20" x14ac:dyDescent="0.25">
      <c r="A3109" s="34" t="s">
        <v>2148</v>
      </c>
      <c r="B3109" s="34" t="str">
        <f t="shared" si="230"/>
        <v>UDR Lima Metropolitana Sur</v>
      </c>
      <c r="C3109" s="35" t="s">
        <v>307</v>
      </c>
      <c r="D3109" s="36" t="str">
        <f t="shared" si="229"/>
        <v>Supervisión Financiera a Unidades Ejecutoras-UE.</v>
      </c>
      <c r="E3109" s="36" t="s">
        <v>308</v>
      </c>
      <c r="F3109" s="36" t="str">
        <f t="shared" si="227"/>
        <v>Supervisión Financiera Presencial a las Unidades Ejecutoras-UE</v>
      </c>
      <c r="G3109" s="36" t="s">
        <v>1857</v>
      </c>
      <c r="H3109" s="83" t="s">
        <v>1858</v>
      </c>
      <c r="I3109" s="82">
        <v>1</v>
      </c>
      <c r="J3109" s="38">
        <v>0</v>
      </c>
      <c r="K3109" s="38"/>
      <c r="L3109" s="38">
        <v>0</v>
      </c>
      <c r="M3109" s="38">
        <f t="shared" si="228"/>
        <v>0</v>
      </c>
      <c r="N3109" s="39">
        <v>8</v>
      </c>
      <c r="O3109" s="41" t="str">
        <f>IFERROR(VLOOKUP(N3109,bbb!B3917:Ordenmes,2,0),"")</f>
        <v>Agosto</v>
      </c>
      <c r="P3109" s="142" t="s">
        <v>35</v>
      </c>
      <c r="Q3109" s="111" t="s">
        <v>131</v>
      </c>
      <c r="R3109" s="136"/>
      <c r="S3109" s="93"/>
      <c r="T3109" s="93"/>
    </row>
    <row r="3110" spans="1:20" x14ac:dyDescent="0.25">
      <c r="A3110" s="34" t="s">
        <v>2148</v>
      </c>
      <c r="B3110" s="34" t="str">
        <f t="shared" si="230"/>
        <v>UDR Lima Metropolitana Sur</v>
      </c>
      <c r="C3110" s="35" t="s">
        <v>307</v>
      </c>
      <c r="D3110" s="36" t="str">
        <f t="shared" si="229"/>
        <v>Supervisión Financiera a Unidades Ejecutoras-UE.</v>
      </c>
      <c r="E3110" s="36" t="s">
        <v>308</v>
      </c>
      <c r="F3110" s="36" t="str">
        <f t="shared" si="227"/>
        <v>Supervisión Financiera Presencial a las Unidades Ejecutoras-UE</v>
      </c>
      <c r="G3110" s="36" t="s">
        <v>1857</v>
      </c>
      <c r="H3110" s="83" t="s">
        <v>1858</v>
      </c>
      <c r="I3110" s="82">
        <v>1</v>
      </c>
      <c r="J3110" s="38">
        <v>0</v>
      </c>
      <c r="K3110" s="38"/>
      <c r="L3110" s="38">
        <v>0</v>
      </c>
      <c r="M3110" s="38">
        <f t="shared" si="228"/>
        <v>0</v>
      </c>
      <c r="N3110" s="39">
        <v>8</v>
      </c>
      <c r="O3110" s="41" t="str">
        <f>IFERROR(VLOOKUP(N3110,bbb!B3918:Ordenmes,2,0),"")</f>
        <v>Agosto</v>
      </c>
      <c r="P3110" s="142" t="s">
        <v>35</v>
      </c>
      <c r="Q3110" s="111" t="s">
        <v>131</v>
      </c>
      <c r="R3110" s="136"/>
      <c r="S3110" s="93"/>
      <c r="T3110" s="93"/>
    </row>
    <row r="3111" spans="1:20" x14ac:dyDescent="0.25">
      <c r="A3111" s="34" t="s">
        <v>2148</v>
      </c>
      <c r="B3111" s="34" t="str">
        <f t="shared" si="230"/>
        <v>UDR Lima Metropolitana Sur</v>
      </c>
      <c r="C3111" s="35" t="s">
        <v>279</v>
      </c>
      <c r="D3111" s="36" t="str">
        <f t="shared" si="229"/>
        <v>Ejecución de Control Técnico a las Prestaciones.</v>
      </c>
      <c r="E3111" s="36" t="s">
        <v>288</v>
      </c>
      <c r="F3111" s="36" t="str">
        <f t="shared" si="227"/>
        <v>Ejecutar acciones correspondientes al Proceso de Control Presencial Posterior</v>
      </c>
      <c r="G3111" s="36" t="s">
        <v>1864</v>
      </c>
      <c r="H3111" s="83" t="s">
        <v>1865</v>
      </c>
      <c r="I3111" s="82">
        <v>1</v>
      </c>
      <c r="J3111" s="38">
        <v>0</v>
      </c>
      <c r="K3111" s="38"/>
      <c r="L3111" s="38">
        <v>0</v>
      </c>
      <c r="M3111" s="38">
        <f t="shared" si="228"/>
        <v>0</v>
      </c>
      <c r="N3111" s="39">
        <v>8</v>
      </c>
      <c r="O3111" s="41" t="str">
        <f>IFERROR(VLOOKUP(N3111,bbb!B3919:Ordenmes,2,0),"")</f>
        <v>Agosto</v>
      </c>
      <c r="P3111" s="142" t="s">
        <v>35</v>
      </c>
      <c r="Q3111" s="111" t="s">
        <v>131</v>
      </c>
      <c r="R3111" s="136"/>
      <c r="S3111" s="93"/>
      <c r="T3111" s="93"/>
    </row>
    <row r="3112" spans="1:20" x14ac:dyDescent="0.25">
      <c r="A3112" s="34" t="s">
        <v>2148</v>
      </c>
      <c r="B3112" s="34" t="str">
        <f t="shared" si="230"/>
        <v>UDR Lima Metropolitana Sur</v>
      </c>
      <c r="C3112" s="35" t="s">
        <v>279</v>
      </c>
      <c r="D3112" s="36" t="str">
        <f t="shared" si="229"/>
        <v>Ejecución de Control Técnico a las Prestaciones.</v>
      </c>
      <c r="E3112" s="36" t="s">
        <v>288</v>
      </c>
      <c r="F3112" s="36" t="str">
        <f t="shared" si="227"/>
        <v>Ejecutar acciones correspondientes al Proceso de Control Presencial Posterior</v>
      </c>
      <c r="G3112" s="36" t="s">
        <v>1864</v>
      </c>
      <c r="H3112" s="83" t="s">
        <v>1865</v>
      </c>
      <c r="I3112" s="82">
        <v>1</v>
      </c>
      <c r="J3112" s="38">
        <v>0</v>
      </c>
      <c r="K3112" s="38"/>
      <c r="L3112" s="38">
        <v>0</v>
      </c>
      <c r="M3112" s="38">
        <f t="shared" si="228"/>
        <v>0</v>
      </c>
      <c r="N3112" s="39">
        <v>8</v>
      </c>
      <c r="O3112" s="41" t="str">
        <f>IFERROR(VLOOKUP(N3112,bbb!B3920:Ordenmes,2,0),"")</f>
        <v>Agosto</v>
      </c>
      <c r="P3112" s="142" t="s">
        <v>35</v>
      </c>
      <c r="Q3112" s="111" t="s">
        <v>131</v>
      </c>
      <c r="R3112" s="136"/>
      <c r="S3112" s="93"/>
      <c r="T3112" s="93"/>
    </row>
    <row r="3113" spans="1:20" x14ac:dyDescent="0.25">
      <c r="A3113" s="34" t="s">
        <v>2148</v>
      </c>
      <c r="B3113" s="34" t="str">
        <f t="shared" si="230"/>
        <v>UDR Lima Metropolitana Sur</v>
      </c>
      <c r="C3113" s="35" t="s">
        <v>279</v>
      </c>
      <c r="D3113" s="36" t="str">
        <f t="shared" si="229"/>
        <v>Ejecución de Control Técnico a las Prestaciones.</v>
      </c>
      <c r="E3113" s="36" t="s">
        <v>288</v>
      </c>
      <c r="F3113" s="36" t="str">
        <f t="shared" si="227"/>
        <v>Ejecutar acciones correspondientes al Proceso de Control Presencial Posterior</v>
      </c>
      <c r="G3113" s="36" t="s">
        <v>1864</v>
      </c>
      <c r="H3113" s="83" t="s">
        <v>1865</v>
      </c>
      <c r="I3113" s="82">
        <v>1</v>
      </c>
      <c r="J3113" s="38">
        <v>0</v>
      </c>
      <c r="K3113" s="38"/>
      <c r="L3113" s="38">
        <v>0</v>
      </c>
      <c r="M3113" s="38">
        <f t="shared" si="228"/>
        <v>0</v>
      </c>
      <c r="N3113" s="39">
        <v>8</v>
      </c>
      <c r="O3113" s="41" t="str">
        <f>IFERROR(VLOOKUP(N3113,bbb!B3921:Ordenmes,2,0),"")</f>
        <v>Agosto</v>
      </c>
      <c r="P3113" s="142" t="s">
        <v>35</v>
      </c>
      <c r="Q3113" s="111" t="s">
        <v>131</v>
      </c>
      <c r="R3113" s="136"/>
      <c r="S3113" s="93"/>
      <c r="T3113" s="93"/>
    </row>
    <row r="3114" spans="1:20" x14ac:dyDescent="0.25">
      <c r="A3114" s="34" t="s">
        <v>2148</v>
      </c>
      <c r="B3114" s="34" t="str">
        <f t="shared" si="230"/>
        <v>UDR Lima Metropolitana Sur</v>
      </c>
      <c r="C3114" s="35" t="s">
        <v>279</v>
      </c>
      <c r="D3114" s="36" t="str">
        <f t="shared" si="229"/>
        <v>Ejecución de Control Técnico a las Prestaciones.</v>
      </c>
      <c r="E3114" s="36" t="s">
        <v>288</v>
      </c>
      <c r="F3114" s="36" t="str">
        <f t="shared" si="227"/>
        <v>Ejecutar acciones correspondientes al Proceso de Control Presencial Posterior</v>
      </c>
      <c r="G3114" s="36" t="s">
        <v>1864</v>
      </c>
      <c r="H3114" s="83" t="s">
        <v>1865</v>
      </c>
      <c r="I3114" s="82">
        <v>1</v>
      </c>
      <c r="J3114" s="38">
        <v>0</v>
      </c>
      <c r="K3114" s="38"/>
      <c r="L3114" s="38">
        <v>0</v>
      </c>
      <c r="M3114" s="38">
        <f t="shared" si="228"/>
        <v>0</v>
      </c>
      <c r="N3114" s="39">
        <v>8</v>
      </c>
      <c r="O3114" s="41" t="str">
        <f>IFERROR(VLOOKUP(N3114,bbb!B3922:Ordenmes,2,0),"")</f>
        <v>Agosto</v>
      </c>
      <c r="P3114" s="142" t="s">
        <v>35</v>
      </c>
      <c r="Q3114" s="111" t="s">
        <v>131</v>
      </c>
      <c r="R3114" s="136"/>
      <c r="S3114" s="93"/>
      <c r="T3114" s="93"/>
    </row>
    <row r="3115" spans="1:20" x14ac:dyDescent="0.25">
      <c r="A3115" s="34" t="s">
        <v>2148</v>
      </c>
      <c r="B3115" s="34" t="str">
        <f t="shared" si="230"/>
        <v>UDR Lima Metropolitana Sur</v>
      </c>
      <c r="C3115" s="35" t="s">
        <v>279</v>
      </c>
      <c r="D3115" s="36" t="str">
        <f t="shared" si="229"/>
        <v>Ejecución de Control Técnico a las Prestaciones.</v>
      </c>
      <c r="E3115" s="36" t="s">
        <v>288</v>
      </c>
      <c r="F3115" s="36" t="str">
        <f t="shared" si="227"/>
        <v>Ejecutar acciones correspondientes al Proceso de Control Presencial Posterior</v>
      </c>
      <c r="G3115" s="36" t="s">
        <v>1864</v>
      </c>
      <c r="H3115" s="83" t="s">
        <v>1865</v>
      </c>
      <c r="I3115" s="82">
        <v>1</v>
      </c>
      <c r="J3115" s="38">
        <v>0</v>
      </c>
      <c r="K3115" s="38"/>
      <c r="L3115" s="38">
        <v>0</v>
      </c>
      <c r="M3115" s="38">
        <f t="shared" si="228"/>
        <v>0</v>
      </c>
      <c r="N3115" s="39">
        <v>8</v>
      </c>
      <c r="O3115" s="41" t="str">
        <f>IFERROR(VLOOKUP(N3115,bbb!B3923:Ordenmes,2,0),"")</f>
        <v>Agosto</v>
      </c>
      <c r="P3115" s="142" t="s">
        <v>44</v>
      </c>
      <c r="Q3115" s="111" t="s">
        <v>137</v>
      </c>
      <c r="R3115" s="136"/>
      <c r="S3115" s="93"/>
      <c r="T3115" s="93"/>
    </row>
    <row r="3116" spans="1:20" x14ac:dyDescent="0.25">
      <c r="A3116" s="34" t="s">
        <v>2148</v>
      </c>
      <c r="B3116" s="34" t="str">
        <f t="shared" si="230"/>
        <v>UDR Lima Metropolitana Sur</v>
      </c>
      <c r="C3116" s="35" t="s">
        <v>279</v>
      </c>
      <c r="D3116" s="36" t="str">
        <f t="shared" si="229"/>
        <v>Ejecución de Control Técnico a las Prestaciones.</v>
      </c>
      <c r="E3116" s="36" t="s">
        <v>288</v>
      </c>
      <c r="F3116" s="36" t="str">
        <f t="shared" si="227"/>
        <v>Ejecutar acciones correspondientes al Proceso de Control Presencial Posterior</v>
      </c>
      <c r="G3116" s="36" t="s">
        <v>1866</v>
      </c>
      <c r="H3116" s="83" t="s">
        <v>1865</v>
      </c>
      <c r="I3116" s="82">
        <v>4</v>
      </c>
      <c r="J3116" s="38">
        <v>0</v>
      </c>
      <c r="K3116" s="38"/>
      <c r="L3116" s="38">
        <v>0</v>
      </c>
      <c r="M3116" s="38">
        <f t="shared" si="228"/>
        <v>0</v>
      </c>
      <c r="N3116" s="39">
        <v>8</v>
      </c>
      <c r="O3116" s="41" t="str">
        <f>IFERROR(VLOOKUP(N3116,bbb!B3924:Ordenmes,2,0),"")</f>
        <v>Agosto</v>
      </c>
      <c r="P3116" s="142" t="s">
        <v>44</v>
      </c>
      <c r="Q3116" s="111" t="s">
        <v>137</v>
      </c>
      <c r="R3116" s="136"/>
      <c r="S3116" s="93"/>
      <c r="T3116" s="93"/>
    </row>
    <row r="3117" spans="1:20" x14ac:dyDescent="0.25">
      <c r="A3117" s="34" t="s">
        <v>2148</v>
      </c>
      <c r="B3117" s="34" t="str">
        <f t="shared" si="230"/>
        <v>UDR Lima Metropolitana Sur</v>
      </c>
      <c r="C3117" s="35" t="s">
        <v>314</v>
      </c>
      <c r="D3117" s="36" t="str">
        <f t="shared" si="229"/>
        <v>Acciones de Afiliación.</v>
      </c>
      <c r="E3117" s="36" t="s">
        <v>876</v>
      </c>
      <c r="F3117" s="36" t="str">
        <f t="shared" si="227"/>
        <v>Asistencia técnica a operadores del módulo de afiliación en IPRESS</v>
      </c>
      <c r="G3117" s="36" t="s">
        <v>1685</v>
      </c>
      <c r="H3117" s="83" t="s">
        <v>1869</v>
      </c>
      <c r="I3117" s="82">
        <v>2</v>
      </c>
      <c r="J3117" s="38">
        <v>0</v>
      </c>
      <c r="K3117" s="38"/>
      <c r="L3117" s="38">
        <v>0</v>
      </c>
      <c r="M3117" s="38">
        <f t="shared" si="228"/>
        <v>0</v>
      </c>
      <c r="N3117" s="39">
        <v>8</v>
      </c>
      <c r="O3117" s="41" t="str">
        <f>IFERROR(VLOOKUP(N3117,bbb!B3925:Ordenmes,2,0),"")</f>
        <v>Agosto</v>
      </c>
      <c r="P3117" s="142" t="s">
        <v>44</v>
      </c>
      <c r="Q3117" s="111" t="s">
        <v>137</v>
      </c>
      <c r="R3117" s="136"/>
      <c r="S3117" s="93"/>
      <c r="T3117" s="93"/>
    </row>
    <row r="3118" spans="1:20" x14ac:dyDescent="0.25">
      <c r="A3118" s="34" t="s">
        <v>2148</v>
      </c>
      <c r="B3118" s="34" t="str">
        <f t="shared" si="230"/>
        <v>UDR Lima Metropolitana Sur</v>
      </c>
      <c r="C3118" s="35" t="s">
        <v>314</v>
      </c>
      <c r="D3118" s="36" t="str">
        <f t="shared" si="229"/>
        <v>Acciones de Afiliación.</v>
      </c>
      <c r="E3118" s="36" t="s">
        <v>315</v>
      </c>
      <c r="F3118" s="36" t="str">
        <f t="shared" si="227"/>
        <v>Supervisión y asistencia técnica en materia de afiliaciones</v>
      </c>
      <c r="G3118" s="36" t="s">
        <v>1685</v>
      </c>
      <c r="H3118" s="83" t="s">
        <v>1869</v>
      </c>
      <c r="I3118" s="82">
        <v>2</v>
      </c>
      <c r="J3118" s="38">
        <v>0</v>
      </c>
      <c r="K3118" s="38"/>
      <c r="L3118" s="38">
        <v>0</v>
      </c>
      <c r="M3118" s="38">
        <f t="shared" si="228"/>
        <v>0</v>
      </c>
      <c r="N3118" s="39">
        <v>8</v>
      </c>
      <c r="O3118" s="41" t="str">
        <f>IFERROR(VLOOKUP(N3118,bbb!B3926:Ordenmes,2,0),"")</f>
        <v>Agosto</v>
      </c>
      <c r="P3118" s="142" t="s">
        <v>44</v>
      </c>
      <c r="Q3118" s="111" t="s">
        <v>137</v>
      </c>
      <c r="R3118" s="136"/>
      <c r="S3118" s="93"/>
      <c r="T3118" s="93"/>
    </row>
    <row r="3119" spans="1:20" x14ac:dyDescent="0.25">
      <c r="A3119" s="34" t="s">
        <v>2148</v>
      </c>
      <c r="B3119" s="34" t="str">
        <f t="shared" si="230"/>
        <v>UDR Lima Metropolitana Sur</v>
      </c>
      <c r="C3119" s="96" t="s">
        <v>895</v>
      </c>
      <c r="D3119" s="36" t="str">
        <f t="shared" si="229"/>
        <v>Acciones de promocion y proteccion de derechos</v>
      </c>
      <c r="E3119" s="36" t="s">
        <v>1688</v>
      </c>
      <c r="F3119" s="36" t="str">
        <f t="shared" si="227"/>
        <v xml:space="preserve">Evaluar la gratuidad de la atención al asegurado </v>
      </c>
      <c r="G3119" s="36" t="s">
        <v>1685</v>
      </c>
      <c r="H3119" s="83" t="s">
        <v>1871</v>
      </c>
      <c r="I3119" s="82">
        <v>4</v>
      </c>
      <c r="J3119" s="38">
        <v>0</v>
      </c>
      <c r="K3119" s="38"/>
      <c r="L3119" s="38">
        <v>0</v>
      </c>
      <c r="M3119" s="38">
        <f t="shared" si="228"/>
        <v>0</v>
      </c>
      <c r="N3119" s="39">
        <v>8</v>
      </c>
      <c r="O3119" s="41" t="str">
        <f>IFERROR(VLOOKUP(N3119,bbb!B3927:Ordenmes,2,0),"")</f>
        <v>Agosto</v>
      </c>
      <c r="P3119" s="142" t="s">
        <v>50</v>
      </c>
      <c r="Q3119" s="111" t="s">
        <v>139</v>
      </c>
      <c r="R3119" s="136"/>
      <c r="S3119" s="93"/>
      <c r="T3119" s="93"/>
    </row>
    <row r="3120" spans="1:20" x14ac:dyDescent="0.25">
      <c r="A3120" s="34" t="s">
        <v>2148</v>
      </c>
      <c r="B3120" s="34" t="str">
        <f t="shared" si="230"/>
        <v>UDR Lima Metropolitana Sur</v>
      </c>
      <c r="C3120" s="96" t="s">
        <v>895</v>
      </c>
      <c r="D3120" s="36" t="str">
        <f t="shared" si="229"/>
        <v>Acciones de promocion y proteccion de derechos</v>
      </c>
      <c r="E3120" s="36" t="s">
        <v>897</v>
      </c>
      <c r="F3120" s="36" t="str">
        <f t="shared" si="227"/>
        <v xml:space="preserve">Acciones de promoción </v>
      </c>
      <c r="G3120" s="36" t="s">
        <v>1685</v>
      </c>
      <c r="H3120" s="83" t="s">
        <v>1875</v>
      </c>
      <c r="I3120" s="82">
        <v>3</v>
      </c>
      <c r="J3120" s="38">
        <v>0</v>
      </c>
      <c r="K3120" s="38"/>
      <c r="L3120" s="38">
        <v>0</v>
      </c>
      <c r="M3120" s="38">
        <f t="shared" si="228"/>
        <v>0</v>
      </c>
      <c r="N3120" s="39">
        <v>8</v>
      </c>
      <c r="O3120" s="41" t="str">
        <f>IFERROR(VLOOKUP(N3120,bbb!B3928:Ordenmes,2,0),"")</f>
        <v>Agosto</v>
      </c>
      <c r="P3120" s="142" t="s">
        <v>50</v>
      </c>
      <c r="Q3120" s="111" t="s">
        <v>139</v>
      </c>
      <c r="R3120" s="136"/>
      <c r="S3120" s="93"/>
      <c r="T3120" s="93"/>
    </row>
    <row r="3121" spans="1:20" x14ac:dyDescent="0.25">
      <c r="A3121" s="34" t="s">
        <v>2148</v>
      </c>
      <c r="B3121" s="34" t="str">
        <f t="shared" si="230"/>
        <v>UDR Lima Metropolitana Sur</v>
      </c>
      <c r="C3121" s="35" t="s">
        <v>307</v>
      </c>
      <c r="D3121" s="36" t="str">
        <f t="shared" si="229"/>
        <v>Supervisión Financiera a Unidades Ejecutoras-UE.</v>
      </c>
      <c r="E3121" s="36" t="s">
        <v>308</v>
      </c>
      <c r="F3121" s="36" t="str">
        <f t="shared" si="227"/>
        <v>Supervisión Financiera Presencial a las Unidades Ejecutoras-UE</v>
      </c>
      <c r="G3121" s="36" t="s">
        <v>1861</v>
      </c>
      <c r="H3121" s="83" t="s">
        <v>1860</v>
      </c>
      <c r="I3121" s="82">
        <v>5</v>
      </c>
      <c r="J3121" s="38">
        <v>0</v>
      </c>
      <c r="K3121" s="38"/>
      <c r="L3121" s="38">
        <v>0</v>
      </c>
      <c r="M3121" s="38">
        <f t="shared" si="228"/>
        <v>0</v>
      </c>
      <c r="N3121" s="39">
        <v>9</v>
      </c>
      <c r="O3121" s="41" t="str">
        <f>IFERROR(VLOOKUP(N3121,bbb!B3929:Ordenmes,2,0),"")</f>
        <v>Setiembre</v>
      </c>
      <c r="P3121" s="142" t="s">
        <v>50</v>
      </c>
      <c r="Q3121" s="111" t="s">
        <v>139</v>
      </c>
      <c r="R3121" s="136"/>
      <c r="S3121" s="93"/>
      <c r="T3121" s="93"/>
    </row>
    <row r="3122" spans="1:20" x14ac:dyDescent="0.25">
      <c r="A3122" s="34" t="s">
        <v>2148</v>
      </c>
      <c r="B3122" s="34" t="str">
        <f t="shared" si="230"/>
        <v>UDR Lima Metropolitana Sur</v>
      </c>
      <c r="C3122" s="35" t="s">
        <v>307</v>
      </c>
      <c r="D3122" s="36" t="str">
        <f t="shared" si="229"/>
        <v>Supervisión Financiera a Unidades Ejecutoras-UE.</v>
      </c>
      <c r="E3122" s="36" t="s">
        <v>308</v>
      </c>
      <c r="F3122" s="36" t="str">
        <f t="shared" si="227"/>
        <v>Supervisión Financiera Presencial a las Unidades Ejecutoras-UE</v>
      </c>
      <c r="G3122" s="36" t="s">
        <v>1857</v>
      </c>
      <c r="H3122" s="83" t="s">
        <v>1858</v>
      </c>
      <c r="I3122" s="82">
        <v>1</v>
      </c>
      <c r="J3122" s="38">
        <v>0</v>
      </c>
      <c r="K3122" s="38"/>
      <c r="L3122" s="38">
        <v>0</v>
      </c>
      <c r="M3122" s="38">
        <f t="shared" si="228"/>
        <v>0</v>
      </c>
      <c r="N3122" s="39">
        <v>9</v>
      </c>
      <c r="O3122" s="41" t="str">
        <f>IFERROR(VLOOKUP(N3122,bbb!B3930:Ordenmes,2,0),"")</f>
        <v>Setiembre</v>
      </c>
      <c r="P3122" s="142" t="s">
        <v>50</v>
      </c>
      <c r="Q3122" s="111" t="s">
        <v>139</v>
      </c>
      <c r="R3122" s="136"/>
      <c r="S3122" s="93"/>
      <c r="T3122" s="93"/>
    </row>
    <row r="3123" spans="1:20" x14ac:dyDescent="0.25">
      <c r="A3123" s="34" t="s">
        <v>2148</v>
      </c>
      <c r="B3123" s="34" t="str">
        <f t="shared" si="230"/>
        <v>UDR Lima Metropolitana Sur</v>
      </c>
      <c r="C3123" s="35" t="s">
        <v>307</v>
      </c>
      <c r="D3123" s="36" t="str">
        <f t="shared" si="229"/>
        <v>Supervisión Financiera a Unidades Ejecutoras-UE.</v>
      </c>
      <c r="E3123" s="36" t="s">
        <v>308</v>
      </c>
      <c r="F3123" s="36" t="str">
        <f t="shared" si="227"/>
        <v>Supervisión Financiera Presencial a las Unidades Ejecutoras-UE</v>
      </c>
      <c r="G3123" s="36" t="s">
        <v>1857</v>
      </c>
      <c r="H3123" s="83" t="s">
        <v>1858</v>
      </c>
      <c r="I3123" s="82">
        <v>1</v>
      </c>
      <c r="J3123" s="38">
        <v>0</v>
      </c>
      <c r="K3123" s="38"/>
      <c r="L3123" s="38">
        <v>0</v>
      </c>
      <c r="M3123" s="38">
        <f t="shared" si="228"/>
        <v>0</v>
      </c>
      <c r="N3123" s="39">
        <v>9</v>
      </c>
      <c r="O3123" s="41" t="str">
        <f>IFERROR(VLOOKUP(N3123,bbb!B3931:Ordenmes,2,0),"")</f>
        <v>Setiembre</v>
      </c>
      <c r="P3123" s="142" t="s">
        <v>56</v>
      </c>
      <c r="Q3123" s="111" t="s">
        <v>142</v>
      </c>
      <c r="R3123" s="136"/>
      <c r="S3123" s="93"/>
      <c r="T3123" s="93"/>
    </row>
    <row r="3124" spans="1:20" x14ac:dyDescent="0.25">
      <c r="A3124" s="34" t="s">
        <v>2148</v>
      </c>
      <c r="B3124" s="34" t="str">
        <f t="shared" si="230"/>
        <v>UDR Lima Metropolitana Sur</v>
      </c>
      <c r="C3124" s="35" t="s">
        <v>307</v>
      </c>
      <c r="D3124" s="36" t="str">
        <f t="shared" si="229"/>
        <v>Supervisión Financiera a Unidades Ejecutoras-UE.</v>
      </c>
      <c r="E3124" s="36" t="s">
        <v>308</v>
      </c>
      <c r="F3124" s="36" t="str">
        <f t="shared" si="227"/>
        <v>Supervisión Financiera Presencial a las Unidades Ejecutoras-UE</v>
      </c>
      <c r="G3124" s="36" t="s">
        <v>1857</v>
      </c>
      <c r="H3124" s="83" t="s">
        <v>1858</v>
      </c>
      <c r="I3124" s="82">
        <v>1</v>
      </c>
      <c r="J3124" s="38">
        <v>0</v>
      </c>
      <c r="K3124" s="38"/>
      <c r="L3124" s="38">
        <v>0</v>
      </c>
      <c r="M3124" s="38">
        <f t="shared" si="228"/>
        <v>0</v>
      </c>
      <c r="N3124" s="39">
        <v>9</v>
      </c>
      <c r="O3124" s="41" t="str">
        <f>IFERROR(VLOOKUP(N3124,bbb!B3932:Ordenmes,2,0),"")</f>
        <v>Setiembre</v>
      </c>
      <c r="P3124" s="142" t="s">
        <v>56</v>
      </c>
      <c r="Q3124" s="111" t="s">
        <v>142</v>
      </c>
      <c r="R3124" s="136"/>
      <c r="S3124" s="93"/>
      <c r="T3124" s="93"/>
    </row>
    <row r="3125" spans="1:20" x14ac:dyDescent="0.25">
      <c r="A3125" s="34" t="s">
        <v>2148</v>
      </c>
      <c r="B3125" s="34" t="str">
        <f t="shared" si="230"/>
        <v>UDR Lima Metropolitana Sur</v>
      </c>
      <c r="C3125" s="35" t="s">
        <v>307</v>
      </c>
      <c r="D3125" s="36" t="str">
        <f t="shared" si="229"/>
        <v>Supervisión Financiera a Unidades Ejecutoras-UE.</v>
      </c>
      <c r="E3125" s="36" t="s">
        <v>308</v>
      </c>
      <c r="F3125" s="36" t="str">
        <f t="shared" si="227"/>
        <v>Supervisión Financiera Presencial a las Unidades Ejecutoras-UE</v>
      </c>
      <c r="G3125" s="36" t="s">
        <v>1857</v>
      </c>
      <c r="H3125" s="83" t="s">
        <v>1858</v>
      </c>
      <c r="I3125" s="82">
        <v>1</v>
      </c>
      <c r="J3125" s="38">
        <v>0</v>
      </c>
      <c r="K3125" s="38"/>
      <c r="L3125" s="38">
        <v>0</v>
      </c>
      <c r="M3125" s="38">
        <f t="shared" si="228"/>
        <v>0</v>
      </c>
      <c r="N3125" s="39">
        <v>9</v>
      </c>
      <c r="O3125" s="41" t="str">
        <f>IFERROR(VLOOKUP(N3125,bbb!B3933:Ordenmes,2,0),"")</f>
        <v>Setiembre</v>
      </c>
      <c r="P3125" s="142" t="s">
        <v>56</v>
      </c>
      <c r="Q3125" s="111" t="s">
        <v>142</v>
      </c>
      <c r="R3125" s="136"/>
      <c r="S3125" s="93"/>
      <c r="T3125" s="93"/>
    </row>
    <row r="3126" spans="1:20" x14ac:dyDescent="0.25">
      <c r="A3126" s="34" t="s">
        <v>2148</v>
      </c>
      <c r="B3126" s="34" t="str">
        <f t="shared" si="230"/>
        <v>UDR Lima Metropolitana Sur</v>
      </c>
      <c r="C3126" s="35" t="s">
        <v>279</v>
      </c>
      <c r="D3126" s="36" t="str">
        <f t="shared" si="229"/>
        <v>Ejecución de Control Técnico a las Prestaciones.</v>
      </c>
      <c r="E3126" s="36" t="s">
        <v>288</v>
      </c>
      <c r="F3126" s="36" t="str">
        <f t="shared" si="227"/>
        <v>Ejecutar acciones correspondientes al Proceso de Control Presencial Posterior</v>
      </c>
      <c r="G3126" s="36" t="s">
        <v>1864</v>
      </c>
      <c r="H3126" s="83" t="s">
        <v>1865</v>
      </c>
      <c r="I3126" s="82">
        <v>1</v>
      </c>
      <c r="J3126" s="38">
        <v>0</v>
      </c>
      <c r="K3126" s="38"/>
      <c r="L3126" s="38">
        <v>0</v>
      </c>
      <c r="M3126" s="38">
        <f t="shared" si="228"/>
        <v>0</v>
      </c>
      <c r="N3126" s="39">
        <v>9</v>
      </c>
      <c r="O3126" s="41" t="str">
        <f>IFERROR(VLOOKUP(N3126,bbb!B3934:Ordenmes,2,0),"")</f>
        <v>Setiembre</v>
      </c>
      <c r="P3126" s="142" t="s">
        <v>56</v>
      </c>
      <c r="Q3126" s="111" t="s">
        <v>142</v>
      </c>
      <c r="R3126" s="136"/>
      <c r="S3126" s="93"/>
      <c r="T3126" s="93"/>
    </row>
    <row r="3127" spans="1:20" x14ac:dyDescent="0.25">
      <c r="A3127" s="34" t="s">
        <v>2148</v>
      </c>
      <c r="B3127" s="34" t="str">
        <f t="shared" si="230"/>
        <v>UDR Lima Metropolitana Sur</v>
      </c>
      <c r="C3127" s="35" t="s">
        <v>279</v>
      </c>
      <c r="D3127" s="36" t="str">
        <f t="shared" si="229"/>
        <v>Ejecución de Control Técnico a las Prestaciones.</v>
      </c>
      <c r="E3127" s="36" t="s">
        <v>288</v>
      </c>
      <c r="F3127" s="36" t="str">
        <f t="shared" si="227"/>
        <v>Ejecutar acciones correspondientes al Proceso de Control Presencial Posterior</v>
      </c>
      <c r="G3127" s="36" t="s">
        <v>1864</v>
      </c>
      <c r="H3127" s="83" t="s">
        <v>1865</v>
      </c>
      <c r="I3127" s="82">
        <v>1</v>
      </c>
      <c r="J3127" s="38">
        <v>0</v>
      </c>
      <c r="K3127" s="38"/>
      <c r="L3127" s="38">
        <v>0</v>
      </c>
      <c r="M3127" s="38">
        <f t="shared" si="228"/>
        <v>0</v>
      </c>
      <c r="N3127" s="39">
        <v>9</v>
      </c>
      <c r="O3127" s="41" t="str">
        <f>IFERROR(VLOOKUP(N3127,bbb!B3935:Ordenmes,2,0),"")</f>
        <v>Setiembre</v>
      </c>
      <c r="P3127" s="142" t="s">
        <v>63</v>
      </c>
      <c r="Q3127" s="111" t="s">
        <v>145</v>
      </c>
      <c r="R3127" s="136"/>
      <c r="S3127" s="93"/>
      <c r="T3127" s="93"/>
    </row>
    <row r="3128" spans="1:20" x14ac:dyDescent="0.25">
      <c r="A3128" s="34" t="s">
        <v>2148</v>
      </c>
      <c r="B3128" s="34" t="str">
        <f t="shared" si="230"/>
        <v>UDR Lima Metropolitana Sur</v>
      </c>
      <c r="C3128" s="35" t="s">
        <v>279</v>
      </c>
      <c r="D3128" s="36" t="str">
        <f t="shared" si="229"/>
        <v>Ejecución de Control Técnico a las Prestaciones.</v>
      </c>
      <c r="E3128" s="36" t="s">
        <v>288</v>
      </c>
      <c r="F3128" s="36" t="str">
        <f t="shared" si="227"/>
        <v>Ejecutar acciones correspondientes al Proceso de Control Presencial Posterior</v>
      </c>
      <c r="G3128" s="36" t="s">
        <v>1864</v>
      </c>
      <c r="H3128" s="83" t="s">
        <v>1865</v>
      </c>
      <c r="I3128" s="82">
        <v>1</v>
      </c>
      <c r="J3128" s="38">
        <v>0</v>
      </c>
      <c r="K3128" s="38"/>
      <c r="L3128" s="38">
        <v>0</v>
      </c>
      <c r="M3128" s="38">
        <f t="shared" si="228"/>
        <v>0</v>
      </c>
      <c r="N3128" s="39">
        <v>9</v>
      </c>
      <c r="O3128" s="41" t="str">
        <f>IFERROR(VLOOKUP(N3128,bbb!B3936:Ordenmes,2,0),"")</f>
        <v>Setiembre</v>
      </c>
      <c r="P3128" s="142" t="s">
        <v>63</v>
      </c>
      <c r="Q3128" s="111" t="s">
        <v>145</v>
      </c>
      <c r="R3128" s="136"/>
      <c r="S3128" s="93"/>
      <c r="T3128" s="93"/>
    </row>
    <row r="3129" spans="1:20" x14ac:dyDescent="0.25">
      <c r="A3129" s="34" t="s">
        <v>2148</v>
      </c>
      <c r="B3129" s="34" t="str">
        <f t="shared" si="230"/>
        <v>UDR Lima Metropolitana Sur</v>
      </c>
      <c r="C3129" s="35" t="s">
        <v>279</v>
      </c>
      <c r="D3129" s="36" t="str">
        <f t="shared" si="229"/>
        <v>Ejecución de Control Técnico a las Prestaciones.</v>
      </c>
      <c r="E3129" s="36" t="s">
        <v>288</v>
      </c>
      <c r="F3129" s="36" t="str">
        <f t="shared" si="227"/>
        <v>Ejecutar acciones correspondientes al Proceso de Control Presencial Posterior</v>
      </c>
      <c r="G3129" s="36" t="s">
        <v>1864</v>
      </c>
      <c r="H3129" s="83" t="s">
        <v>1865</v>
      </c>
      <c r="I3129" s="82">
        <v>1</v>
      </c>
      <c r="J3129" s="38">
        <v>0</v>
      </c>
      <c r="K3129" s="38"/>
      <c r="L3129" s="38">
        <v>0</v>
      </c>
      <c r="M3129" s="38">
        <f t="shared" si="228"/>
        <v>0</v>
      </c>
      <c r="N3129" s="39">
        <v>9</v>
      </c>
      <c r="O3129" s="41" t="str">
        <f>IFERROR(VLOOKUP(N3129,bbb!B3937:Ordenmes,2,0),"")</f>
        <v>Setiembre</v>
      </c>
      <c r="P3129" s="142" t="s">
        <v>63</v>
      </c>
      <c r="Q3129" s="111" t="s">
        <v>145</v>
      </c>
      <c r="R3129" s="136"/>
      <c r="S3129" s="93"/>
      <c r="T3129" s="93"/>
    </row>
    <row r="3130" spans="1:20" x14ac:dyDescent="0.25">
      <c r="A3130" s="34" t="s">
        <v>2148</v>
      </c>
      <c r="B3130" s="34" t="str">
        <f t="shared" si="230"/>
        <v>UDR Lima Metropolitana Sur</v>
      </c>
      <c r="C3130" s="35" t="s">
        <v>279</v>
      </c>
      <c r="D3130" s="36" t="str">
        <f t="shared" si="229"/>
        <v>Ejecución de Control Técnico a las Prestaciones.</v>
      </c>
      <c r="E3130" s="36" t="s">
        <v>288</v>
      </c>
      <c r="F3130" s="36" t="str">
        <f t="shared" si="227"/>
        <v>Ejecutar acciones correspondientes al Proceso de Control Presencial Posterior</v>
      </c>
      <c r="G3130" s="36" t="s">
        <v>1864</v>
      </c>
      <c r="H3130" s="83" t="s">
        <v>1865</v>
      </c>
      <c r="I3130" s="82">
        <v>1</v>
      </c>
      <c r="J3130" s="38">
        <v>0</v>
      </c>
      <c r="K3130" s="38"/>
      <c r="L3130" s="38">
        <v>0</v>
      </c>
      <c r="M3130" s="38">
        <f t="shared" si="228"/>
        <v>0</v>
      </c>
      <c r="N3130" s="39">
        <v>9</v>
      </c>
      <c r="O3130" s="41" t="str">
        <f>IFERROR(VLOOKUP(N3130,bbb!B3938:Ordenmes,2,0),"")</f>
        <v>Setiembre</v>
      </c>
      <c r="P3130" s="142" t="s">
        <v>63</v>
      </c>
      <c r="Q3130" s="111" t="s">
        <v>145</v>
      </c>
      <c r="R3130" s="136"/>
      <c r="S3130" s="93"/>
      <c r="T3130" s="93"/>
    </row>
    <row r="3131" spans="1:20" x14ac:dyDescent="0.25">
      <c r="A3131" s="34" t="s">
        <v>2148</v>
      </c>
      <c r="B3131" s="34" t="str">
        <f t="shared" si="230"/>
        <v>UDR Lima Metropolitana Sur</v>
      </c>
      <c r="C3131" s="35" t="s">
        <v>279</v>
      </c>
      <c r="D3131" s="36" t="str">
        <f t="shared" si="229"/>
        <v>Ejecución de Control Técnico a las Prestaciones.</v>
      </c>
      <c r="E3131" s="36" t="s">
        <v>288</v>
      </c>
      <c r="F3131" s="36" t="str">
        <f t="shared" si="227"/>
        <v>Ejecutar acciones correspondientes al Proceso de Control Presencial Posterior</v>
      </c>
      <c r="G3131" s="36" t="s">
        <v>1867</v>
      </c>
      <c r="H3131" s="83" t="s">
        <v>1865</v>
      </c>
      <c r="I3131" s="82">
        <v>4</v>
      </c>
      <c r="J3131" s="38">
        <v>0</v>
      </c>
      <c r="K3131" s="38"/>
      <c r="L3131" s="38">
        <v>0</v>
      </c>
      <c r="M3131" s="38">
        <f t="shared" si="228"/>
        <v>0</v>
      </c>
      <c r="N3131" s="39">
        <v>9</v>
      </c>
      <c r="O3131" s="41" t="str">
        <f>IFERROR(VLOOKUP(N3131,bbb!B3939:Ordenmes,2,0),"")</f>
        <v>Setiembre</v>
      </c>
      <c r="P3131" s="142">
        <v>10</v>
      </c>
      <c r="Q3131" s="111" t="s">
        <v>150</v>
      </c>
      <c r="R3131" s="136"/>
      <c r="S3131" s="93"/>
      <c r="T3131" s="93"/>
    </row>
    <row r="3132" spans="1:20" x14ac:dyDescent="0.25">
      <c r="A3132" s="34" t="s">
        <v>2148</v>
      </c>
      <c r="B3132" s="34" t="str">
        <f t="shared" si="230"/>
        <v>UDR Lima Metropolitana Sur</v>
      </c>
      <c r="C3132" s="35" t="s">
        <v>314</v>
      </c>
      <c r="D3132" s="36" t="str">
        <f t="shared" si="229"/>
        <v>Acciones de Afiliación.</v>
      </c>
      <c r="E3132" s="36" t="s">
        <v>876</v>
      </c>
      <c r="F3132" s="36" t="str">
        <f t="shared" si="227"/>
        <v>Asistencia técnica a operadores del módulo de afiliación en IPRESS</v>
      </c>
      <c r="G3132" s="36" t="s">
        <v>1685</v>
      </c>
      <c r="H3132" s="83" t="s">
        <v>1869</v>
      </c>
      <c r="I3132" s="82">
        <v>2</v>
      </c>
      <c r="J3132" s="38">
        <v>0</v>
      </c>
      <c r="K3132" s="38"/>
      <c r="L3132" s="38">
        <v>0</v>
      </c>
      <c r="M3132" s="38">
        <f t="shared" si="228"/>
        <v>0</v>
      </c>
      <c r="N3132" s="39">
        <v>9</v>
      </c>
      <c r="O3132" s="41" t="str">
        <f>IFERROR(VLOOKUP(N3132,bbb!B3940:Ordenmes,2,0),"")</f>
        <v>Setiembre</v>
      </c>
      <c r="P3132" s="142" t="s">
        <v>35</v>
      </c>
      <c r="Q3132" s="111" t="s">
        <v>131</v>
      </c>
      <c r="R3132" s="136"/>
      <c r="S3132" s="93"/>
      <c r="T3132" s="93"/>
    </row>
    <row r="3133" spans="1:20" x14ac:dyDescent="0.25">
      <c r="A3133" s="34" t="s">
        <v>2148</v>
      </c>
      <c r="B3133" s="34" t="str">
        <f t="shared" si="230"/>
        <v>UDR Lima Metropolitana Sur</v>
      </c>
      <c r="C3133" s="35" t="s">
        <v>314</v>
      </c>
      <c r="D3133" s="36" t="str">
        <f t="shared" si="229"/>
        <v>Acciones de Afiliación.</v>
      </c>
      <c r="E3133" s="36" t="s">
        <v>315</v>
      </c>
      <c r="F3133" s="36" t="str">
        <f t="shared" si="227"/>
        <v>Supervisión y asistencia técnica en materia de afiliaciones</v>
      </c>
      <c r="G3133" s="36" t="s">
        <v>1685</v>
      </c>
      <c r="H3133" s="83" t="s">
        <v>1869</v>
      </c>
      <c r="I3133" s="82">
        <v>2</v>
      </c>
      <c r="J3133" s="38">
        <v>0</v>
      </c>
      <c r="K3133" s="38"/>
      <c r="L3133" s="38">
        <v>0</v>
      </c>
      <c r="M3133" s="38">
        <f t="shared" si="228"/>
        <v>0</v>
      </c>
      <c r="N3133" s="39">
        <v>9</v>
      </c>
      <c r="O3133" s="41" t="str">
        <f>IFERROR(VLOOKUP(N3133,bbb!B3941:Ordenmes,2,0),"")</f>
        <v>Setiembre</v>
      </c>
      <c r="P3133" s="142" t="s">
        <v>153</v>
      </c>
      <c r="Q3133" s="111" t="s">
        <v>150</v>
      </c>
      <c r="R3133" s="136"/>
      <c r="S3133" s="93"/>
      <c r="T3133" s="93"/>
    </row>
    <row r="3134" spans="1:20" x14ac:dyDescent="0.25">
      <c r="A3134" s="34" t="s">
        <v>2148</v>
      </c>
      <c r="B3134" s="34" t="str">
        <f t="shared" si="230"/>
        <v>UDR Lima Metropolitana Sur</v>
      </c>
      <c r="C3134" s="96" t="s">
        <v>895</v>
      </c>
      <c r="D3134" s="36" t="str">
        <f t="shared" si="229"/>
        <v>Acciones de promocion y proteccion de derechos</v>
      </c>
      <c r="E3134" s="36" t="s">
        <v>1688</v>
      </c>
      <c r="F3134" s="36" t="str">
        <f t="shared" si="227"/>
        <v xml:space="preserve">Evaluar la gratuidad de la atención al asegurado </v>
      </c>
      <c r="G3134" s="36" t="s">
        <v>1685</v>
      </c>
      <c r="H3134" s="83" t="s">
        <v>1871</v>
      </c>
      <c r="I3134" s="82">
        <v>4</v>
      </c>
      <c r="J3134" s="38">
        <v>0</v>
      </c>
      <c r="K3134" s="38"/>
      <c r="L3134" s="38">
        <v>0</v>
      </c>
      <c r="M3134" s="38">
        <f t="shared" si="228"/>
        <v>0</v>
      </c>
      <c r="N3134" s="39">
        <v>9</v>
      </c>
      <c r="O3134" s="41" t="str">
        <f>IFERROR(VLOOKUP(N3134,bbb!B3942:Ordenmes,2,0),"")</f>
        <v>Setiembre</v>
      </c>
      <c r="P3134" s="142" t="s">
        <v>35</v>
      </c>
      <c r="Q3134" s="111" t="s">
        <v>131</v>
      </c>
      <c r="R3134" s="136"/>
      <c r="S3134" s="93"/>
      <c r="T3134" s="93"/>
    </row>
    <row r="3135" spans="1:20" x14ac:dyDescent="0.25">
      <c r="A3135" s="34" t="s">
        <v>2148</v>
      </c>
      <c r="B3135" s="34" t="str">
        <f t="shared" si="230"/>
        <v>UDR Lima Metropolitana Sur</v>
      </c>
      <c r="C3135" s="96" t="s">
        <v>895</v>
      </c>
      <c r="D3135" s="36" t="str">
        <f t="shared" si="229"/>
        <v>Acciones de promocion y proteccion de derechos</v>
      </c>
      <c r="E3135" s="36" t="s">
        <v>1691</v>
      </c>
      <c r="F3135" s="36" t="str">
        <f t="shared" si="227"/>
        <v xml:space="preserve">Evaluar las acciones de intervención de los Gestores SIS en IPRESS </v>
      </c>
      <c r="G3135" s="36" t="s">
        <v>1685</v>
      </c>
      <c r="H3135" s="83" t="s">
        <v>1872</v>
      </c>
      <c r="I3135" s="82">
        <v>1</v>
      </c>
      <c r="J3135" s="38">
        <v>0</v>
      </c>
      <c r="K3135" s="38"/>
      <c r="L3135" s="38">
        <v>0</v>
      </c>
      <c r="M3135" s="38">
        <f t="shared" si="228"/>
        <v>0</v>
      </c>
      <c r="N3135" s="39">
        <v>9</v>
      </c>
      <c r="O3135" s="41" t="str">
        <f>IFERROR(VLOOKUP(N3135,bbb!B3943:Ordenmes,2,0),"")</f>
        <v>Setiembre</v>
      </c>
      <c r="P3135" s="142" t="s">
        <v>61</v>
      </c>
      <c r="Q3135" s="111" t="s">
        <v>156</v>
      </c>
      <c r="R3135" s="136"/>
      <c r="S3135" s="93"/>
      <c r="T3135" s="93"/>
    </row>
    <row r="3136" spans="1:20" x14ac:dyDescent="0.25">
      <c r="A3136" s="34" t="s">
        <v>2148</v>
      </c>
      <c r="B3136" s="34" t="str">
        <f t="shared" si="230"/>
        <v>UDR Lima Metropolitana Sur</v>
      </c>
      <c r="C3136" s="96" t="s">
        <v>895</v>
      </c>
      <c r="D3136" s="36" t="str">
        <f t="shared" si="229"/>
        <v>Acciones de promocion y proteccion de derechos</v>
      </c>
      <c r="E3136" s="36" t="s">
        <v>1873</v>
      </c>
      <c r="F3136" s="36" t="str">
        <f t="shared" si="227"/>
        <v xml:space="preserve">Gestión de aliados estratégicos </v>
      </c>
      <c r="G3136" s="36" t="s">
        <v>1685</v>
      </c>
      <c r="H3136" s="83" t="s">
        <v>1872</v>
      </c>
      <c r="I3136" s="82">
        <v>1</v>
      </c>
      <c r="J3136" s="38">
        <v>0</v>
      </c>
      <c r="K3136" s="38"/>
      <c r="L3136" s="38">
        <v>0</v>
      </c>
      <c r="M3136" s="38">
        <f t="shared" si="228"/>
        <v>0</v>
      </c>
      <c r="N3136" s="39">
        <v>9</v>
      </c>
      <c r="O3136" s="41" t="str">
        <f>IFERROR(VLOOKUP(N3136,bbb!B3944:Ordenmes,2,0),"")</f>
        <v>Setiembre</v>
      </c>
      <c r="P3136" s="142" t="s">
        <v>63</v>
      </c>
      <c r="Q3136" s="111" t="s">
        <v>145</v>
      </c>
      <c r="R3136" s="136"/>
      <c r="S3136" s="93"/>
      <c r="T3136" s="93"/>
    </row>
    <row r="3137" spans="1:20" x14ac:dyDescent="0.25">
      <c r="A3137" s="34" t="s">
        <v>2148</v>
      </c>
      <c r="B3137" s="34" t="str">
        <f t="shared" si="230"/>
        <v>UDR Lima Metropolitana Sur</v>
      </c>
      <c r="C3137" s="96" t="s">
        <v>895</v>
      </c>
      <c r="D3137" s="36" t="str">
        <f t="shared" si="229"/>
        <v>Acciones de promocion y proteccion de derechos</v>
      </c>
      <c r="E3137" s="36" t="s">
        <v>897</v>
      </c>
      <c r="F3137" s="36" t="str">
        <f t="shared" si="227"/>
        <v xml:space="preserve">Acciones de promoción </v>
      </c>
      <c r="G3137" s="36" t="s">
        <v>1685</v>
      </c>
      <c r="H3137" s="83" t="s">
        <v>1875</v>
      </c>
      <c r="I3137" s="82">
        <v>3</v>
      </c>
      <c r="J3137" s="38">
        <v>0</v>
      </c>
      <c r="K3137" s="38"/>
      <c r="L3137" s="38">
        <v>0</v>
      </c>
      <c r="M3137" s="38">
        <f t="shared" si="228"/>
        <v>0</v>
      </c>
      <c r="N3137" s="39">
        <v>9</v>
      </c>
      <c r="O3137" s="41" t="str">
        <f>IFERROR(VLOOKUP(N3137,bbb!B3945:Ordenmes,2,0),"")</f>
        <v>Setiembre</v>
      </c>
      <c r="P3137" s="142" t="s">
        <v>44</v>
      </c>
      <c r="Q3137" s="111" t="s">
        <v>137</v>
      </c>
      <c r="R3137" s="136"/>
      <c r="S3137" s="93"/>
      <c r="T3137" s="93"/>
    </row>
    <row r="3138" spans="1:20" x14ac:dyDescent="0.25">
      <c r="A3138" s="34" t="s">
        <v>2148</v>
      </c>
      <c r="B3138" s="34" t="str">
        <f t="shared" si="230"/>
        <v>UDR Lima Metropolitana Sur</v>
      </c>
      <c r="C3138" s="35" t="s">
        <v>1693</v>
      </c>
      <c r="D3138" s="36" t="str">
        <f t="shared" si="229"/>
        <v>Conduccion y control de los canales de atencion del SIS</v>
      </c>
      <c r="E3138" s="36" t="s">
        <v>1876</v>
      </c>
      <c r="F3138" s="36" t="str">
        <f t="shared" ref="F3138:F3213" si="231">IFERROR(VLOOKUP(E3138,IdTarea,2,0),"")</f>
        <v>Implementar/optimizar los canales de atención SIS</v>
      </c>
      <c r="G3138" s="36" t="s">
        <v>1685</v>
      </c>
      <c r="H3138" s="83" t="s">
        <v>1872</v>
      </c>
      <c r="I3138" s="82">
        <v>1</v>
      </c>
      <c r="J3138" s="38">
        <v>0</v>
      </c>
      <c r="K3138" s="38"/>
      <c r="L3138" s="38">
        <v>0</v>
      </c>
      <c r="M3138" s="38">
        <f t="shared" si="228"/>
        <v>0</v>
      </c>
      <c r="N3138" s="39">
        <v>9</v>
      </c>
      <c r="O3138" s="41" t="str">
        <f>IFERROR(VLOOKUP(N3138,bbb!B3946:Ordenmes,2,0),"")</f>
        <v>Setiembre</v>
      </c>
      <c r="P3138" s="142" t="s">
        <v>44</v>
      </c>
      <c r="Q3138" s="111" t="s">
        <v>137</v>
      </c>
      <c r="R3138" s="136"/>
      <c r="S3138" s="93"/>
      <c r="T3138" s="93"/>
    </row>
    <row r="3139" spans="1:20" x14ac:dyDescent="0.25">
      <c r="A3139" s="34" t="s">
        <v>2148</v>
      </c>
      <c r="B3139" s="34" t="str">
        <f t="shared" si="230"/>
        <v>UDR Lima Metropolitana Sur</v>
      </c>
      <c r="C3139" s="35" t="s">
        <v>1693</v>
      </c>
      <c r="D3139" s="36" t="str">
        <f t="shared" si="229"/>
        <v>Conduccion y control de los canales de atencion del SIS</v>
      </c>
      <c r="E3139" s="36" t="s">
        <v>1695</v>
      </c>
      <c r="F3139" s="36" t="str">
        <f t="shared" si="231"/>
        <v>Evaluar la percepción del usuario en los canales de atención de su jurisdicción</v>
      </c>
      <c r="G3139" s="36" t="s">
        <v>1685</v>
      </c>
      <c r="H3139" s="83" t="s">
        <v>1872</v>
      </c>
      <c r="I3139" s="82">
        <v>1</v>
      </c>
      <c r="J3139" s="38">
        <v>0</v>
      </c>
      <c r="K3139" s="38"/>
      <c r="L3139" s="38">
        <v>0</v>
      </c>
      <c r="M3139" s="38">
        <f t="shared" si="228"/>
        <v>0</v>
      </c>
      <c r="N3139" s="39">
        <v>9</v>
      </c>
      <c r="O3139" s="41" t="str">
        <f>IFERROR(VLOOKUP(N3139,bbb!B3947:Ordenmes,2,0),"")</f>
        <v>Setiembre</v>
      </c>
      <c r="P3139" s="142" t="s">
        <v>63</v>
      </c>
      <c r="Q3139" s="111" t="s">
        <v>145</v>
      </c>
      <c r="R3139" s="136"/>
      <c r="S3139" s="93"/>
      <c r="T3139" s="93"/>
    </row>
    <row r="3140" spans="1:20" x14ac:dyDescent="0.25">
      <c r="A3140" s="34" t="s">
        <v>2148</v>
      </c>
      <c r="B3140" s="34" t="str">
        <f t="shared" si="230"/>
        <v>UDR Lima Metropolitana Sur</v>
      </c>
      <c r="C3140" s="35" t="s">
        <v>307</v>
      </c>
      <c r="D3140" s="36" t="str">
        <f t="shared" si="229"/>
        <v>Supervisión Financiera a Unidades Ejecutoras-UE.</v>
      </c>
      <c r="E3140" s="36" t="s">
        <v>308</v>
      </c>
      <c r="F3140" s="36" t="str">
        <f t="shared" si="231"/>
        <v>Supervisión Financiera Presencial a las Unidades Ejecutoras-UE</v>
      </c>
      <c r="G3140" s="36" t="s">
        <v>1862</v>
      </c>
      <c r="H3140" s="83" t="s">
        <v>1860</v>
      </c>
      <c r="I3140" s="82">
        <v>5</v>
      </c>
      <c r="J3140" s="38">
        <v>0</v>
      </c>
      <c r="K3140" s="38"/>
      <c r="L3140" s="38">
        <v>0</v>
      </c>
      <c r="M3140" s="38">
        <f t="shared" si="228"/>
        <v>0</v>
      </c>
      <c r="N3140" s="39">
        <v>10</v>
      </c>
      <c r="O3140" s="41" t="str">
        <f>IFERROR(VLOOKUP(N3140,bbb!B3948:Ordenmes,2,0),"")</f>
        <v>Octubre</v>
      </c>
      <c r="P3140" s="142" t="s">
        <v>50</v>
      </c>
      <c r="Q3140" s="111" t="s">
        <v>158</v>
      </c>
      <c r="R3140" s="136"/>
      <c r="S3140" s="93"/>
      <c r="T3140" s="93"/>
    </row>
    <row r="3141" spans="1:20" x14ac:dyDescent="0.25">
      <c r="A3141" s="34" t="s">
        <v>2148</v>
      </c>
      <c r="B3141" s="34" t="str">
        <f t="shared" si="230"/>
        <v>UDR Lima Metropolitana Sur</v>
      </c>
      <c r="C3141" s="35" t="s">
        <v>307</v>
      </c>
      <c r="D3141" s="36" t="str">
        <f t="shared" si="229"/>
        <v>Supervisión Financiera a Unidades Ejecutoras-UE.</v>
      </c>
      <c r="E3141" s="36" t="s">
        <v>308</v>
      </c>
      <c r="F3141" s="36" t="str">
        <f t="shared" si="231"/>
        <v>Supervisión Financiera Presencial a las Unidades Ejecutoras-UE</v>
      </c>
      <c r="G3141" s="36" t="s">
        <v>1857</v>
      </c>
      <c r="H3141" s="83" t="s">
        <v>1858</v>
      </c>
      <c r="I3141" s="82">
        <v>1</v>
      </c>
      <c r="J3141" s="38">
        <v>0</v>
      </c>
      <c r="K3141" s="38"/>
      <c r="L3141" s="38">
        <v>0</v>
      </c>
      <c r="M3141" s="38">
        <f t="shared" si="228"/>
        <v>0</v>
      </c>
      <c r="N3141" s="39">
        <v>10</v>
      </c>
      <c r="O3141" s="41" t="str">
        <f>IFERROR(VLOOKUP(N3141,bbb!B3949:Ordenmes,2,0),"")</f>
        <v>Octubre</v>
      </c>
      <c r="P3141" s="142" t="s">
        <v>50</v>
      </c>
      <c r="Q3141" s="111" t="s">
        <v>158</v>
      </c>
      <c r="R3141" s="136"/>
      <c r="S3141" s="93"/>
      <c r="T3141" s="93"/>
    </row>
    <row r="3142" spans="1:20" x14ac:dyDescent="0.25">
      <c r="A3142" s="34" t="s">
        <v>2148</v>
      </c>
      <c r="B3142" s="34" t="str">
        <f t="shared" si="230"/>
        <v>UDR Lima Metropolitana Sur</v>
      </c>
      <c r="C3142" s="35" t="s">
        <v>307</v>
      </c>
      <c r="D3142" s="36" t="str">
        <f t="shared" si="229"/>
        <v>Supervisión Financiera a Unidades Ejecutoras-UE.</v>
      </c>
      <c r="E3142" s="36" t="s">
        <v>308</v>
      </c>
      <c r="F3142" s="36" t="str">
        <f t="shared" si="231"/>
        <v>Supervisión Financiera Presencial a las Unidades Ejecutoras-UE</v>
      </c>
      <c r="G3142" s="36" t="s">
        <v>1857</v>
      </c>
      <c r="H3142" s="83" t="s">
        <v>1858</v>
      </c>
      <c r="I3142" s="82">
        <v>1</v>
      </c>
      <c r="J3142" s="38">
        <v>0</v>
      </c>
      <c r="K3142" s="38"/>
      <c r="L3142" s="38">
        <v>0</v>
      </c>
      <c r="M3142" s="38">
        <f t="shared" si="228"/>
        <v>0</v>
      </c>
      <c r="N3142" s="39">
        <v>10</v>
      </c>
      <c r="O3142" s="41" t="str">
        <f>IFERROR(VLOOKUP(N3142,bbb!B3950:Ordenmes,2,0),"")</f>
        <v>Octubre</v>
      </c>
      <c r="P3142" s="142" t="s">
        <v>160</v>
      </c>
      <c r="Q3142" s="111" t="s">
        <v>161</v>
      </c>
      <c r="R3142" s="136"/>
      <c r="S3142" s="93"/>
      <c r="T3142" s="93"/>
    </row>
    <row r="3143" spans="1:20" x14ac:dyDescent="0.25">
      <c r="A3143" s="34" t="s">
        <v>2148</v>
      </c>
      <c r="B3143" s="34" t="str">
        <f t="shared" si="230"/>
        <v>UDR Lima Metropolitana Sur</v>
      </c>
      <c r="C3143" s="35" t="s">
        <v>307</v>
      </c>
      <c r="D3143" s="36" t="str">
        <f t="shared" si="229"/>
        <v>Supervisión Financiera a Unidades Ejecutoras-UE.</v>
      </c>
      <c r="E3143" s="36" t="s">
        <v>308</v>
      </c>
      <c r="F3143" s="36" t="str">
        <f t="shared" si="231"/>
        <v>Supervisión Financiera Presencial a las Unidades Ejecutoras-UE</v>
      </c>
      <c r="G3143" s="36" t="s">
        <v>1857</v>
      </c>
      <c r="H3143" s="83" t="s">
        <v>1858</v>
      </c>
      <c r="I3143" s="82">
        <v>1</v>
      </c>
      <c r="J3143" s="38">
        <v>0</v>
      </c>
      <c r="K3143" s="38"/>
      <c r="L3143" s="38">
        <v>0</v>
      </c>
      <c r="M3143" s="38">
        <f t="shared" si="228"/>
        <v>0</v>
      </c>
      <c r="N3143" s="39">
        <v>10</v>
      </c>
      <c r="O3143" s="41" t="str">
        <f>IFERROR(VLOOKUP(N3143,bbb!B3951:Ordenmes,2,0),"")</f>
        <v>Octubre</v>
      </c>
      <c r="P3143" s="142" t="s">
        <v>56</v>
      </c>
      <c r="Q3143" s="111" t="s">
        <v>142</v>
      </c>
      <c r="R3143" s="136"/>
      <c r="S3143" s="93"/>
      <c r="T3143" s="93"/>
    </row>
    <row r="3144" spans="1:20" x14ac:dyDescent="0.25">
      <c r="A3144" s="34" t="s">
        <v>2148</v>
      </c>
      <c r="B3144" s="34" t="str">
        <f t="shared" si="230"/>
        <v>UDR Lima Metropolitana Sur</v>
      </c>
      <c r="C3144" s="35" t="s">
        <v>307</v>
      </c>
      <c r="D3144" s="36" t="str">
        <f t="shared" si="229"/>
        <v>Supervisión Financiera a Unidades Ejecutoras-UE.</v>
      </c>
      <c r="E3144" s="36" t="s">
        <v>308</v>
      </c>
      <c r="F3144" s="36" t="str">
        <f t="shared" si="231"/>
        <v>Supervisión Financiera Presencial a las Unidades Ejecutoras-UE</v>
      </c>
      <c r="G3144" s="36" t="s">
        <v>1857</v>
      </c>
      <c r="H3144" s="83" t="s">
        <v>1858</v>
      </c>
      <c r="I3144" s="82">
        <v>1</v>
      </c>
      <c r="J3144" s="38">
        <v>0</v>
      </c>
      <c r="K3144" s="38"/>
      <c r="L3144" s="38">
        <v>0</v>
      </c>
      <c r="M3144" s="38">
        <f t="shared" ref="M3144:M3233" si="232">SUM(J3144:L3144)</f>
        <v>0</v>
      </c>
      <c r="N3144" s="39">
        <v>10</v>
      </c>
      <c r="O3144" s="41" t="str">
        <f>IFERROR(VLOOKUP(N3144,bbb!B3952:Ordenmes,2,0),"")</f>
        <v>Octubre</v>
      </c>
      <c r="P3144" s="142" t="s">
        <v>153</v>
      </c>
      <c r="Q3144" s="111" t="s">
        <v>150</v>
      </c>
      <c r="R3144" s="136"/>
      <c r="S3144" s="93"/>
      <c r="T3144" s="93"/>
    </row>
    <row r="3145" spans="1:20" x14ac:dyDescent="0.25">
      <c r="A3145" s="34" t="s">
        <v>2148</v>
      </c>
      <c r="B3145" s="34" t="str">
        <f t="shared" si="230"/>
        <v>UDR Lima Metropolitana Sur</v>
      </c>
      <c r="C3145" s="35" t="s">
        <v>279</v>
      </c>
      <c r="D3145" s="36" t="str">
        <f t="shared" si="229"/>
        <v>Ejecución de Control Técnico a las Prestaciones.</v>
      </c>
      <c r="E3145" s="36" t="s">
        <v>288</v>
      </c>
      <c r="F3145" s="36" t="str">
        <f t="shared" si="231"/>
        <v>Ejecutar acciones correspondientes al Proceso de Control Presencial Posterior</v>
      </c>
      <c r="G3145" s="36" t="s">
        <v>1864</v>
      </c>
      <c r="H3145" s="83" t="s">
        <v>1865</v>
      </c>
      <c r="I3145" s="82">
        <v>1</v>
      </c>
      <c r="J3145" s="38">
        <v>0</v>
      </c>
      <c r="K3145" s="38"/>
      <c r="L3145" s="38">
        <v>0</v>
      </c>
      <c r="M3145" s="38">
        <f t="shared" si="232"/>
        <v>0</v>
      </c>
      <c r="N3145" s="39">
        <v>10</v>
      </c>
      <c r="O3145" s="41" t="str">
        <f>IFERROR(VLOOKUP(N3145,bbb!B3953:Ordenmes,2,0),"")</f>
        <v>Octubre</v>
      </c>
      <c r="P3145" s="142" t="s">
        <v>21</v>
      </c>
      <c r="Q3145" s="111" t="s">
        <v>126</v>
      </c>
      <c r="R3145" s="136"/>
      <c r="S3145" s="93"/>
      <c r="T3145" s="93"/>
    </row>
    <row r="3146" spans="1:20" x14ac:dyDescent="0.25">
      <c r="A3146" s="34" t="s">
        <v>2148</v>
      </c>
      <c r="B3146" s="34" t="str">
        <f t="shared" si="230"/>
        <v>UDR Lima Metropolitana Sur</v>
      </c>
      <c r="C3146" s="35" t="s">
        <v>279</v>
      </c>
      <c r="D3146" s="36" t="str">
        <f t="shared" si="229"/>
        <v>Ejecución de Control Técnico a las Prestaciones.</v>
      </c>
      <c r="E3146" s="36" t="s">
        <v>288</v>
      </c>
      <c r="F3146" s="36" t="str">
        <f t="shared" si="231"/>
        <v>Ejecutar acciones correspondientes al Proceso de Control Presencial Posterior</v>
      </c>
      <c r="G3146" s="36" t="s">
        <v>1864</v>
      </c>
      <c r="H3146" s="83" t="s">
        <v>1865</v>
      </c>
      <c r="I3146" s="82">
        <v>1</v>
      </c>
      <c r="J3146" s="38">
        <v>0</v>
      </c>
      <c r="K3146" s="38"/>
      <c r="L3146" s="38">
        <v>0</v>
      </c>
      <c r="M3146" s="38">
        <f t="shared" si="232"/>
        <v>0</v>
      </c>
      <c r="N3146" s="39">
        <v>10</v>
      </c>
      <c r="O3146" s="41" t="str">
        <f>IFERROR(VLOOKUP(N3146,bbb!B3954:Ordenmes,2,0),"")</f>
        <v>Octubre</v>
      </c>
      <c r="P3146" s="142" t="s">
        <v>165</v>
      </c>
      <c r="Q3146" s="111" t="s">
        <v>166</v>
      </c>
      <c r="R3146" s="136"/>
      <c r="S3146" s="93"/>
      <c r="T3146" s="93"/>
    </row>
    <row r="3147" spans="1:20" x14ac:dyDescent="0.25">
      <c r="A3147" s="34" t="s">
        <v>2148</v>
      </c>
      <c r="B3147" s="34" t="str">
        <f t="shared" si="230"/>
        <v>UDR Lima Metropolitana Sur</v>
      </c>
      <c r="C3147" s="35" t="s">
        <v>279</v>
      </c>
      <c r="D3147" s="36" t="str">
        <f t="shared" si="229"/>
        <v>Ejecución de Control Técnico a las Prestaciones.</v>
      </c>
      <c r="E3147" s="36" t="s">
        <v>288</v>
      </c>
      <c r="F3147" s="36" t="str">
        <f t="shared" si="231"/>
        <v>Ejecutar acciones correspondientes al Proceso de Control Presencial Posterior</v>
      </c>
      <c r="G3147" s="36" t="s">
        <v>1864</v>
      </c>
      <c r="H3147" s="83" t="s">
        <v>1865</v>
      </c>
      <c r="I3147" s="82">
        <v>1</v>
      </c>
      <c r="J3147" s="38">
        <v>0</v>
      </c>
      <c r="K3147" s="38"/>
      <c r="L3147" s="38">
        <v>0</v>
      </c>
      <c r="M3147" s="38">
        <f t="shared" si="232"/>
        <v>0</v>
      </c>
      <c r="N3147" s="39">
        <v>10</v>
      </c>
      <c r="O3147" s="41" t="str">
        <f>IFERROR(VLOOKUP(N3147,bbb!B3955:Ordenmes,2,0),"")</f>
        <v>Octubre</v>
      </c>
      <c r="P3147" s="142" t="s">
        <v>63</v>
      </c>
      <c r="Q3147" s="111" t="s">
        <v>145</v>
      </c>
      <c r="R3147" s="136"/>
      <c r="S3147" s="93"/>
      <c r="T3147" s="93"/>
    </row>
    <row r="3148" spans="1:20" x14ac:dyDescent="0.25">
      <c r="A3148" s="34" t="s">
        <v>2148</v>
      </c>
      <c r="B3148" s="34" t="str">
        <f t="shared" si="230"/>
        <v>UDR Lima Metropolitana Sur</v>
      </c>
      <c r="C3148" s="35" t="s">
        <v>279</v>
      </c>
      <c r="D3148" s="36" t="str">
        <f t="shared" si="229"/>
        <v>Ejecución de Control Técnico a las Prestaciones.</v>
      </c>
      <c r="E3148" s="36" t="s">
        <v>288</v>
      </c>
      <c r="F3148" s="36" t="str">
        <f t="shared" si="231"/>
        <v>Ejecutar acciones correspondientes al Proceso de Control Presencial Posterior</v>
      </c>
      <c r="G3148" s="36" t="s">
        <v>1864</v>
      </c>
      <c r="H3148" s="83" t="s">
        <v>1865</v>
      </c>
      <c r="I3148" s="82">
        <v>1</v>
      </c>
      <c r="J3148" s="38">
        <v>0</v>
      </c>
      <c r="K3148" s="38"/>
      <c r="L3148" s="38">
        <v>0</v>
      </c>
      <c r="M3148" s="38">
        <f t="shared" si="232"/>
        <v>0</v>
      </c>
      <c r="N3148" s="39">
        <v>10</v>
      </c>
      <c r="O3148" s="41" t="str">
        <f>IFERROR(VLOOKUP(N3148,bbb!B3956:Ordenmes,2,0),"")</f>
        <v>Octubre</v>
      </c>
      <c r="P3148" s="142" t="s">
        <v>168</v>
      </c>
      <c r="Q3148" s="111" t="s">
        <v>169</v>
      </c>
      <c r="R3148" s="136"/>
      <c r="S3148" s="93"/>
      <c r="T3148" s="93"/>
    </row>
    <row r="3149" spans="1:20" x14ac:dyDescent="0.25">
      <c r="A3149" s="34" t="s">
        <v>2148</v>
      </c>
      <c r="B3149" s="34" t="str">
        <f t="shared" si="230"/>
        <v>UDR Lima Metropolitana Sur</v>
      </c>
      <c r="C3149" s="35" t="s">
        <v>279</v>
      </c>
      <c r="D3149" s="36" t="str">
        <f t="shared" si="229"/>
        <v>Ejecución de Control Técnico a las Prestaciones.</v>
      </c>
      <c r="E3149" s="36" t="s">
        <v>288</v>
      </c>
      <c r="F3149" s="36" t="str">
        <f t="shared" si="231"/>
        <v>Ejecutar acciones correspondientes al Proceso de Control Presencial Posterior</v>
      </c>
      <c r="G3149" s="36" t="s">
        <v>1864</v>
      </c>
      <c r="H3149" s="83" t="s">
        <v>1865</v>
      </c>
      <c r="I3149" s="82">
        <v>1</v>
      </c>
      <c r="J3149" s="38">
        <v>0</v>
      </c>
      <c r="K3149" s="38"/>
      <c r="L3149" s="38">
        <v>0</v>
      </c>
      <c r="M3149" s="38">
        <f t="shared" si="232"/>
        <v>0</v>
      </c>
      <c r="N3149" s="39">
        <v>10</v>
      </c>
      <c r="O3149" s="41" t="str">
        <f>IFERROR(VLOOKUP(N3149,bbb!B3957:Ordenmes,2,0),"")</f>
        <v>Octubre</v>
      </c>
      <c r="P3149" s="142" t="s">
        <v>165</v>
      </c>
      <c r="Q3149" s="111" t="s">
        <v>166</v>
      </c>
      <c r="R3149" s="136"/>
      <c r="S3149" s="93"/>
      <c r="T3149" s="93"/>
    </row>
    <row r="3150" spans="1:20" x14ac:dyDescent="0.25">
      <c r="A3150" s="34" t="s">
        <v>2148</v>
      </c>
      <c r="B3150" s="34" t="str">
        <f t="shared" si="230"/>
        <v>UDR Lima Metropolitana Sur</v>
      </c>
      <c r="C3150" s="35" t="s">
        <v>314</v>
      </c>
      <c r="D3150" s="36" t="str">
        <f t="shared" si="229"/>
        <v>Acciones de Afiliación.</v>
      </c>
      <c r="E3150" s="36" t="s">
        <v>876</v>
      </c>
      <c r="F3150" s="36" t="str">
        <f t="shared" si="231"/>
        <v>Asistencia técnica a operadores del módulo de afiliación en IPRESS</v>
      </c>
      <c r="G3150" s="36" t="s">
        <v>1685</v>
      </c>
      <c r="H3150" s="83" t="s">
        <v>1869</v>
      </c>
      <c r="I3150" s="82">
        <v>2</v>
      </c>
      <c r="J3150" s="38">
        <v>0</v>
      </c>
      <c r="K3150" s="38"/>
      <c r="L3150" s="38">
        <v>0</v>
      </c>
      <c r="M3150" s="38">
        <f t="shared" si="232"/>
        <v>0</v>
      </c>
      <c r="N3150" s="39">
        <v>10</v>
      </c>
      <c r="O3150" s="41" t="str">
        <f>IFERROR(VLOOKUP(N3150,bbb!B3958:Ordenmes,2,0),"")</f>
        <v>Octubre</v>
      </c>
      <c r="P3150" s="142" t="s">
        <v>168</v>
      </c>
      <c r="Q3150" s="111" t="s">
        <v>169</v>
      </c>
      <c r="R3150" s="136"/>
      <c r="S3150" s="93"/>
      <c r="T3150" s="93"/>
    </row>
    <row r="3151" spans="1:20" x14ac:dyDescent="0.25">
      <c r="A3151" s="34" t="s">
        <v>2148</v>
      </c>
      <c r="B3151" s="34" t="str">
        <f t="shared" si="230"/>
        <v>UDR Lima Metropolitana Sur</v>
      </c>
      <c r="C3151" s="35" t="s">
        <v>314</v>
      </c>
      <c r="D3151" s="36" t="str">
        <f t="shared" si="229"/>
        <v>Acciones de Afiliación.</v>
      </c>
      <c r="E3151" s="36" t="s">
        <v>315</v>
      </c>
      <c r="F3151" s="36" t="str">
        <f t="shared" si="231"/>
        <v>Supervisión y asistencia técnica en materia de afiliaciones</v>
      </c>
      <c r="G3151" s="36" t="s">
        <v>1685</v>
      </c>
      <c r="H3151" s="83" t="s">
        <v>1869</v>
      </c>
      <c r="I3151" s="82">
        <v>2</v>
      </c>
      <c r="J3151" s="38">
        <v>0</v>
      </c>
      <c r="K3151" s="38"/>
      <c r="L3151" s="38">
        <v>0</v>
      </c>
      <c r="M3151" s="38">
        <f t="shared" si="232"/>
        <v>0</v>
      </c>
      <c r="N3151" s="39">
        <v>10</v>
      </c>
      <c r="O3151" s="41" t="str">
        <f>IFERROR(VLOOKUP(N3151,bbb!B3959:Ordenmes,2,0),"")</f>
        <v>Octubre</v>
      </c>
      <c r="P3151" s="142"/>
      <c r="Q3151" s="111"/>
      <c r="R3151" s="136"/>
      <c r="S3151" s="93"/>
      <c r="T3151" s="93"/>
    </row>
    <row r="3152" spans="1:20" x14ac:dyDescent="0.25">
      <c r="A3152" s="34" t="s">
        <v>2148</v>
      </c>
      <c r="B3152" s="34" t="str">
        <f t="shared" si="230"/>
        <v>UDR Lima Metropolitana Sur</v>
      </c>
      <c r="C3152" s="96" t="s">
        <v>895</v>
      </c>
      <c r="D3152" s="36" t="str">
        <f t="shared" si="229"/>
        <v>Acciones de promocion y proteccion de derechos</v>
      </c>
      <c r="E3152" s="36" t="s">
        <v>1688</v>
      </c>
      <c r="F3152" s="36" t="str">
        <f t="shared" si="231"/>
        <v xml:space="preserve">Evaluar la gratuidad de la atención al asegurado </v>
      </c>
      <c r="G3152" s="36" t="s">
        <v>1685</v>
      </c>
      <c r="H3152" s="83" t="s">
        <v>1871</v>
      </c>
      <c r="I3152" s="82">
        <v>4</v>
      </c>
      <c r="J3152" s="38">
        <v>0</v>
      </c>
      <c r="K3152" s="38"/>
      <c r="L3152" s="38">
        <v>0</v>
      </c>
      <c r="M3152" s="38">
        <f t="shared" si="232"/>
        <v>0</v>
      </c>
      <c r="N3152" s="39">
        <v>10</v>
      </c>
      <c r="O3152" s="41" t="str">
        <f>IFERROR(VLOOKUP(N3152,bbb!B3960:Ordenmes,2,0),"")</f>
        <v>Octubre</v>
      </c>
      <c r="P3152" s="142"/>
      <c r="Q3152" s="111"/>
      <c r="R3152" s="136"/>
      <c r="S3152" s="93"/>
      <c r="T3152" s="93"/>
    </row>
    <row r="3153" spans="1:20" x14ac:dyDescent="0.25">
      <c r="A3153" s="34" t="s">
        <v>2148</v>
      </c>
      <c r="B3153" s="34" t="str">
        <f t="shared" si="230"/>
        <v>UDR Lima Metropolitana Sur</v>
      </c>
      <c r="C3153" s="96" t="s">
        <v>895</v>
      </c>
      <c r="D3153" s="36" t="str">
        <f t="shared" si="229"/>
        <v>Acciones de promocion y proteccion de derechos</v>
      </c>
      <c r="E3153" s="36" t="s">
        <v>897</v>
      </c>
      <c r="F3153" s="36" t="str">
        <f t="shared" si="231"/>
        <v xml:space="preserve">Acciones de promoción </v>
      </c>
      <c r="G3153" s="36" t="s">
        <v>1685</v>
      </c>
      <c r="H3153" s="83" t="s">
        <v>1875</v>
      </c>
      <c r="I3153" s="82">
        <v>3</v>
      </c>
      <c r="J3153" s="38">
        <v>0</v>
      </c>
      <c r="K3153" s="38"/>
      <c r="L3153" s="38">
        <v>0</v>
      </c>
      <c r="M3153" s="38">
        <f t="shared" si="232"/>
        <v>0</v>
      </c>
      <c r="N3153" s="39">
        <v>10</v>
      </c>
      <c r="O3153" s="41" t="str">
        <f>IFERROR(VLOOKUP(N3153,bbb!B3961:Ordenmes,2,0),"")</f>
        <v>Octubre</v>
      </c>
      <c r="P3153" s="142"/>
      <c r="Q3153" s="111"/>
      <c r="R3153" s="136"/>
      <c r="S3153" s="93"/>
      <c r="T3153" s="93"/>
    </row>
    <row r="3154" spans="1:20" x14ac:dyDescent="0.25">
      <c r="A3154" s="34" t="s">
        <v>2148</v>
      </c>
      <c r="B3154" s="34" t="str">
        <f t="shared" si="230"/>
        <v>UDR Lima Metropolitana Sur</v>
      </c>
      <c r="C3154" s="35" t="s">
        <v>307</v>
      </c>
      <c r="D3154" s="36" t="str">
        <f t="shared" si="229"/>
        <v>Supervisión Financiera a Unidades Ejecutoras-UE.</v>
      </c>
      <c r="E3154" s="36" t="s">
        <v>308</v>
      </c>
      <c r="F3154" s="36" t="str">
        <f t="shared" si="231"/>
        <v>Supervisión Financiera Presencial a las Unidades Ejecutoras-UE</v>
      </c>
      <c r="G3154" s="36" t="s">
        <v>1863</v>
      </c>
      <c r="H3154" s="83" t="s">
        <v>1860</v>
      </c>
      <c r="I3154" s="82">
        <v>5</v>
      </c>
      <c r="J3154" s="38">
        <v>0</v>
      </c>
      <c r="K3154" s="38"/>
      <c r="L3154" s="38">
        <v>0</v>
      </c>
      <c r="M3154" s="38">
        <f t="shared" si="232"/>
        <v>0</v>
      </c>
      <c r="N3154" s="39">
        <v>11</v>
      </c>
      <c r="O3154" s="41" t="str">
        <f>IFERROR(VLOOKUP(N3154,bbb!B3962:Ordenmes,2,0),"")</f>
        <v>Noviembre</v>
      </c>
      <c r="P3154" s="142"/>
      <c r="Q3154" s="111"/>
      <c r="R3154" s="136"/>
      <c r="S3154" s="93"/>
      <c r="T3154" s="93"/>
    </row>
    <row r="3155" spans="1:20" x14ac:dyDescent="0.25">
      <c r="A3155" s="34" t="s">
        <v>2148</v>
      </c>
      <c r="B3155" s="34" t="str">
        <f t="shared" si="230"/>
        <v>UDR Lima Metropolitana Sur</v>
      </c>
      <c r="C3155" s="35" t="s">
        <v>307</v>
      </c>
      <c r="D3155" s="36" t="str">
        <f t="shared" si="229"/>
        <v>Supervisión Financiera a Unidades Ejecutoras-UE.</v>
      </c>
      <c r="E3155" s="36" t="s">
        <v>308</v>
      </c>
      <c r="F3155" s="36" t="str">
        <f t="shared" si="231"/>
        <v>Supervisión Financiera Presencial a las Unidades Ejecutoras-UE</v>
      </c>
      <c r="G3155" s="36" t="s">
        <v>1857</v>
      </c>
      <c r="H3155" s="83" t="s">
        <v>1858</v>
      </c>
      <c r="I3155" s="82">
        <v>1</v>
      </c>
      <c r="J3155" s="38">
        <v>0</v>
      </c>
      <c r="K3155" s="38"/>
      <c r="L3155" s="38">
        <v>0</v>
      </c>
      <c r="M3155" s="38">
        <f t="shared" si="232"/>
        <v>0</v>
      </c>
      <c r="N3155" s="39">
        <v>11</v>
      </c>
      <c r="O3155" s="41" t="str">
        <f>IFERROR(VLOOKUP(N3155,bbb!B3963:Ordenmes,2,0),"")</f>
        <v>Noviembre</v>
      </c>
      <c r="P3155" s="142"/>
      <c r="Q3155" s="111"/>
      <c r="R3155" s="136"/>
      <c r="S3155" s="93"/>
      <c r="T3155" s="93"/>
    </row>
    <row r="3156" spans="1:20" x14ac:dyDescent="0.25">
      <c r="A3156" s="34" t="s">
        <v>2148</v>
      </c>
      <c r="B3156" s="34" t="str">
        <f t="shared" si="230"/>
        <v>UDR Lima Metropolitana Sur</v>
      </c>
      <c r="C3156" s="35" t="s">
        <v>307</v>
      </c>
      <c r="D3156" s="36" t="str">
        <f t="shared" si="229"/>
        <v>Supervisión Financiera a Unidades Ejecutoras-UE.</v>
      </c>
      <c r="E3156" s="36" t="s">
        <v>308</v>
      </c>
      <c r="F3156" s="36" t="str">
        <f t="shared" si="231"/>
        <v>Supervisión Financiera Presencial a las Unidades Ejecutoras-UE</v>
      </c>
      <c r="G3156" s="36" t="s">
        <v>1857</v>
      </c>
      <c r="H3156" s="83" t="s">
        <v>1858</v>
      </c>
      <c r="I3156" s="82">
        <v>1</v>
      </c>
      <c r="J3156" s="38">
        <v>0</v>
      </c>
      <c r="K3156" s="38"/>
      <c r="L3156" s="38">
        <v>0</v>
      </c>
      <c r="M3156" s="38">
        <f t="shared" si="232"/>
        <v>0</v>
      </c>
      <c r="N3156" s="39">
        <v>11</v>
      </c>
      <c r="O3156" s="41" t="str">
        <f>IFERROR(VLOOKUP(N3156,bbb!B3964:Ordenmes,2,0),"")</f>
        <v>Noviembre</v>
      </c>
      <c r="P3156" s="142"/>
      <c r="Q3156" s="111"/>
      <c r="R3156" s="136"/>
      <c r="S3156" s="93"/>
      <c r="T3156" s="93"/>
    </row>
    <row r="3157" spans="1:20" x14ac:dyDescent="0.25">
      <c r="A3157" s="34" t="s">
        <v>2148</v>
      </c>
      <c r="B3157" s="34" t="str">
        <f t="shared" si="230"/>
        <v>UDR Lima Metropolitana Sur</v>
      </c>
      <c r="C3157" s="35" t="s">
        <v>307</v>
      </c>
      <c r="D3157" s="36" t="str">
        <f t="shared" si="229"/>
        <v>Supervisión Financiera a Unidades Ejecutoras-UE.</v>
      </c>
      <c r="E3157" s="36" t="s">
        <v>308</v>
      </c>
      <c r="F3157" s="36" t="str">
        <f t="shared" si="231"/>
        <v>Supervisión Financiera Presencial a las Unidades Ejecutoras-UE</v>
      </c>
      <c r="G3157" s="36" t="s">
        <v>1857</v>
      </c>
      <c r="H3157" s="83" t="s">
        <v>1858</v>
      </c>
      <c r="I3157" s="82">
        <v>1</v>
      </c>
      <c r="J3157" s="38">
        <v>0</v>
      </c>
      <c r="K3157" s="38"/>
      <c r="L3157" s="38">
        <v>0</v>
      </c>
      <c r="M3157" s="38">
        <f t="shared" si="232"/>
        <v>0</v>
      </c>
      <c r="N3157" s="39">
        <v>11</v>
      </c>
      <c r="O3157" s="41" t="str">
        <f>IFERROR(VLOOKUP(N3157,bbb!B3965:Ordenmes,2,0),"")</f>
        <v>Noviembre</v>
      </c>
      <c r="P3157" s="142"/>
      <c r="Q3157" s="111"/>
      <c r="R3157" s="136"/>
      <c r="S3157" s="93"/>
      <c r="T3157" s="93"/>
    </row>
    <row r="3158" spans="1:20" x14ac:dyDescent="0.25">
      <c r="A3158" s="34" t="s">
        <v>2148</v>
      </c>
      <c r="B3158" s="34" t="str">
        <f t="shared" si="230"/>
        <v>UDR Lima Metropolitana Sur</v>
      </c>
      <c r="C3158" s="35" t="s">
        <v>307</v>
      </c>
      <c r="D3158" s="36" t="str">
        <f t="shared" si="229"/>
        <v>Supervisión Financiera a Unidades Ejecutoras-UE.</v>
      </c>
      <c r="E3158" s="36" t="s">
        <v>308</v>
      </c>
      <c r="F3158" s="36" t="str">
        <f t="shared" si="231"/>
        <v>Supervisión Financiera Presencial a las Unidades Ejecutoras-UE</v>
      </c>
      <c r="G3158" s="36" t="s">
        <v>1857</v>
      </c>
      <c r="H3158" s="83" t="s">
        <v>1858</v>
      </c>
      <c r="I3158" s="82">
        <v>1</v>
      </c>
      <c r="J3158" s="38">
        <v>0</v>
      </c>
      <c r="K3158" s="38"/>
      <c r="L3158" s="38">
        <v>0</v>
      </c>
      <c r="M3158" s="38">
        <f t="shared" si="232"/>
        <v>0</v>
      </c>
      <c r="N3158" s="39">
        <v>11</v>
      </c>
      <c r="O3158" s="41" t="str">
        <f>IFERROR(VLOOKUP(N3158,bbb!B3966:Ordenmes,2,0),"")</f>
        <v>Noviembre</v>
      </c>
      <c r="P3158" s="142"/>
      <c r="Q3158" s="111"/>
      <c r="R3158" s="136"/>
      <c r="S3158" s="93"/>
      <c r="T3158" s="93"/>
    </row>
    <row r="3159" spans="1:20" x14ac:dyDescent="0.25">
      <c r="A3159" s="34" t="s">
        <v>2148</v>
      </c>
      <c r="B3159" s="34" t="str">
        <f t="shared" si="230"/>
        <v>UDR Lima Metropolitana Sur</v>
      </c>
      <c r="C3159" s="35" t="s">
        <v>279</v>
      </c>
      <c r="D3159" s="36" t="str">
        <f t="shared" si="229"/>
        <v>Ejecución de Control Técnico a las Prestaciones.</v>
      </c>
      <c r="E3159" s="36" t="s">
        <v>288</v>
      </c>
      <c r="F3159" s="36" t="str">
        <f t="shared" si="231"/>
        <v>Ejecutar acciones correspondientes al Proceso de Control Presencial Posterior</v>
      </c>
      <c r="G3159" s="36" t="s">
        <v>1864</v>
      </c>
      <c r="H3159" s="83" t="s">
        <v>1865</v>
      </c>
      <c r="I3159" s="82">
        <v>1</v>
      </c>
      <c r="J3159" s="38">
        <v>0</v>
      </c>
      <c r="K3159" s="38"/>
      <c r="L3159" s="38">
        <v>0</v>
      </c>
      <c r="M3159" s="38">
        <f t="shared" si="232"/>
        <v>0</v>
      </c>
      <c r="N3159" s="39">
        <v>11</v>
      </c>
      <c r="O3159" s="41" t="str">
        <f>IFERROR(VLOOKUP(N3159,bbb!B3967:Ordenmes,2,0),"")</f>
        <v>Noviembre</v>
      </c>
      <c r="P3159" s="142"/>
      <c r="Q3159" s="111"/>
      <c r="R3159" s="136"/>
      <c r="S3159" s="93"/>
      <c r="T3159" s="93"/>
    </row>
    <row r="3160" spans="1:20" x14ac:dyDescent="0.25">
      <c r="A3160" s="34" t="s">
        <v>2148</v>
      </c>
      <c r="B3160" s="34" t="str">
        <f t="shared" si="230"/>
        <v>UDR Lima Metropolitana Sur</v>
      </c>
      <c r="C3160" s="35" t="s">
        <v>279</v>
      </c>
      <c r="D3160" s="36" t="str">
        <f t="shared" si="229"/>
        <v>Ejecución de Control Técnico a las Prestaciones.</v>
      </c>
      <c r="E3160" s="36" t="s">
        <v>288</v>
      </c>
      <c r="F3160" s="36" t="str">
        <f t="shared" si="231"/>
        <v>Ejecutar acciones correspondientes al Proceso de Control Presencial Posterior</v>
      </c>
      <c r="G3160" s="36" t="s">
        <v>1864</v>
      </c>
      <c r="H3160" s="83" t="s">
        <v>1865</v>
      </c>
      <c r="I3160" s="82">
        <v>1</v>
      </c>
      <c r="J3160" s="38">
        <v>0</v>
      </c>
      <c r="K3160" s="38"/>
      <c r="L3160" s="38">
        <v>0</v>
      </c>
      <c r="M3160" s="38">
        <f t="shared" si="232"/>
        <v>0</v>
      </c>
      <c r="N3160" s="39">
        <v>11</v>
      </c>
      <c r="O3160" s="41" t="str">
        <f>IFERROR(VLOOKUP(N3160,bbb!B3968:Ordenmes,2,0),"")</f>
        <v>Noviembre</v>
      </c>
      <c r="P3160" s="142"/>
      <c r="Q3160" s="111"/>
      <c r="R3160" s="136"/>
      <c r="S3160" s="93"/>
      <c r="T3160" s="93"/>
    </row>
    <row r="3161" spans="1:20" x14ac:dyDescent="0.25">
      <c r="A3161" s="34" t="s">
        <v>2148</v>
      </c>
      <c r="B3161" s="34" t="str">
        <f t="shared" si="230"/>
        <v>UDR Lima Metropolitana Sur</v>
      </c>
      <c r="C3161" s="35" t="s">
        <v>279</v>
      </c>
      <c r="D3161" s="36" t="str">
        <f t="shared" si="229"/>
        <v>Ejecución de Control Técnico a las Prestaciones.</v>
      </c>
      <c r="E3161" s="36" t="s">
        <v>288</v>
      </c>
      <c r="F3161" s="36" t="str">
        <f t="shared" si="231"/>
        <v>Ejecutar acciones correspondientes al Proceso de Control Presencial Posterior</v>
      </c>
      <c r="G3161" s="36" t="s">
        <v>1864</v>
      </c>
      <c r="H3161" s="83" t="s">
        <v>1865</v>
      </c>
      <c r="I3161" s="82">
        <v>1</v>
      </c>
      <c r="J3161" s="38">
        <v>0</v>
      </c>
      <c r="K3161" s="38"/>
      <c r="L3161" s="38">
        <v>0</v>
      </c>
      <c r="M3161" s="38">
        <f t="shared" si="232"/>
        <v>0</v>
      </c>
      <c r="N3161" s="39">
        <v>11</v>
      </c>
      <c r="O3161" s="41" t="str">
        <f>IFERROR(VLOOKUP(N3161,bbb!B3969:Ordenmes,2,0),"")</f>
        <v>Noviembre</v>
      </c>
      <c r="P3161" s="142"/>
      <c r="Q3161" s="111"/>
      <c r="R3161" s="136"/>
      <c r="S3161" s="93"/>
      <c r="T3161" s="93"/>
    </row>
    <row r="3162" spans="1:20" x14ac:dyDescent="0.25">
      <c r="A3162" s="34" t="s">
        <v>2148</v>
      </c>
      <c r="B3162" s="34" t="str">
        <f t="shared" si="230"/>
        <v>UDR Lima Metropolitana Sur</v>
      </c>
      <c r="C3162" s="35" t="s">
        <v>279</v>
      </c>
      <c r="D3162" s="36" t="str">
        <f t="shared" ref="D3162:D3249" si="233">IFERROR(VLOOKUP(C3162,IdAOE,2,0),"")</f>
        <v>Ejecución de Control Técnico a las Prestaciones.</v>
      </c>
      <c r="E3162" s="36" t="s">
        <v>288</v>
      </c>
      <c r="F3162" s="36" t="str">
        <f t="shared" si="231"/>
        <v>Ejecutar acciones correspondientes al Proceso de Control Presencial Posterior</v>
      </c>
      <c r="G3162" s="36" t="s">
        <v>1864</v>
      </c>
      <c r="H3162" s="83" t="s">
        <v>1865</v>
      </c>
      <c r="I3162" s="82">
        <v>1</v>
      </c>
      <c r="J3162" s="38">
        <v>0</v>
      </c>
      <c r="K3162" s="38"/>
      <c r="L3162" s="38">
        <v>0</v>
      </c>
      <c r="M3162" s="38">
        <f t="shared" si="232"/>
        <v>0</v>
      </c>
      <c r="N3162" s="39">
        <v>11</v>
      </c>
      <c r="O3162" s="41" t="str">
        <f>IFERROR(VLOOKUP(N3162,bbb!B3970:Ordenmes,2,0),"")</f>
        <v>Noviembre</v>
      </c>
      <c r="P3162" s="142"/>
      <c r="Q3162" s="111"/>
      <c r="R3162" s="136"/>
      <c r="S3162" s="93"/>
      <c r="T3162" s="93"/>
    </row>
    <row r="3163" spans="1:20" x14ac:dyDescent="0.25">
      <c r="A3163" s="34" t="s">
        <v>2148</v>
      </c>
      <c r="B3163" s="34" t="str">
        <f t="shared" si="230"/>
        <v>UDR Lima Metropolitana Sur</v>
      </c>
      <c r="C3163" s="35" t="s">
        <v>314</v>
      </c>
      <c r="D3163" s="36" t="str">
        <f t="shared" si="233"/>
        <v>Acciones de Afiliación.</v>
      </c>
      <c r="E3163" s="36" t="s">
        <v>876</v>
      </c>
      <c r="F3163" s="36" t="str">
        <f t="shared" si="231"/>
        <v>Asistencia técnica a operadores del módulo de afiliación en IPRESS</v>
      </c>
      <c r="G3163" s="36" t="s">
        <v>1685</v>
      </c>
      <c r="H3163" s="83" t="s">
        <v>1869</v>
      </c>
      <c r="I3163" s="82">
        <v>2</v>
      </c>
      <c r="J3163" s="38">
        <v>0</v>
      </c>
      <c r="K3163" s="38"/>
      <c r="L3163" s="38">
        <v>0</v>
      </c>
      <c r="M3163" s="38">
        <f t="shared" si="232"/>
        <v>0</v>
      </c>
      <c r="N3163" s="39">
        <v>11</v>
      </c>
      <c r="O3163" s="41" t="str">
        <f>IFERROR(VLOOKUP(N3163,bbb!B3971:Ordenmes,2,0),"")</f>
        <v>Noviembre</v>
      </c>
      <c r="P3163" s="142"/>
      <c r="Q3163" s="111"/>
      <c r="R3163" s="136"/>
      <c r="S3163" s="93"/>
      <c r="T3163" s="93"/>
    </row>
    <row r="3164" spans="1:20" x14ac:dyDescent="0.25">
      <c r="A3164" s="34" t="s">
        <v>2148</v>
      </c>
      <c r="B3164" s="34" t="str">
        <f t="shared" si="230"/>
        <v>UDR Lima Metropolitana Sur</v>
      </c>
      <c r="C3164" s="35" t="s">
        <v>314</v>
      </c>
      <c r="D3164" s="36" t="str">
        <f t="shared" si="233"/>
        <v>Acciones de Afiliación.</v>
      </c>
      <c r="E3164" s="36" t="s">
        <v>315</v>
      </c>
      <c r="F3164" s="36" t="str">
        <f t="shared" si="231"/>
        <v>Supervisión y asistencia técnica en materia de afiliaciones</v>
      </c>
      <c r="G3164" s="36" t="s">
        <v>1685</v>
      </c>
      <c r="H3164" s="83" t="s">
        <v>1869</v>
      </c>
      <c r="I3164" s="82">
        <v>2</v>
      </c>
      <c r="J3164" s="38">
        <v>0</v>
      </c>
      <c r="K3164" s="38"/>
      <c r="L3164" s="38">
        <v>0</v>
      </c>
      <c r="M3164" s="38">
        <f t="shared" si="232"/>
        <v>0</v>
      </c>
      <c r="N3164" s="39">
        <v>11</v>
      </c>
      <c r="O3164" s="41" t="str">
        <f>IFERROR(VLOOKUP(N3164,bbb!B3972:Ordenmes,2,0),"")</f>
        <v>Noviembre</v>
      </c>
      <c r="P3164" s="142"/>
      <c r="Q3164" s="111"/>
      <c r="R3164" s="136"/>
      <c r="S3164" s="93"/>
      <c r="T3164" s="93"/>
    </row>
    <row r="3165" spans="1:20" x14ac:dyDescent="0.25">
      <c r="A3165" s="34" t="s">
        <v>2148</v>
      </c>
      <c r="B3165" s="34" t="str">
        <f t="shared" si="230"/>
        <v>UDR Lima Metropolitana Sur</v>
      </c>
      <c r="C3165" s="96" t="s">
        <v>895</v>
      </c>
      <c r="D3165" s="36" t="str">
        <f t="shared" si="233"/>
        <v>Acciones de promocion y proteccion de derechos</v>
      </c>
      <c r="E3165" s="36" t="s">
        <v>1688</v>
      </c>
      <c r="F3165" s="36" t="str">
        <f t="shared" si="231"/>
        <v xml:space="preserve">Evaluar la gratuidad de la atención al asegurado </v>
      </c>
      <c r="G3165" s="36" t="s">
        <v>1685</v>
      </c>
      <c r="H3165" s="83" t="s">
        <v>1871</v>
      </c>
      <c r="I3165" s="82">
        <v>4</v>
      </c>
      <c r="J3165" s="38">
        <v>0</v>
      </c>
      <c r="K3165" s="38"/>
      <c r="L3165" s="38">
        <v>0</v>
      </c>
      <c r="M3165" s="38">
        <f t="shared" si="232"/>
        <v>0</v>
      </c>
      <c r="N3165" s="39">
        <v>11</v>
      </c>
      <c r="O3165" s="41" t="str">
        <f>IFERROR(VLOOKUP(N3165,bbb!B3973:Ordenmes,2,0),"")</f>
        <v>Noviembre</v>
      </c>
      <c r="P3165" s="142"/>
      <c r="Q3165" s="111"/>
      <c r="R3165" s="136"/>
      <c r="S3165" s="93"/>
      <c r="T3165" s="93"/>
    </row>
    <row r="3166" spans="1:20" x14ac:dyDescent="0.25">
      <c r="A3166" s="34" t="s">
        <v>2148</v>
      </c>
      <c r="B3166" s="34" t="str">
        <f t="shared" si="230"/>
        <v>UDR Lima Metropolitana Sur</v>
      </c>
      <c r="C3166" s="96" t="s">
        <v>895</v>
      </c>
      <c r="D3166" s="36" t="str">
        <f t="shared" si="233"/>
        <v>Acciones de promocion y proteccion de derechos</v>
      </c>
      <c r="E3166" s="36" t="s">
        <v>897</v>
      </c>
      <c r="F3166" s="36" t="str">
        <f t="shared" si="231"/>
        <v xml:space="preserve">Acciones de promoción </v>
      </c>
      <c r="G3166" s="36" t="s">
        <v>1685</v>
      </c>
      <c r="H3166" s="83" t="s">
        <v>1875</v>
      </c>
      <c r="I3166" s="82">
        <v>3</v>
      </c>
      <c r="J3166" s="38">
        <v>0</v>
      </c>
      <c r="K3166" s="38"/>
      <c r="L3166" s="38">
        <v>0</v>
      </c>
      <c r="M3166" s="38">
        <f t="shared" si="232"/>
        <v>0</v>
      </c>
      <c r="N3166" s="39">
        <v>11</v>
      </c>
      <c r="O3166" s="41" t="str">
        <f>IFERROR(VLOOKUP(N3166,bbb!B3974:Ordenmes,2,0),"")</f>
        <v>Noviembre</v>
      </c>
      <c r="P3166" s="142"/>
      <c r="Q3166" s="111"/>
      <c r="R3166" s="136"/>
      <c r="S3166" s="93"/>
      <c r="T3166" s="93"/>
    </row>
    <row r="3167" spans="1:20" x14ac:dyDescent="0.25">
      <c r="A3167" s="34" t="s">
        <v>2148</v>
      </c>
      <c r="B3167" s="34" t="str">
        <f t="shared" ref="B3167:B3254" si="234">IFERROR(VLOOKUP(A3167,IdCC,2,0),"")</f>
        <v>UDR Lima Metropolitana Sur</v>
      </c>
      <c r="C3167" s="35" t="s">
        <v>307</v>
      </c>
      <c r="D3167" s="36" t="str">
        <f t="shared" si="233"/>
        <v>Supervisión Financiera a Unidades Ejecutoras-UE.</v>
      </c>
      <c r="E3167" s="36" t="s">
        <v>308</v>
      </c>
      <c r="F3167" s="36" t="str">
        <f t="shared" si="231"/>
        <v>Supervisión Financiera Presencial a las Unidades Ejecutoras-UE</v>
      </c>
      <c r="G3167" s="36" t="s">
        <v>1857</v>
      </c>
      <c r="H3167" s="83" t="s">
        <v>1858</v>
      </c>
      <c r="I3167" s="82">
        <v>1</v>
      </c>
      <c r="J3167" s="38">
        <v>0</v>
      </c>
      <c r="K3167" s="38"/>
      <c r="L3167" s="38">
        <v>0</v>
      </c>
      <c r="M3167" s="38">
        <f t="shared" si="232"/>
        <v>0</v>
      </c>
      <c r="N3167" s="39">
        <v>12</v>
      </c>
      <c r="O3167" s="41" t="str">
        <f>IFERROR(VLOOKUP(N3167,bbb!B3975:Ordenmes,2,0),"")</f>
        <v>Diciembre</v>
      </c>
      <c r="P3167" s="142"/>
      <c r="Q3167" s="111"/>
      <c r="R3167" s="136"/>
      <c r="S3167" s="93"/>
      <c r="T3167" s="93"/>
    </row>
    <row r="3168" spans="1:20" x14ac:dyDescent="0.25">
      <c r="A3168" s="34" t="s">
        <v>2148</v>
      </c>
      <c r="B3168" s="34" t="str">
        <f t="shared" si="234"/>
        <v>UDR Lima Metropolitana Sur</v>
      </c>
      <c r="C3168" s="35" t="s">
        <v>307</v>
      </c>
      <c r="D3168" s="36" t="str">
        <f t="shared" si="233"/>
        <v>Supervisión Financiera a Unidades Ejecutoras-UE.</v>
      </c>
      <c r="E3168" s="36" t="s">
        <v>308</v>
      </c>
      <c r="F3168" s="36" t="str">
        <f t="shared" si="231"/>
        <v>Supervisión Financiera Presencial a las Unidades Ejecutoras-UE</v>
      </c>
      <c r="G3168" s="36" t="s">
        <v>1857</v>
      </c>
      <c r="H3168" s="83" t="s">
        <v>1858</v>
      </c>
      <c r="I3168" s="82">
        <v>1</v>
      </c>
      <c r="J3168" s="38">
        <v>0</v>
      </c>
      <c r="K3168" s="38"/>
      <c r="L3168" s="38">
        <v>0</v>
      </c>
      <c r="M3168" s="38">
        <f t="shared" si="232"/>
        <v>0</v>
      </c>
      <c r="N3168" s="39">
        <v>12</v>
      </c>
      <c r="O3168" s="41" t="str">
        <f>IFERROR(VLOOKUP(N3168,bbb!B3976:Ordenmes,2,0),"")</f>
        <v>Diciembre</v>
      </c>
      <c r="P3168" s="142"/>
      <c r="Q3168" s="111"/>
      <c r="R3168" s="136"/>
      <c r="S3168" s="93"/>
      <c r="T3168" s="93"/>
    </row>
    <row r="3169" spans="1:20" x14ac:dyDescent="0.25">
      <c r="A3169" s="34" t="s">
        <v>2148</v>
      </c>
      <c r="B3169" s="34" t="str">
        <f t="shared" si="234"/>
        <v>UDR Lima Metropolitana Sur</v>
      </c>
      <c r="C3169" s="35" t="s">
        <v>307</v>
      </c>
      <c r="D3169" s="36" t="str">
        <f t="shared" si="233"/>
        <v>Supervisión Financiera a Unidades Ejecutoras-UE.</v>
      </c>
      <c r="E3169" s="36" t="s">
        <v>308</v>
      </c>
      <c r="F3169" s="36" t="str">
        <f t="shared" si="231"/>
        <v>Supervisión Financiera Presencial a las Unidades Ejecutoras-UE</v>
      </c>
      <c r="G3169" s="36" t="s">
        <v>1857</v>
      </c>
      <c r="H3169" s="83" t="s">
        <v>1858</v>
      </c>
      <c r="I3169" s="82">
        <v>1</v>
      </c>
      <c r="J3169" s="38">
        <v>0</v>
      </c>
      <c r="K3169" s="38"/>
      <c r="L3169" s="38">
        <v>0</v>
      </c>
      <c r="M3169" s="38">
        <f t="shared" si="232"/>
        <v>0</v>
      </c>
      <c r="N3169" s="39">
        <v>12</v>
      </c>
      <c r="O3169" s="41" t="str">
        <f>IFERROR(VLOOKUP(N3169,bbb!B3977:Ordenmes,2,0),"")</f>
        <v>Diciembre</v>
      </c>
      <c r="P3169" s="142"/>
      <c r="Q3169" s="111"/>
      <c r="R3169" s="136"/>
      <c r="S3169" s="93"/>
      <c r="T3169" s="93"/>
    </row>
    <row r="3170" spans="1:20" x14ac:dyDescent="0.25">
      <c r="A3170" s="34" t="s">
        <v>2148</v>
      </c>
      <c r="B3170" s="34" t="str">
        <f t="shared" si="234"/>
        <v>UDR Lima Metropolitana Sur</v>
      </c>
      <c r="C3170" s="35" t="s">
        <v>307</v>
      </c>
      <c r="D3170" s="36" t="str">
        <f t="shared" si="233"/>
        <v>Supervisión Financiera a Unidades Ejecutoras-UE.</v>
      </c>
      <c r="E3170" s="36" t="s">
        <v>308</v>
      </c>
      <c r="F3170" s="36" t="str">
        <f t="shared" si="231"/>
        <v>Supervisión Financiera Presencial a las Unidades Ejecutoras-UE</v>
      </c>
      <c r="G3170" s="36" t="s">
        <v>1857</v>
      </c>
      <c r="H3170" s="83" t="s">
        <v>1858</v>
      </c>
      <c r="I3170" s="82">
        <v>1</v>
      </c>
      <c r="J3170" s="38">
        <v>0</v>
      </c>
      <c r="K3170" s="38"/>
      <c r="L3170" s="38">
        <v>0</v>
      </c>
      <c r="M3170" s="38">
        <f t="shared" si="232"/>
        <v>0</v>
      </c>
      <c r="N3170" s="39">
        <v>12</v>
      </c>
      <c r="O3170" s="41" t="str">
        <f>IFERROR(VLOOKUP(N3170,bbb!B3978:Ordenmes,2,0),"")</f>
        <v>Diciembre</v>
      </c>
      <c r="P3170" s="142"/>
      <c r="Q3170" s="111"/>
      <c r="R3170" s="136"/>
      <c r="S3170" s="93"/>
      <c r="T3170" s="93"/>
    </row>
    <row r="3171" spans="1:20" x14ac:dyDescent="0.25">
      <c r="A3171" s="34" t="s">
        <v>2148</v>
      </c>
      <c r="B3171" s="34" t="str">
        <f t="shared" si="234"/>
        <v>UDR Lima Metropolitana Sur</v>
      </c>
      <c r="C3171" s="35" t="s">
        <v>314</v>
      </c>
      <c r="D3171" s="36" t="str">
        <f t="shared" si="233"/>
        <v>Acciones de Afiliación.</v>
      </c>
      <c r="E3171" s="36" t="s">
        <v>876</v>
      </c>
      <c r="F3171" s="36" t="str">
        <f t="shared" si="231"/>
        <v>Asistencia técnica a operadores del módulo de afiliación en IPRESS</v>
      </c>
      <c r="G3171" s="36" t="s">
        <v>1685</v>
      </c>
      <c r="H3171" s="83" t="s">
        <v>1869</v>
      </c>
      <c r="I3171" s="82">
        <v>2</v>
      </c>
      <c r="J3171" s="38">
        <v>0</v>
      </c>
      <c r="K3171" s="38"/>
      <c r="L3171" s="38">
        <v>0</v>
      </c>
      <c r="M3171" s="38">
        <f t="shared" si="232"/>
        <v>0</v>
      </c>
      <c r="N3171" s="39">
        <v>12</v>
      </c>
      <c r="O3171" s="41" t="str">
        <f>IFERROR(VLOOKUP(N3171,bbb!B3979:Ordenmes,2,0),"")</f>
        <v>Diciembre</v>
      </c>
      <c r="P3171" s="142"/>
      <c r="Q3171" s="111"/>
      <c r="R3171" s="136"/>
      <c r="S3171" s="93"/>
      <c r="T3171" s="93"/>
    </row>
    <row r="3172" spans="1:20" x14ac:dyDescent="0.25">
      <c r="A3172" s="34" t="s">
        <v>2148</v>
      </c>
      <c r="B3172" s="34" t="str">
        <f t="shared" si="234"/>
        <v>UDR Lima Metropolitana Sur</v>
      </c>
      <c r="C3172" s="35" t="s">
        <v>314</v>
      </c>
      <c r="D3172" s="36" t="str">
        <f t="shared" si="233"/>
        <v>Acciones de Afiliación.</v>
      </c>
      <c r="E3172" s="36" t="s">
        <v>315</v>
      </c>
      <c r="F3172" s="36" t="str">
        <f t="shared" si="231"/>
        <v>Supervisión y asistencia técnica en materia de afiliaciones</v>
      </c>
      <c r="G3172" s="36" t="s">
        <v>1685</v>
      </c>
      <c r="H3172" s="83" t="s">
        <v>1869</v>
      </c>
      <c r="I3172" s="82">
        <v>2</v>
      </c>
      <c r="J3172" s="38">
        <v>0</v>
      </c>
      <c r="K3172" s="38"/>
      <c r="L3172" s="38">
        <v>0</v>
      </c>
      <c r="M3172" s="38">
        <f t="shared" si="232"/>
        <v>0</v>
      </c>
      <c r="N3172" s="39">
        <v>12</v>
      </c>
      <c r="O3172" s="41" t="str">
        <f>IFERROR(VLOOKUP(N3172,bbb!B3980:Ordenmes,2,0),"")</f>
        <v>Diciembre</v>
      </c>
      <c r="P3172" s="142"/>
      <c r="Q3172" s="111"/>
      <c r="R3172" s="136"/>
      <c r="S3172" s="93"/>
      <c r="T3172" s="93"/>
    </row>
    <row r="3173" spans="1:20" x14ac:dyDescent="0.25">
      <c r="A3173" s="34" t="s">
        <v>2148</v>
      </c>
      <c r="B3173" s="34" t="str">
        <f t="shared" si="234"/>
        <v>UDR Lima Metropolitana Sur</v>
      </c>
      <c r="C3173" s="96" t="s">
        <v>895</v>
      </c>
      <c r="D3173" s="36" t="str">
        <f t="shared" si="233"/>
        <v>Acciones de promocion y proteccion de derechos</v>
      </c>
      <c r="E3173" s="36" t="s">
        <v>1688</v>
      </c>
      <c r="F3173" s="36" t="str">
        <f t="shared" si="231"/>
        <v xml:space="preserve">Evaluar la gratuidad de la atención al asegurado </v>
      </c>
      <c r="G3173" s="36" t="s">
        <v>1685</v>
      </c>
      <c r="H3173" s="83" t="s">
        <v>1871</v>
      </c>
      <c r="I3173" s="82">
        <v>4</v>
      </c>
      <c r="J3173" s="38">
        <v>0</v>
      </c>
      <c r="K3173" s="38"/>
      <c r="L3173" s="38">
        <v>0</v>
      </c>
      <c r="M3173" s="38">
        <f t="shared" si="232"/>
        <v>0</v>
      </c>
      <c r="N3173" s="39">
        <v>12</v>
      </c>
      <c r="O3173" s="41" t="str">
        <f>IFERROR(VLOOKUP(N3173,bbb!B3981:Ordenmes,2,0),"")</f>
        <v>Diciembre</v>
      </c>
      <c r="P3173" s="142"/>
      <c r="Q3173" s="111"/>
      <c r="R3173" s="136"/>
      <c r="S3173" s="93"/>
      <c r="T3173" s="93"/>
    </row>
    <row r="3174" spans="1:20" x14ac:dyDescent="0.25">
      <c r="A3174" s="34" t="s">
        <v>2148</v>
      </c>
      <c r="B3174" s="34" t="str">
        <f t="shared" si="234"/>
        <v>UDR Lima Metropolitana Sur</v>
      </c>
      <c r="C3174" s="96" t="s">
        <v>895</v>
      </c>
      <c r="D3174" s="36" t="str">
        <f t="shared" si="233"/>
        <v>Acciones de promocion y proteccion de derechos</v>
      </c>
      <c r="E3174" s="36" t="s">
        <v>1691</v>
      </c>
      <c r="F3174" s="36" t="str">
        <f t="shared" si="231"/>
        <v xml:space="preserve">Evaluar las acciones de intervención de los Gestores SIS en IPRESS </v>
      </c>
      <c r="G3174" s="36" t="s">
        <v>1685</v>
      </c>
      <c r="H3174" s="83" t="s">
        <v>1872</v>
      </c>
      <c r="I3174" s="82">
        <v>1</v>
      </c>
      <c r="J3174" s="38">
        <v>0</v>
      </c>
      <c r="K3174" s="38"/>
      <c r="L3174" s="38">
        <v>0</v>
      </c>
      <c r="M3174" s="38">
        <f t="shared" si="232"/>
        <v>0</v>
      </c>
      <c r="N3174" s="39">
        <v>12</v>
      </c>
      <c r="O3174" s="41" t="str">
        <f>IFERROR(VLOOKUP(N3174,bbb!B3982:Ordenmes,2,0),"")</f>
        <v>Diciembre</v>
      </c>
      <c r="P3174" s="142"/>
      <c r="Q3174" s="111"/>
      <c r="R3174" s="136"/>
      <c r="S3174" s="93"/>
      <c r="T3174" s="93"/>
    </row>
    <row r="3175" spans="1:20" x14ac:dyDescent="0.25">
      <c r="A3175" s="34" t="s">
        <v>2148</v>
      </c>
      <c r="B3175" s="34" t="str">
        <f t="shared" si="234"/>
        <v>UDR Lima Metropolitana Sur</v>
      </c>
      <c r="C3175" s="96" t="s">
        <v>895</v>
      </c>
      <c r="D3175" s="36" t="str">
        <f t="shared" si="233"/>
        <v>Acciones de promocion y proteccion de derechos</v>
      </c>
      <c r="E3175" s="36" t="s">
        <v>1873</v>
      </c>
      <c r="F3175" s="36" t="str">
        <f t="shared" si="231"/>
        <v xml:space="preserve">Gestión de aliados estratégicos </v>
      </c>
      <c r="G3175" s="36" t="s">
        <v>1685</v>
      </c>
      <c r="H3175" s="83" t="s">
        <v>1872</v>
      </c>
      <c r="I3175" s="82">
        <v>1</v>
      </c>
      <c r="J3175" s="38">
        <v>0</v>
      </c>
      <c r="K3175" s="38"/>
      <c r="L3175" s="38">
        <v>0</v>
      </c>
      <c r="M3175" s="38">
        <f t="shared" si="232"/>
        <v>0</v>
      </c>
      <c r="N3175" s="39">
        <v>12</v>
      </c>
      <c r="O3175" s="41" t="str">
        <f>IFERROR(VLOOKUP(N3175,bbb!B3983:Ordenmes,2,0),"")</f>
        <v>Diciembre</v>
      </c>
      <c r="P3175" s="142"/>
      <c r="Q3175" s="111"/>
      <c r="R3175" s="136"/>
      <c r="S3175" s="93"/>
      <c r="T3175" s="93"/>
    </row>
    <row r="3176" spans="1:20" x14ac:dyDescent="0.25">
      <c r="A3176" s="34" t="s">
        <v>2148</v>
      </c>
      <c r="B3176" s="34" t="str">
        <f t="shared" si="234"/>
        <v>UDR Lima Metropolitana Sur</v>
      </c>
      <c r="C3176" s="96" t="s">
        <v>895</v>
      </c>
      <c r="D3176" s="36" t="str">
        <f t="shared" si="233"/>
        <v>Acciones de promocion y proteccion de derechos</v>
      </c>
      <c r="E3176" s="36" t="s">
        <v>897</v>
      </c>
      <c r="F3176" s="36" t="str">
        <f t="shared" si="231"/>
        <v xml:space="preserve">Acciones de promoción </v>
      </c>
      <c r="G3176" s="36" t="s">
        <v>1685</v>
      </c>
      <c r="H3176" s="83" t="s">
        <v>1875</v>
      </c>
      <c r="I3176" s="82">
        <v>3</v>
      </c>
      <c r="J3176" s="38">
        <v>0</v>
      </c>
      <c r="K3176" s="38"/>
      <c r="L3176" s="38">
        <v>0</v>
      </c>
      <c r="M3176" s="38">
        <f t="shared" si="232"/>
        <v>0</v>
      </c>
      <c r="N3176" s="39">
        <v>12</v>
      </c>
      <c r="O3176" s="41" t="str">
        <f>IFERROR(VLOOKUP(N3176,bbb!B3984:Ordenmes,2,0),"")</f>
        <v>Diciembre</v>
      </c>
      <c r="P3176" s="142"/>
      <c r="Q3176" s="111"/>
      <c r="R3176" s="136"/>
      <c r="S3176" s="93"/>
      <c r="T3176" s="93"/>
    </row>
    <row r="3177" spans="1:20" x14ac:dyDescent="0.25">
      <c r="A3177" s="34" t="s">
        <v>2148</v>
      </c>
      <c r="B3177" s="34" t="str">
        <f t="shared" si="234"/>
        <v>UDR Lima Metropolitana Sur</v>
      </c>
      <c r="C3177" s="35" t="s">
        <v>1693</v>
      </c>
      <c r="D3177" s="36" t="str">
        <f t="shared" si="233"/>
        <v>Conduccion y control de los canales de atencion del SIS</v>
      </c>
      <c r="E3177" s="36" t="s">
        <v>1876</v>
      </c>
      <c r="F3177" s="36" t="str">
        <f t="shared" si="231"/>
        <v>Implementar/optimizar los canales de atención SIS</v>
      </c>
      <c r="G3177" s="36" t="s">
        <v>1685</v>
      </c>
      <c r="H3177" s="83" t="s">
        <v>1872</v>
      </c>
      <c r="I3177" s="82">
        <v>1</v>
      </c>
      <c r="J3177" s="38">
        <v>0</v>
      </c>
      <c r="K3177" s="38"/>
      <c r="L3177" s="38">
        <v>0</v>
      </c>
      <c r="M3177" s="38">
        <f t="shared" si="232"/>
        <v>0</v>
      </c>
      <c r="N3177" s="39">
        <v>12</v>
      </c>
      <c r="O3177" s="41" t="str">
        <f>IFERROR(VLOOKUP(N3177,bbb!B3985:Ordenmes,2,0),"")</f>
        <v>Diciembre</v>
      </c>
      <c r="P3177" s="142"/>
      <c r="Q3177" s="111"/>
      <c r="R3177" s="136"/>
      <c r="S3177" s="93"/>
      <c r="T3177" s="93"/>
    </row>
    <row r="3178" spans="1:20" x14ac:dyDescent="0.25">
      <c r="A3178" s="34" t="s">
        <v>2148</v>
      </c>
      <c r="B3178" s="34" t="str">
        <f t="shared" si="234"/>
        <v>UDR Lima Metropolitana Sur</v>
      </c>
      <c r="C3178" s="35" t="s">
        <v>1693</v>
      </c>
      <c r="D3178" s="36" t="str">
        <f t="shared" si="233"/>
        <v>Conduccion y control de los canales de atencion del SIS</v>
      </c>
      <c r="E3178" s="36" t="s">
        <v>1695</v>
      </c>
      <c r="F3178" s="36" t="str">
        <f t="shared" si="231"/>
        <v>Evaluar la percepción del usuario en los canales de atención de su jurisdicción</v>
      </c>
      <c r="G3178" s="36" t="s">
        <v>1685</v>
      </c>
      <c r="H3178" s="83" t="s">
        <v>1872</v>
      </c>
      <c r="I3178" s="82">
        <v>1</v>
      </c>
      <c r="J3178" s="38">
        <v>0</v>
      </c>
      <c r="K3178" s="38"/>
      <c r="L3178" s="38">
        <v>0</v>
      </c>
      <c r="M3178" s="38">
        <f t="shared" si="232"/>
        <v>0</v>
      </c>
      <c r="N3178" s="39">
        <v>12</v>
      </c>
      <c r="O3178" s="41" t="str">
        <f>IFERROR(VLOOKUP(N3178,bbb!B3986:Ordenmes,2,0),"")</f>
        <v>Diciembre</v>
      </c>
      <c r="P3178" s="142"/>
      <c r="Q3178" s="111"/>
      <c r="R3178" s="136"/>
      <c r="S3178" s="93"/>
      <c r="T3178" s="93"/>
    </row>
    <row r="3179" spans="1:20" x14ac:dyDescent="0.25">
      <c r="A3179" s="34" t="s">
        <v>44</v>
      </c>
      <c r="B3179" s="34" t="str">
        <f t="shared" si="234"/>
        <v>Secretaría general</v>
      </c>
      <c r="C3179" s="35" t="s">
        <v>2059</v>
      </c>
      <c r="D3179" s="36" t="str">
        <f t="shared" si="233"/>
        <v>Gestionar el riesgo de desastres para la entidad</v>
      </c>
      <c r="E3179" s="36" t="s">
        <v>2294</v>
      </c>
      <c r="F3179" s="36" t="str">
        <f t="shared" si="231"/>
        <v>Seguimiento y control de la Gestión de Riesgos de Desastres</v>
      </c>
      <c r="G3179" s="36" t="s">
        <v>2062</v>
      </c>
      <c r="H3179" s="83" t="s">
        <v>2063</v>
      </c>
      <c r="I3179" s="82">
        <v>2</v>
      </c>
      <c r="J3179" s="38">
        <v>150</v>
      </c>
      <c r="K3179" s="38"/>
      <c r="L3179" s="38">
        <v>640</v>
      </c>
      <c r="M3179" s="38">
        <f t="shared" si="232"/>
        <v>790</v>
      </c>
      <c r="N3179" s="39">
        <v>1</v>
      </c>
      <c r="O3179" s="41" t="str">
        <f>IFERROR(VLOOKUP(N3179,bbb!B3987:Ordenmes,2,0),"")</f>
        <v>Enero</v>
      </c>
      <c r="P3179" s="142"/>
      <c r="Q3179" s="111"/>
      <c r="R3179" s="136"/>
      <c r="S3179" s="93"/>
      <c r="T3179" s="93"/>
    </row>
    <row r="3180" spans="1:20" x14ac:dyDescent="0.25">
      <c r="A3180" s="34" t="s">
        <v>44</v>
      </c>
      <c r="B3180" s="34" t="str">
        <f t="shared" si="234"/>
        <v>Secretaría general</v>
      </c>
      <c r="C3180" s="35" t="s">
        <v>2059</v>
      </c>
      <c r="D3180" s="36" t="str">
        <f t="shared" si="233"/>
        <v>Gestionar el riesgo de desastres para la entidad</v>
      </c>
      <c r="E3180" s="36" t="s">
        <v>2294</v>
      </c>
      <c r="F3180" s="36" t="str">
        <f t="shared" si="231"/>
        <v>Seguimiento y control de la Gestión de Riesgos de Desastres</v>
      </c>
      <c r="G3180" s="36" t="s">
        <v>2064</v>
      </c>
      <c r="H3180" s="83" t="s">
        <v>2063</v>
      </c>
      <c r="I3180" s="82">
        <v>3</v>
      </c>
      <c r="J3180" s="38">
        <v>200</v>
      </c>
      <c r="K3180" s="38"/>
      <c r="L3180" s="38">
        <v>960</v>
      </c>
      <c r="M3180" s="38">
        <f t="shared" si="232"/>
        <v>1160</v>
      </c>
      <c r="N3180" s="39">
        <v>2</v>
      </c>
      <c r="O3180" s="41" t="str">
        <f>IFERROR(VLOOKUP(N3180,bbb!B3988:Ordenmes,2,0),"")</f>
        <v>Febrero</v>
      </c>
      <c r="P3180" s="142"/>
      <c r="Q3180" s="111"/>
      <c r="R3180" s="136"/>
      <c r="S3180" s="93" t="s">
        <v>2970</v>
      </c>
      <c r="T3180" s="93"/>
    </row>
    <row r="3181" spans="1:20" x14ac:dyDescent="0.25">
      <c r="A3181" s="34" t="s">
        <v>44</v>
      </c>
      <c r="B3181" s="34" t="str">
        <f t="shared" si="234"/>
        <v>Secretaría general</v>
      </c>
      <c r="C3181" s="35" t="s">
        <v>2059</v>
      </c>
      <c r="D3181" s="36" t="str">
        <f t="shared" si="233"/>
        <v>Gestionar el riesgo de desastres para la entidad</v>
      </c>
      <c r="E3181" s="36" t="s">
        <v>2294</v>
      </c>
      <c r="F3181" s="36" t="str">
        <f t="shared" si="231"/>
        <v>Seguimiento y control de la Gestión de Riesgos de Desastres</v>
      </c>
      <c r="G3181" s="36" t="s">
        <v>2065</v>
      </c>
      <c r="H3181" s="83" t="s">
        <v>2063</v>
      </c>
      <c r="I3181" s="82">
        <v>2</v>
      </c>
      <c r="J3181" s="38">
        <v>100</v>
      </c>
      <c r="K3181" s="38">
        <v>800</v>
      </c>
      <c r="L3181" s="38">
        <v>640</v>
      </c>
      <c r="M3181" s="38">
        <f t="shared" si="232"/>
        <v>1540</v>
      </c>
      <c r="N3181" s="39">
        <v>3</v>
      </c>
      <c r="O3181" s="41" t="str">
        <f>IFERROR(VLOOKUP(N3181,bbb!B3989:Ordenmes,2,0),"")</f>
        <v>Marzo</v>
      </c>
      <c r="P3181" s="142"/>
      <c r="Q3181" s="111"/>
      <c r="R3181" s="136"/>
      <c r="S3181" s="93" t="s">
        <v>2970</v>
      </c>
      <c r="T3181" s="93"/>
    </row>
    <row r="3182" spans="1:20" x14ac:dyDescent="0.25">
      <c r="A3182" s="34" t="s">
        <v>44</v>
      </c>
      <c r="B3182" s="34" t="str">
        <f t="shared" si="234"/>
        <v>Secretaría general</v>
      </c>
      <c r="C3182" s="35" t="s">
        <v>2059</v>
      </c>
      <c r="D3182" s="36" t="str">
        <f t="shared" si="233"/>
        <v>Gestionar el riesgo de desastres para la entidad</v>
      </c>
      <c r="E3182" s="36" t="s">
        <v>2294</v>
      </c>
      <c r="F3182" s="36" t="str">
        <f t="shared" si="231"/>
        <v>Seguimiento y control de la Gestión de Riesgos de Desastres</v>
      </c>
      <c r="G3182" s="36" t="s">
        <v>2067</v>
      </c>
      <c r="H3182" s="83" t="s">
        <v>2063</v>
      </c>
      <c r="I3182" s="82">
        <v>2</v>
      </c>
      <c r="J3182" s="38">
        <v>100</v>
      </c>
      <c r="K3182" s="38">
        <v>800</v>
      </c>
      <c r="L3182" s="38">
        <v>640</v>
      </c>
      <c r="M3182" s="38">
        <f t="shared" si="232"/>
        <v>1540</v>
      </c>
      <c r="N3182" s="107">
        <v>4</v>
      </c>
      <c r="O3182" s="41" t="str">
        <f>IFERROR(VLOOKUP(N3182,bbb!B3990:Ordenmes,2,0),"")</f>
        <v>Abril</v>
      </c>
      <c r="P3182" s="142"/>
      <c r="Q3182" s="111"/>
      <c r="R3182" s="136"/>
      <c r="S3182" s="93"/>
      <c r="T3182" s="93"/>
    </row>
    <row r="3183" spans="1:20" x14ac:dyDescent="0.25">
      <c r="A3183" s="34" t="s">
        <v>44</v>
      </c>
      <c r="B3183" s="34" t="str">
        <f t="shared" si="234"/>
        <v>Secretaría general</v>
      </c>
      <c r="C3183" s="35" t="s">
        <v>2059</v>
      </c>
      <c r="D3183" s="36" t="str">
        <f t="shared" si="233"/>
        <v>Gestionar el riesgo de desastres para la entidad</v>
      </c>
      <c r="E3183" s="36" t="s">
        <v>2294</v>
      </c>
      <c r="F3183" s="36" t="str">
        <f t="shared" si="231"/>
        <v>Seguimiento y control de la Gestión de Riesgos de Desastres</v>
      </c>
      <c r="G3183" s="36" t="s">
        <v>2066</v>
      </c>
      <c r="H3183" s="83" t="s">
        <v>2063</v>
      </c>
      <c r="I3183" s="82">
        <v>3</v>
      </c>
      <c r="J3183" s="38">
        <v>200</v>
      </c>
      <c r="K3183" s="38">
        <v>750</v>
      </c>
      <c r="L3183" s="38">
        <v>960</v>
      </c>
      <c r="M3183" s="38">
        <f t="shared" si="232"/>
        <v>1910</v>
      </c>
      <c r="N3183" s="39">
        <v>5</v>
      </c>
      <c r="O3183" s="41" t="str">
        <f>IFERROR(VLOOKUP(N3183,bbb!B3991:Ordenmes,2,0),"")</f>
        <v>Mayo</v>
      </c>
      <c r="P3183" s="142"/>
      <c r="Q3183" s="111"/>
      <c r="R3183" s="136"/>
      <c r="S3183" s="93"/>
      <c r="T3183" s="93"/>
    </row>
    <row r="3184" spans="1:20" ht="25.5" x14ac:dyDescent="0.25">
      <c r="A3184" s="34" t="s">
        <v>44</v>
      </c>
      <c r="B3184" s="34" t="str">
        <f t="shared" si="234"/>
        <v>Secretaría general</v>
      </c>
      <c r="C3184" s="35" t="s">
        <v>2059</v>
      </c>
      <c r="D3184" s="36" t="str">
        <f t="shared" si="233"/>
        <v>Gestionar el riesgo de desastres para la entidad</v>
      </c>
      <c r="E3184" s="36" t="s">
        <v>2294</v>
      </c>
      <c r="F3184" s="36" t="str">
        <f t="shared" si="231"/>
        <v>Seguimiento y control de la Gestión de Riesgos de Desastres</v>
      </c>
      <c r="G3184" s="186" t="s">
        <v>3164</v>
      </c>
      <c r="H3184" s="83" t="s">
        <v>2063</v>
      </c>
      <c r="I3184" s="82">
        <v>4</v>
      </c>
      <c r="J3184" s="38">
        <v>400</v>
      </c>
      <c r="K3184" s="38">
        <v>1200</v>
      </c>
      <c r="L3184" s="38">
        <v>1280</v>
      </c>
      <c r="M3184" s="38">
        <f t="shared" si="232"/>
        <v>2880</v>
      </c>
      <c r="N3184" s="39">
        <v>6</v>
      </c>
      <c r="O3184" s="41" t="str">
        <f>IFERROR(VLOOKUP(N3184,bbb!B3992:Ordenmes,2,0),"")</f>
        <v>Junio</v>
      </c>
      <c r="P3184" s="142"/>
      <c r="Q3184" s="111"/>
      <c r="R3184" s="136"/>
      <c r="S3184" s="93"/>
      <c r="T3184" s="93"/>
    </row>
    <row r="3185" spans="1:20" x14ac:dyDescent="0.25">
      <c r="A3185" s="34" t="s">
        <v>44</v>
      </c>
      <c r="B3185" s="34" t="str">
        <f t="shared" si="234"/>
        <v>Secretaría general</v>
      </c>
      <c r="C3185" s="35" t="s">
        <v>2059</v>
      </c>
      <c r="D3185" s="36" t="str">
        <f t="shared" si="233"/>
        <v>Gestionar el riesgo de desastres para la entidad</v>
      </c>
      <c r="E3185" s="36" t="s">
        <v>2294</v>
      </c>
      <c r="F3185" s="36" t="str">
        <f t="shared" si="231"/>
        <v>Seguimiento y control de la Gestión de Riesgos de Desastres</v>
      </c>
      <c r="G3185" s="186" t="s">
        <v>2068</v>
      </c>
      <c r="H3185" s="83" t="s">
        <v>2063</v>
      </c>
      <c r="I3185" s="82">
        <v>1</v>
      </c>
      <c r="J3185" s="38">
        <v>200</v>
      </c>
      <c r="K3185" s="38">
        <v>800</v>
      </c>
      <c r="L3185" s="38">
        <v>320</v>
      </c>
      <c r="M3185" s="38">
        <f t="shared" si="232"/>
        <v>1320</v>
      </c>
      <c r="N3185" s="39">
        <v>7</v>
      </c>
      <c r="O3185" s="41" t="str">
        <f>IFERROR(VLOOKUP(N3185,bbb!B3993:Ordenmes,2,0),"")</f>
        <v>Julio</v>
      </c>
      <c r="P3185" s="142"/>
      <c r="Q3185" s="111"/>
      <c r="R3185" s="136"/>
      <c r="S3185" s="93"/>
      <c r="T3185" s="93"/>
    </row>
    <row r="3186" spans="1:20" ht="25.5" x14ac:dyDescent="0.25">
      <c r="A3186" s="34" t="s">
        <v>44</v>
      </c>
      <c r="B3186" s="34" t="str">
        <f t="shared" si="234"/>
        <v>Secretaría general</v>
      </c>
      <c r="C3186" s="35" t="s">
        <v>2059</v>
      </c>
      <c r="D3186" s="36" t="str">
        <f t="shared" si="233"/>
        <v>Gestionar el riesgo de desastres para la entidad</v>
      </c>
      <c r="E3186" s="36" t="s">
        <v>2294</v>
      </c>
      <c r="F3186" s="36" t="str">
        <f t="shared" si="231"/>
        <v>Seguimiento y control de la Gestión de Riesgos de Desastres</v>
      </c>
      <c r="G3186" s="186" t="s">
        <v>2069</v>
      </c>
      <c r="H3186" s="83" t="s">
        <v>2063</v>
      </c>
      <c r="I3186" s="82">
        <v>3</v>
      </c>
      <c r="J3186" s="38">
        <v>400</v>
      </c>
      <c r="K3186" s="38">
        <v>900</v>
      </c>
      <c r="L3186" s="38">
        <v>960</v>
      </c>
      <c r="M3186" s="38">
        <f t="shared" si="232"/>
        <v>2260</v>
      </c>
      <c r="N3186" s="39">
        <v>8</v>
      </c>
      <c r="O3186" s="41" t="str">
        <f>IFERROR(VLOOKUP(N3186,bbb!B3994:Ordenmes,2,0),"")</f>
        <v>Agosto</v>
      </c>
      <c r="P3186" s="142"/>
      <c r="Q3186" s="111"/>
      <c r="R3186" s="136"/>
      <c r="S3186" s="93"/>
      <c r="T3186" s="93"/>
    </row>
    <row r="3187" spans="1:20" ht="25.5" x14ac:dyDescent="0.25">
      <c r="A3187" s="34" t="s">
        <v>44</v>
      </c>
      <c r="B3187" s="34" t="str">
        <f t="shared" si="234"/>
        <v>Secretaría general</v>
      </c>
      <c r="C3187" s="35" t="s">
        <v>2059</v>
      </c>
      <c r="D3187" s="36" t="str">
        <f t="shared" si="233"/>
        <v>Gestionar el riesgo de desastres para la entidad</v>
      </c>
      <c r="E3187" s="36" t="s">
        <v>2294</v>
      </c>
      <c r="F3187" s="36" t="str">
        <f t="shared" si="231"/>
        <v>Seguimiento y control de la Gestión de Riesgos de Desastres</v>
      </c>
      <c r="G3187" s="186" t="s">
        <v>2070</v>
      </c>
      <c r="H3187" s="83" t="s">
        <v>2063</v>
      </c>
      <c r="I3187" s="82">
        <v>3</v>
      </c>
      <c r="J3187" s="38">
        <v>350</v>
      </c>
      <c r="K3187" s="38">
        <v>900</v>
      </c>
      <c r="L3187" s="38">
        <v>960</v>
      </c>
      <c r="M3187" s="38">
        <f t="shared" si="232"/>
        <v>2210</v>
      </c>
      <c r="N3187" s="39">
        <v>9</v>
      </c>
      <c r="O3187" s="41" t="str">
        <f>IFERROR(VLOOKUP(N3187,bbb!B706:Ordenmes,2,0),"")</f>
        <v>Setiembre</v>
      </c>
      <c r="P3187" s="142"/>
      <c r="Q3187" s="111"/>
      <c r="R3187" s="136"/>
      <c r="S3187" s="93"/>
      <c r="T3187" s="93"/>
    </row>
    <row r="3188" spans="1:20" x14ac:dyDescent="0.25">
      <c r="A3188" s="34" t="s">
        <v>44</v>
      </c>
      <c r="B3188" s="34" t="str">
        <f t="shared" si="234"/>
        <v>Secretaría general</v>
      </c>
      <c r="C3188" s="35" t="s">
        <v>2059</v>
      </c>
      <c r="D3188" s="36" t="str">
        <f t="shared" si="233"/>
        <v>Gestionar el riesgo de desastres para la entidad</v>
      </c>
      <c r="E3188" s="36" t="s">
        <v>2294</v>
      </c>
      <c r="F3188" s="36" t="str">
        <f t="shared" si="231"/>
        <v>Seguimiento y control de la Gestión de Riesgos de Desastres</v>
      </c>
      <c r="G3188" s="186" t="s">
        <v>2071</v>
      </c>
      <c r="H3188" s="83" t="s">
        <v>2063</v>
      </c>
      <c r="I3188" s="82">
        <v>2</v>
      </c>
      <c r="J3188" s="38">
        <v>300</v>
      </c>
      <c r="K3188" s="38">
        <v>100</v>
      </c>
      <c r="L3188" s="38">
        <v>640</v>
      </c>
      <c r="M3188" s="38">
        <f t="shared" si="232"/>
        <v>1040</v>
      </c>
      <c r="N3188" s="39">
        <v>10</v>
      </c>
      <c r="O3188" s="41" t="str">
        <f>IFERROR(VLOOKUP(N3188,bbb!B680:Ordenmes,2,0),"")</f>
        <v>Octubre</v>
      </c>
      <c r="P3188" s="142"/>
      <c r="Q3188" s="111"/>
      <c r="R3188" s="136"/>
      <c r="S3188" s="93"/>
      <c r="T3188" s="93"/>
    </row>
    <row r="3189" spans="1:20" x14ac:dyDescent="0.25">
      <c r="A3189" s="34" t="s">
        <v>44</v>
      </c>
      <c r="B3189" s="34" t="str">
        <f t="shared" ref="B3189" si="235">IFERROR(VLOOKUP(A3189,IdCC,2,0),"")</f>
        <v>Secretaría general</v>
      </c>
      <c r="C3189" s="35" t="s">
        <v>2059</v>
      </c>
      <c r="D3189" s="36" t="str">
        <f t="shared" ref="D3189" si="236">IFERROR(VLOOKUP(C3189,IdAOE,2,0),"")</f>
        <v>Gestionar el riesgo de desastres para la entidad</v>
      </c>
      <c r="E3189" s="36" t="s">
        <v>2294</v>
      </c>
      <c r="F3189" s="36" t="str">
        <f t="shared" ref="F3189" si="237">IFERROR(VLOOKUP(E3189,IdTarea,2,0),"")</f>
        <v>Seguimiento y control de la Gestión de Riesgos de Desastres</v>
      </c>
      <c r="G3189" s="186" t="s">
        <v>2072</v>
      </c>
      <c r="H3189" s="83" t="s">
        <v>2063</v>
      </c>
      <c r="I3189" s="82">
        <v>3</v>
      </c>
      <c r="J3189" s="38">
        <v>350</v>
      </c>
      <c r="K3189" s="38">
        <v>500</v>
      </c>
      <c r="L3189" s="38">
        <v>960</v>
      </c>
      <c r="M3189" s="38">
        <f>SUM(J3189:L3189)</f>
        <v>1810</v>
      </c>
      <c r="N3189" s="39">
        <v>11</v>
      </c>
      <c r="O3189" s="41" t="str">
        <f>IFERROR(VLOOKUP(N3189,bbb!B663:Ordenmes,2,0),"")</f>
        <v>Noviembre</v>
      </c>
      <c r="P3189" s="142"/>
      <c r="Q3189" s="111"/>
      <c r="R3189" s="136"/>
      <c r="S3189" s="93"/>
      <c r="T3189" s="93"/>
    </row>
    <row r="3190" spans="1:20" x14ac:dyDescent="0.25">
      <c r="A3190" s="34" t="s">
        <v>44</v>
      </c>
      <c r="B3190" s="34" t="str">
        <f t="shared" si="234"/>
        <v>Secretaría general</v>
      </c>
      <c r="C3190" s="35" t="s">
        <v>2059</v>
      </c>
      <c r="D3190" s="36" t="str">
        <f t="shared" si="233"/>
        <v>Gestionar el riesgo de desastres para la entidad</v>
      </c>
      <c r="E3190" s="36" t="s">
        <v>2294</v>
      </c>
      <c r="F3190" s="36" t="str">
        <f t="shared" si="231"/>
        <v>Seguimiento y control de la Gestión de Riesgos de Desastres</v>
      </c>
      <c r="G3190" s="186" t="s">
        <v>320</v>
      </c>
      <c r="H3190" s="83" t="s">
        <v>2063</v>
      </c>
      <c r="I3190" s="82">
        <v>1</v>
      </c>
      <c r="J3190" s="38">
        <v>752</v>
      </c>
      <c r="K3190" s="38">
        <v>0</v>
      </c>
      <c r="L3190" s="38">
        <v>46</v>
      </c>
      <c r="M3190" s="38">
        <f>SUM(J3190:L3190)</f>
        <v>798</v>
      </c>
      <c r="N3190" s="39">
        <v>12</v>
      </c>
      <c r="O3190" s="41" t="str">
        <f>IFERROR(VLOOKUP(N3190,bbb!B664:Ordenmes,2,0),"")</f>
        <v>Diciembre</v>
      </c>
      <c r="P3190" s="142"/>
      <c r="Q3190" s="111"/>
      <c r="R3190" s="136"/>
      <c r="S3190" s="93"/>
      <c r="T3190" s="93"/>
    </row>
    <row r="3191" spans="1:20" ht="24" x14ac:dyDescent="0.25">
      <c r="A3191" s="34" t="s">
        <v>44</v>
      </c>
      <c r="B3191" s="34" t="str">
        <f t="shared" ref="B3191:B3196" si="238">IFERROR(VLOOKUP(A3191,IdCC,2,0),"")</f>
        <v>Secretaría general</v>
      </c>
      <c r="C3191" s="260" t="s">
        <v>3132</v>
      </c>
      <c r="D3191" s="261" t="s">
        <v>3133</v>
      </c>
      <c r="E3191" s="262" t="s">
        <v>3134</v>
      </c>
      <c r="F3191" s="263" t="s">
        <v>3135</v>
      </c>
      <c r="G3191" s="264" t="s">
        <v>189</v>
      </c>
      <c r="H3191" s="264" t="s">
        <v>3137</v>
      </c>
      <c r="I3191" s="266">
        <v>3</v>
      </c>
      <c r="J3191" s="38"/>
      <c r="K3191" s="267">
        <v>1000</v>
      </c>
      <c r="L3191" s="267">
        <v>960</v>
      </c>
      <c r="M3191" s="38">
        <f>SUM(J3191:L3191)</f>
        <v>1960</v>
      </c>
      <c r="N3191" s="39">
        <v>6</v>
      </c>
      <c r="O3191" s="266" t="s">
        <v>57</v>
      </c>
      <c r="P3191" s="142"/>
      <c r="Q3191" s="111"/>
      <c r="R3191" s="136"/>
      <c r="S3191" s="93"/>
      <c r="T3191" s="93"/>
    </row>
    <row r="3192" spans="1:20" ht="24" x14ac:dyDescent="0.25">
      <c r="A3192" s="34" t="s">
        <v>44</v>
      </c>
      <c r="B3192" s="34" t="str">
        <f t="shared" si="238"/>
        <v>Secretaría general</v>
      </c>
      <c r="C3192" s="260" t="s">
        <v>3132</v>
      </c>
      <c r="D3192" s="261" t="s">
        <v>3133</v>
      </c>
      <c r="E3192" s="262" t="s">
        <v>3134</v>
      </c>
      <c r="F3192" s="263" t="s">
        <v>3135</v>
      </c>
      <c r="G3192" s="264" t="s">
        <v>2140</v>
      </c>
      <c r="H3192" s="264" t="s">
        <v>3137</v>
      </c>
      <c r="I3192" s="266">
        <v>3</v>
      </c>
      <c r="J3192" s="38"/>
      <c r="K3192" s="267">
        <v>1000</v>
      </c>
      <c r="L3192" s="267">
        <v>960</v>
      </c>
      <c r="M3192" s="38">
        <f t="shared" ref="M3192:M3196" si="239">SUM(J3192:L3192)</f>
        <v>1960</v>
      </c>
      <c r="N3192" s="39">
        <v>7</v>
      </c>
      <c r="O3192" s="266" t="s">
        <v>62</v>
      </c>
      <c r="P3192" s="142"/>
      <c r="Q3192" s="111"/>
      <c r="R3192" s="136"/>
      <c r="S3192" s="93"/>
      <c r="T3192" s="93"/>
    </row>
    <row r="3193" spans="1:20" ht="24" x14ac:dyDescent="0.25">
      <c r="A3193" s="34" t="s">
        <v>44</v>
      </c>
      <c r="B3193" s="34" t="str">
        <f t="shared" si="238"/>
        <v>Secretaría general</v>
      </c>
      <c r="C3193" s="260" t="s">
        <v>3132</v>
      </c>
      <c r="D3193" s="261" t="s">
        <v>3133</v>
      </c>
      <c r="E3193" s="262" t="s">
        <v>3134</v>
      </c>
      <c r="F3193" s="263" t="s">
        <v>3135</v>
      </c>
      <c r="G3193" s="264" t="s">
        <v>2106</v>
      </c>
      <c r="H3193" s="264" t="s">
        <v>3137</v>
      </c>
      <c r="I3193" s="266">
        <v>3</v>
      </c>
      <c r="J3193" s="38"/>
      <c r="K3193" s="267">
        <v>1000</v>
      </c>
      <c r="L3193" s="267">
        <v>960</v>
      </c>
      <c r="M3193" s="38">
        <f t="shared" si="239"/>
        <v>1960</v>
      </c>
      <c r="N3193" s="39">
        <v>8</v>
      </c>
      <c r="O3193" s="266" t="s">
        <v>64</v>
      </c>
      <c r="P3193" s="142"/>
      <c r="Q3193" s="111"/>
      <c r="R3193" s="136"/>
      <c r="S3193" s="93"/>
      <c r="T3193" s="93"/>
    </row>
    <row r="3194" spans="1:20" ht="24" x14ac:dyDescent="0.25">
      <c r="A3194" s="34" t="s">
        <v>44</v>
      </c>
      <c r="B3194" s="34" t="str">
        <f t="shared" si="238"/>
        <v>Secretaría general</v>
      </c>
      <c r="C3194" s="260" t="s">
        <v>3132</v>
      </c>
      <c r="D3194" s="261" t="s">
        <v>3133</v>
      </c>
      <c r="E3194" s="262" t="s">
        <v>3134</v>
      </c>
      <c r="F3194" s="263" t="s">
        <v>3135</v>
      </c>
      <c r="G3194" s="264" t="s">
        <v>1226</v>
      </c>
      <c r="H3194" s="264" t="s">
        <v>3137</v>
      </c>
      <c r="I3194" s="266">
        <v>3</v>
      </c>
      <c r="J3194" s="38"/>
      <c r="K3194" s="267">
        <v>1000</v>
      </c>
      <c r="L3194" s="267">
        <v>960</v>
      </c>
      <c r="M3194" s="38">
        <f t="shared" si="239"/>
        <v>1960</v>
      </c>
      <c r="N3194" s="39">
        <v>9</v>
      </c>
      <c r="O3194" s="266" t="s">
        <v>664</v>
      </c>
      <c r="P3194" s="142"/>
      <c r="Q3194" s="111"/>
      <c r="R3194" s="136"/>
      <c r="S3194" s="93"/>
      <c r="T3194" s="93"/>
    </row>
    <row r="3195" spans="1:20" ht="24" x14ac:dyDescent="0.25">
      <c r="A3195" s="34" t="s">
        <v>44</v>
      </c>
      <c r="B3195" s="34" t="str">
        <f t="shared" si="238"/>
        <v>Secretaría general</v>
      </c>
      <c r="C3195" s="260" t="s">
        <v>3132</v>
      </c>
      <c r="D3195" s="261" t="s">
        <v>3133</v>
      </c>
      <c r="E3195" s="262" t="s">
        <v>3134</v>
      </c>
      <c r="F3195" s="263" t="s">
        <v>3135</v>
      </c>
      <c r="G3195" s="264" t="s">
        <v>2098</v>
      </c>
      <c r="H3195" s="264" t="s">
        <v>3137</v>
      </c>
      <c r="I3195" s="266">
        <v>3</v>
      </c>
      <c r="J3195" s="38"/>
      <c r="K3195" s="267">
        <v>1000</v>
      </c>
      <c r="L3195" s="267">
        <v>960</v>
      </c>
      <c r="M3195" s="38">
        <f t="shared" si="239"/>
        <v>1960</v>
      </c>
      <c r="N3195" s="39">
        <v>10</v>
      </c>
      <c r="O3195" s="266" t="s">
        <v>666</v>
      </c>
      <c r="P3195" s="142"/>
      <c r="Q3195" s="111"/>
      <c r="R3195" s="136"/>
      <c r="S3195" s="93"/>
      <c r="T3195" s="93"/>
    </row>
    <row r="3196" spans="1:20" ht="24" x14ac:dyDescent="0.25">
      <c r="A3196" s="34" t="s">
        <v>44</v>
      </c>
      <c r="B3196" s="34" t="str">
        <f t="shared" si="238"/>
        <v>Secretaría general</v>
      </c>
      <c r="C3196" s="260" t="s">
        <v>3132</v>
      </c>
      <c r="D3196" s="261" t="s">
        <v>3133</v>
      </c>
      <c r="E3196" s="262" t="s">
        <v>3134</v>
      </c>
      <c r="F3196" s="263" t="s">
        <v>3135</v>
      </c>
      <c r="G3196" s="265" t="s">
        <v>3136</v>
      </c>
      <c r="H3196" s="264" t="s">
        <v>3137</v>
      </c>
      <c r="I3196" s="266">
        <v>3</v>
      </c>
      <c r="J3196" s="38"/>
      <c r="K3196" s="267">
        <v>1000</v>
      </c>
      <c r="L3196" s="267">
        <v>960</v>
      </c>
      <c r="M3196" s="38">
        <f t="shared" si="239"/>
        <v>1960</v>
      </c>
      <c r="N3196" s="39">
        <v>11</v>
      </c>
      <c r="O3196" s="266" t="s">
        <v>668</v>
      </c>
      <c r="P3196" s="142"/>
      <c r="Q3196" s="111"/>
      <c r="R3196" s="136"/>
      <c r="S3196" s="93"/>
      <c r="T3196" s="93"/>
    </row>
    <row r="3197" spans="1:20" x14ac:dyDescent="0.25">
      <c r="A3197" s="34" t="s">
        <v>2073</v>
      </c>
      <c r="B3197" s="34" t="str">
        <f t="shared" si="234"/>
        <v>Oficina General de Planeamiento, Presupuesto y Desarrollo Organizacional</v>
      </c>
      <c r="C3197" s="35" t="s">
        <v>2172</v>
      </c>
      <c r="D3197" s="36" t="str">
        <f t="shared" si="233"/>
        <v>Asesoramiento Técnico Especializado</v>
      </c>
      <c r="E3197" s="36" t="s">
        <v>3138</v>
      </c>
      <c r="F3197" s="36" t="s">
        <v>2315</v>
      </c>
      <c r="G3197" s="75" t="s">
        <v>3139</v>
      </c>
      <c r="H3197" s="274" t="s">
        <v>3155</v>
      </c>
      <c r="I3197" s="271">
        <v>2</v>
      </c>
      <c r="J3197" s="79">
        <v>0</v>
      </c>
      <c r="K3197" s="79">
        <v>0</v>
      </c>
      <c r="L3197" s="79">
        <v>640</v>
      </c>
      <c r="M3197" s="79">
        <f t="shared" si="232"/>
        <v>640</v>
      </c>
      <c r="N3197" s="275">
        <v>6</v>
      </c>
      <c r="O3197" s="41" t="str">
        <f>IFERROR(VLOOKUP(N3197,bbb!B771:Ordenmes,2,0),"")</f>
        <v>Junio</v>
      </c>
      <c r="P3197" s="142"/>
      <c r="Q3197" s="111"/>
      <c r="R3197" s="136"/>
      <c r="S3197" s="93"/>
      <c r="T3197" s="93"/>
    </row>
    <row r="3198" spans="1:20" x14ac:dyDescent="0.25">
      <c r="A3198" s="34" t="s">
        <v>2073</v>
      </c>
      <c r="B3198" s="34" t="str">
        <f t="shared" si="234"/>
        <v>Oficina General de Planeamiento, Presupuesto y Desarrollo Organizacional</v>
      </c>
      <c r="C3198" s="35" t="s">
        <v>2172</v>
      </c>
      <c r="D3198" s="36" t="str">
        <f t="shared" si="233"/>
        <v>Asesoramiento Técnico Especializado</v>
      </c>
      <c r="E3198" s="36" t="s">
        <v>3138</v>
      </c>
      <c r="F3198" s="36" t="s">
        <v>2315</v>
      </c>
      <c r="G3198" s="75" t="s">
        <v>3139</v>
      </c>
      <c r="H3198" s="276" t="s">
        <v>3156</v>
      </c>
      <c r="I3198" s="271">
        <v>3</v>
      </c>
      <c r="J3198" s="79">
        <v>0</v>
      </c>
      <c r="K3198" s="79">
        <v>0</v>
      </c>
      <c r="L3198" s="79">
        <v>960</v>
      </c>
      <c r="M3198" s="79">
        <f t="shared" si="232"/>
        <v>960</v>
      </c>
      <c r="N3198" s="275">
        <v>6</v>
      </c>
      <c r="O3198" s="41" t="str">
        <f>IFERROR(VLOOKUP(N3198,bbb!B772:Ordenmes,2,0),"")</f>
        <v>Junio</v>
      </c>
      <c r="P3198" s="142"/>
      <c r="Q3198" s="111"/>
      <c r="R3198" s="136"/>
      <c r="S3198" s="93"/>
      <c r="T3198" s="93"/>
    </row>
    <row r="3199" spans="1:20" x14ac:dyDescent="0.25">
      <c r="A3199" s="34" t="s">
        <v>2073</v>
      </c>
      <c r="B3199" s="34" t="str">
        <f t="shared" si="234"/>
        <v>Oficina General de Planeamiento, Presupuesto y Desarrollo Organizacional</v>
      </c>
      <c r="C3199" s="35" t="s">
        <v>2172</v>
      </c>
      <c r="D3199" s="36" t="str">
        <f t="shared" si="233"/>
        <v>Asesoramiento Técnico Especializado</v>
      </c>
      <c r="E3199" s="36" t="s">
        <v>3138</v>
      </c>
      <c r="F3199" s="36" t="s">
        <v>2315</v>
      </c>
      <c r="G3199" s="75" t="s">
        <v>3139</v>
      </c>
      <c r="H3199" s="276" t="s">
        <v>3157</v>
      </c>
      <c r="I3199" s="271">
        <v>3</v>
      </c>
      <c r="J3199" s="79"/>
      <c r="K3199" s="79"/>
      <c r="L3199" s="79">
        <v>960</v>
      </c>
      <c r="M3199" s="79">
        <f t="shared" si="232"/>
        <v>960</v>
      </c>
      <c r="N3199" s="275">
        <v>6</v>
      </c>
      <c r="O3199" s="41" t="str">
        <f>IFERROR(VLOOKUP(N3199,bbb!B773:Ordenmes,2,0),"")</f>
        <v>Junio</v>
      </c>
      <c r="P3199" s="142"/>
      <c r="Q3199" s="111"/>
      <c r="R3199" s="136"/>
      <c r="S3199" s="93"/>
      <c r="T3199" s="93"/>
    </row>
    <row r="3200" spans="1:20" x14ac:dyDescent="0.25">
      <c r="A3200" s="34" t="s">
        <v>2073</v>
      </c>
      <c r="B3200" s="34" t="str">
        <f t="shared" si="234"/>
        <v>Oficina General de Planeamiento, Presupuesto y Desarrollo Organizacional</v>
      </c>
      <c r="C3200" s="35" t="s">
        <v>2172</v>
      </c>
      <c r="D3200" s="36" t="str">
        <f t="shared" si="233"/>
        <v>Asesoramiento Técnico Especializado</v>
      </c>
      <c r="E3200" s="36" t="s">
        <v>3138</v>
      </c>
      <c r="F3200" s="36" t="s">
        <v>2315</v>
      </c>
      <c r="G3200" s="75" t="s">
        <v>3139</v>
      </c>
      <c r="H3200" s="276" t="s">
        <v>2078</v>
      </c>
      <c r="I3200" s="271">
        <v>3</v>
      </c>
      <c r="J3200" s="79">
        <v>0</v>
      </c>
      <c r="K3200" s="79">
        <v>0</v>
      </c>
      <c r="L3200" s="79">
        <v>960</v>
      </c>
      <c r="M3200" s="79">
        <f t="shared" si="232"/>
        <v>960</v>
      </c>
      <c r="N3200" s="275">
        <v>6</v>
      </c>
      <c r="O3200" s="41" t="str">
        <f>IFERROR(VLOOKUP(N3200,bbb!B773:Ordenmes,2,0),"")</f>
        <v>Junio</v>
      </c>
      <c r="P3200" s="142"/>
      <c r="Q3200" s="111"/>
      <c r="R3200" s="136"/>
      <c r="S3200" s="93"/>
      <c r="T3200" s="93"/>
    </row>
    <row r="3201" spans="1:20" x14ac:dyDescent="0.25">
      <c r="A3201" s="34" t="s">
        <v>2073</v>
      </c>
      <c r="B3201" s="34" t="str">
        <f t="shared" si="234"/>
        <v>Oficina General de Planeamiento, Presupuesto y Desarrollo Organizacional</v>
      </c>
      <c r="C3201" s="35" t="s">
        <v>2172</v>
      </c>
      <c r="D3201" s="36" t="str">
        <f t="shared" ref="D3201:D3204" si="240">IFERROR(VLOOKUP(C3201,IdAOE,2,0),"")</f>
        <v>Asesoramiento Técnico Especializado</v>
      </c>
      <c r="E3201" s="36" t="s">
        <v>3138</v>
      </c>
      <c r="F3201" s="36" t="s">
        <v>2315</v>
      </c>
      <c r="G3201" s="75" t="s">
        <v>3139</v>
      </c>
      <c r="H3201" s="270" t="s">
        <v>3158</v>
      </c>
      <c r="I3201" s="273">
        <v>2</v>
      </c>
      <c r="J3201" s="79"/>
      <c r="K3201" s="79"/>
      <c r="L3201" s="79">
        <v>640</v>
      </c>
      <c r="M3201" s="79">
        <f t="shared" si="232"/>
        <v>640</v>
      </c>
      <c r="N3201" s="275">
        <v>6</v>
      </c>
      <c r="O3201" s="41" t="str">
        <f>IFERROR(VLOOKUP(N3201,bbb!B774:Ordenmes,2,0),"")</f>
        <v>Junio</v>
      </c>
      <c r="P3201" s="142"/>
      <c r="Q3201" s="111"/>
      <c r="R3201" s="136"/>
      <c r="S3201" s="93"/>
      <c r="T3201" s="93"/>
    </row>
    <row r="3202" spans="1:20" x14ac:dyDescent="0.25">
      <c r="A3202" s="34" t="s">
        <v>2073</v>
      </c>
      <c r="B3202" s="34" t="str">
        <f t="shared" si="234"/>
        <v>Oficina General de Planeamiento, Presupuesto y Desarrollo Organizacional</v>
      </c>
      <c r="C3202" s="35" t="s">
        <v>2172</v>
      </c>
      <c r="D3202" s="36" t="str">
        <f t="shared" si="240"/>
        <v>Asesoramiento Técnico Especializado</v>
      </c>
      <c r="E3202" s="36" t="s">
        <v>3138</v>
      </c>
      <c r="F3202" s="36" t="s">
        <v>2315</v>
      </c>
      <c r="G3202" s="75" t="s">
        <v>3139</v>
      </c>
      <c r="H3202" s="270" t="s">
        <v>3159</v>
      </c>
      <c r="I3202" s="273">
        <v>3</v>
      </c>
      <c r="J3202" s="79"/>
      <c r="K3202" s="79"/>
      <c r="L3202" s="79">
        <v>960</v>
      </c>
      <c r="M3202" s="79">
        <f t="shared" si="232"/>
        <v>960</v>
      </c>
      <c r="N3202" s="275">
        <v>6</v>
      </c>
      <c r="O3202" s="41" t="str">
        <f>IFERROR(VLOOKUP(N3202,bbb!B775:Ordenmes,2,0),"")</f>
        <v>Junio</v>
      </c>
      <c r="P3202" s="142"/>
      <c r="Q3202" s="111"/>
      <c r="R3202" s="136"/>
      <c r="S3202" s="93"/>
      <c r="T3202" s="93"/>
    </row>
    <row r="3203" spans="1:20" x14ac:dyDescent="0.25">
      <c r="A3203" s="34" t="s">
        <v>2073</v>
      </c>
      <c r="B3203" s="34" t="str">
        <f t="shared" si="234"/>
        <v>Oficina General de Planeamiento, Presupuesto y Desarrollo Organizacional</v>
      </c>
      <c r="C3203" s="35" t="s">
        <v>2172</v>
      </c>
      <c r="D3203" s="36" t="str">
        <f t="shared" si="240"/>
        <v>Asesoramiento Técnico Especializado</v>
      </c>
      <c r="E3203" s="36" t="s">
        <v>3138</v>
      </c>
      <c r="F3203" s="36" t="s">
        <v>2315</v>
      </c>
      <c r="G3203" s="75" t="s">
        <v>3139</v>
      </c>
      <c r="H3203" s="270" t="s">
        <v>3160</v>
      </c>
      <c r="I3203" s="273">
        <v>3</v>
      </c>
      <c r="J3203" s="79"/>
      <c r="K3203" s="79"/>
      <c r="L3203" s="79">
        <v>960</v>
      </c>
      <c r="M3203" s="79">
        <f t="shared" si="232"/>
        <v>960</v>
      </c>
      <c r="N3203" s="275">
        <v>6</v>
      </c>
      <c r="O3203" s="41" t="str">
        <f>IFERROR(VLOOKUP(N3203,bbb!B776:Ordenmes,2,0),"")</f>
        <v>Junio</v>
      </c>
      <c r="P3203" s="142"/>
      <c r="Q3203" s="111"/>
      <c r="R3203" s="136"/>
      <c r="S3203" s="93"/>
      <c r="T3203" s="93"/>
    </row>
    <row r="3204" spans="1:20" x14ac:dyDescent="0.25">
      <c r="A3204" s="34" t="s">
        <v>2073</v>
      </c>
      <c r="B3204" s="34" t="str">
        <f t="shared" si="234"/>
        <v>Oficina General de Planeamiento, Presupuesto y Desarrollo Organizacional</v>
      </c>
      <c r="C3204" s="35" t="s">
        <v>2172</v>
      </c>
      <c r="D3204" s="36" t="str">
        <f t="shared" si="240"/>
        <v>Asesoramiento Técnico Especializado</v>
      </c>
      <c r="E3204" s="36" t="s">
        <v>3138</v>
      </c>
      <c r="F3204" s="36" t="s">
        <v>2315</v>
      </c>
      <c r="G3204" s="75" t="s">
        <v>3139</v>
      </c>
      <c r="H3204" s="270" t="s">
        <v>3161</v>
      </c>
      <c r="I3204" s="273">
        <v>2</v>
      </c>
      <c r="J3204" s="79"/>
      <c r="K3204" s="79"/>
      <c r="L3204" s="79">
        <v>960</v>
      </c>
      <c r="M3204" s="79">
        <f>SUM(J3204:L3204)</f>
        <v>960</v>
      </c>
      <c r="N3204" s="275">
        <v>6</v>
      </c>
      <c r="O3204" s="41" t="str">
        <f>IFERROR(VLOOKUP(N3204,bbb!B777:Ordenmes,2,0),"")</f>
        <v>Junio</v>
      </c>
      <c r="P3204" s="142"/>
      <c r="Q3204" s="111"/>
      <c r="R3204" s="136"/>
      <c r="S3204" s="93"/>
      <c r="T3204" s="93"/>
    </row>
    <row r="3205" spans="1:20" x14ac:dyDescent="0.25">
      <c r="A3205" s="34" t="s">
        <v>2073</v>
      </c>
      <c r="B3205" s="34" t="str">
        <f t="shared" si="234"/>
        <v>Oficina General de Planeamiento, Presupuesto y Desarrollo Organizacional</v>
      </c>
      <c r="C3205" s="35" t="s">
        <v>2172</v>
      </c>
      <c r="D3205" s="36" t="str">
        <f t="shared" si="233"/>
        <v>Asesoramiento Técnico Especializado</v>
      </c>
      <c r="E3205" s="36" t="s">
        <v>2705</v>
      </c>
      <c r="F3205" s="36" t="str">
        <f t="shared" si="231"/>
        <v>Asistencia Técnica en Evaluación de planes</v>
      </c>
      <c r="G3205" s="34" t="s">
        <v>2077</v>
      </c>
      <c r="H3205" s="83" t="s">
        <v>2074</v>
      </c>
      <c r="I3205" s="82">
        <v>3</v>
      </c>
      <c r="J3205" s="38">
        <v>120</v>
      </c>
      <c r="K3205" s="38">
        <v>400</v>
      </c>
      <c r="L3205" s="38">
        <f t="shared" ref="L3205:L3213" si="241">(+I3205*320)*2</f>
        <v>1920</v>
      </c>
      <c r="M3205" s="38">
        <f t="shared" si="232"/>
        <v>2440</v>
      </c>
      <c r="N3205" s="107">
        <v>6</v>
      </c>
      <c r="O3205" s="41" t="str">
        <f>IFERROR(VLOOKUP(N3205,bbb!B774:Ordenmes,2,0),"")</f>
        <v>Junio</v>
      </c>
      <c r="P3205" s="142"/>
      <c r="Q3205" s="111"/>
      <c r="R3205" s="136"/>
      <c r="S3205" s="93" t="s">
        <v>120</v>
      </c>
      <c r="T3205" s="93"/>
    </row>
    <row r="3206" spans="1:20" x14ac:dyDescent="0.25">
      <c r="A3206" s="34" t="s">
        <v>2073</v>
      </c>
      <c r="B3206" s="34" t="str">
        <f t="shared" si="234"/>
        <v>Oficina General de Planeamiento, Presupuesto y Desarrollo Organizacional</v>
      </c>
      <c r="C3206" s="35" t="s">
        <v>2172</v>
      </c>
      <c r="D3206" s="36" t="str">
        <f t="shared" si="233"/>
        <v>Asesoramiento Técnico Especializado</v>
      </c>
      <c r="E3206" s="36" t="s">
        <v>2705</v>
      </c>
      <c r="F3206" s="36" t="str">
        <f t="shared" si="231"/>
        <v>Asistencia Técnica en Evaluación de planes</v>
      </c>
      <c r="G3206" s="34" t="s">
        <v>2080</v>
      </c>
      <c r="H3206" s="83" t="s">
        <v>2074</v>
      </c>
      <c r="I3206" s="82">
        <v>3</v>
      </c>
      <c r="J3206" s="38">
        <v>160</v>
      </c>
      <c r="K3206" s="38">
        <v>400</v>
      </c>
      <c r="L3206" s="38">
        <f t="shared" si="241"/>
        <v>1920</v>
      </c>
      <c r="M3206" s="38">
        <f t="shared" si="232"/>
        <v>2480</v>
      </c>
      <c r="N3206" s="107">
        <v>6</v>
      </c>
      <c r="O3206" s="41" t="str">
        <f>IFERROR(VLOOKUP(N3206,bbb!B775:Ordenmes,2,0),"")</f>
        <v>Junio</v>
      </c>
      <c r="P3206" s="142"/>
      <c r="Q3206" s="111"/>
      <c r="R3206" s="136"/>
      <c r="S3206" s="93" t="s">
        <v>120</v>
      </c>
      <c r="T3206" s="93"/>
    </row>
    <row r="3207" spans="1:20" x14ac:dyDescent="0.25">
      <c r="A3207" s="34" t="s">
        <v>2073</v>
      </c>
      <c r="B3207" s="34" t="str">
        <f t="shared" si="234"/>
        <v>Oficina General de Planeamiento, Presupuesto y Desarrollo Organizacional</v>
      </c>
      <c r="C3207" s="35" t="s">
        <v>2172</v>
      </c>
      <c r="D3207" s="36" t="str">
        <f t="shared" si="233"/>
        <v>Asesoramiento Técnico Especializado</v>
      </c>
      <c r="E3207" s="36" t="s">
        <v>2705</v>
      </c>
      <c r="F3207" s="36" t="str">
        <f t="shared" si="231"/>
        <v>Asistencia Técnica en Evaluación de planes</v>
      </c>
      <c r="G3207" s="34" t="s">
        <v>2080</v>
      </c>
      <c r="H3207" s="83" t="s">
        <v>2076</v>
      </c>
      <c r="I3207" s="82">
        <v>3</v>
      </c>
      <c r="J3207" s="38">
        <v>160</v>
      </c>
      <c r="K3207" s="38">
        <v>400</v>
      </c>
      <c r="L3207" s="38">
        <f t="shared" si="241"/>
        <v>1920</v>
      </c>
      <c r="M3207" s="38">
        <f t="shared" si="232"/>
        <v>2480</v>
      </c>
      <c r="N3207" s="107">
        <v>6</v>
      </c>
      <c r="O3207" s="41" t="str">
        <f>IFERROR(VLOOKUP(N3207,bbb!B776:Ordenmes,2,0),"")</f>
        <v>Junio</v>
      </c>
      <c r="P3207" s="142"/>
      <c r="Q3207" s="111"/>
      <c r="R3207" s="136"/>
      <c r="S3207" s="93" t="s">
        <v>120</v>
      </c>
      <c r="T3207" s="93"/>
    </row>
    <row r="3208" spans="1:20" x14ac:dyDescent="0.25">
      <c r="A3208" s="34" t="s">
        <v>2073</v>
      </c>
      <c r="B3208" s="34" t="str">
        <f t="shared" si="234"/>
        <v>Oficina General de Planeamiento, Presupuesto y Desarrollo Organizacional</v>
      </c>
      <c r="C3208" s="35" t="s">
        <v>2172</v>
      </c>
      <c r="D3208" s="36" t="str">
        <f t="shared" si="233"/>
        <v>Asesoramiento Técnico Especializado</v>
      </c>
      <c r="E3208" s="36" t="s">
        <v>2705</v>
      </c>
      <c r="F3208" s="36" t="str">
        <f t="shared" si="231"/>
        <v>Asistencia Técnica en Evaluación de planes</v>
      </c>
      <c r="G3208" s="34" t="s">
        <v>2075</v>
      </c>
      <c r="H3208" s="83" t="s">
        <v>2076</v>
      </c>
      <c r="I3208" s="82">
        <v>3</v>
      </c>
      <c r="J3208" s="38">
        <v>100</v>
      </c>
      <c r="K3208" s="38">
        <v>400</v>
      </c>
      <c r="L3208" s="38">
        <f t="shared" si="241"/>
        <v>1920</v>
      </c>
      <c r="M3208" s="38">
        <f t="shared" si="232"/>
        <v>2420</v>
      </c>
      <c r="N3208" s="107">
        <v>7</v>
      </c>
      <c r="O3208" s="41" t="str">
        <f>IFERROR(VLOOKUP(N3208,bbb!B777:Ordenmes,2,0),"")</f>
        <v>Julio</v>
      </c>
      <c r="P3208" s="142"/>
      <c r="Q3208" s="111"/>
      <c r="R3208" s="136"/>
      <c r="S3208" s="93" t="s">
        <v>120</v>
      </c>
      <c r="T3208" s="93"/>
    </row>
    <row r="3209" spans="1:20" x14ac:dyDescent="0.25">
      <c r="A3209" s="34" t="s">
        <v>2073</v>
      </c>
      <c r="B3209" s="34" t="str">
        <f t="shared" si="234"/>
        <v>Oficina General de Planeamiento, Presupuesto y Desarrollo Organizacional</v>
      </c>
      <c r="C3209" s="35" t="s">
        <v>2172</v>
      </c>
      <c r="D3209" s="36" t="str">
        <f t="shared" si="233"/>
        <v>Asesoramiento Técnico Especializado</v>
      </c>
      <c r="E3209" s="36" t="s">
        <v>2705</v>
      </c>
      <c r="F3209" s="36" t="str">
        <f t="shared" si="231"/>
        <v>Asistencia Técnica en Evaluación de planes</v>
      </c>
      <c r="G3209" s="34" t="s">
        <v>2075</v>
      </c>
      <c r="H3209" s="83" t="s">
        <v>2078</v>
      </c>
      <c r="I3209" s="82">
        <v>3</v>
      </c>
      <c r="J3209" s="38">
        <v>100</v>
      </c>
      <c r="K3209" s="38">
        <v>400</v>
      </c>
      <c r="L3209" s="38">
        <f t="shared" si="241"/>
        <v>1920</v>
      </c>
      <c r="M3209" s="38">
        <f t="shared" si="232"/>
        <v>2420</v>
      </c>
      <c r="N3209" s="107">
        <v>6</v>
      </c>
      <c r="O3209" s="41" t="str">
        <f>IFERROR(VLOOKUP(N3209,bbb!B778:Ordenmes,2,0),"")</f>
        <v>Junio</v>
      </c>
      <c r="P3209" s="142"/>
      <c r="Q3209" s="111"/>
      <c r="R3209" s="136"/>
      <c r="S3209" s="93" t="s">
        <v>120</v>
      </c>
      <c r="T3209" s="93"/>
    </row>
    <row r="3210" spans="1:20" x14ac:dyDescent="0.25">
      <c r="A3210" s="34" t="s">
        <v>2073</v>
      </c>
      <c r="B3210" s="34" t="str">
        <f t="shared" si="234"/>
        <v>Oficina General de Planeamiento, Presupuesto y Desarrollo Organizacional</v>
      </c>
      <c r="C3210" s="35" t="s">
        <v>2172</v>
      </c>
      <c r="D3210" s="36" t="str">
        <f t="shared" si="233"/>
        <v>Asesoramiento Técnico Especializado</v>
      </c>
      <c r="E3210" s="36" t="s">
        <v>2705</v>
      </c>
      <c r="F3210" s="36" t="str">
        <f t="shared" si="231"/>
        <v>Asistencia Técnica en Evaluación de planes</v>
      </c>
      <c r="G3210" s="34" t="s">
        <v>2079</v>
      </c>
      <c r="H3210" s="83" t="s">
        <v>2078</v>
      </c>
      <c r="I3210" s="82">
        <v>3</v>
      </c>
      <c r="J3210" s="38">
        <v>150</v>
      </c>
      <c r="K3210" s="38">
        <v>400</v>
      </c>
      <c r="L3210" s="38">
        <f t="shared" si="241"/>
        <v>1920</v>
      </c>
      <c r="M3210" s="38">
        <f t="shared" si="232"/>
        <v>2470</v>
      </c>
      <c r="N3210" s="107">
        <v>6</v>
      </c>
      <c r="O3210" s="41" t="str">
        <f>IFERROR(VLOOKUP(N3210,bbb!B779:Ordenmes,2,0),"")</f>
        <v>Junio</v>
      </c>
      <c r="P3210" s="142"/>
      <c r="Q3210" s="111"/>
      <c r="R3210" s="136"/>
      <c r="S3210" s="93" t="s">
        <v>120</v>
      </c>
      <c r="T3210" s="93"/>
    </row>
    <row r="3211" spans="1:20" x14ac:dyDescent="0.25">
      <c r="A3211" s="34" t="s">
        <v>2073</v>
      </c>
      <c r="B3211" s="34" t="str">
        <f t="shared" si="234"/>
        <v>Oficina General de Planeamiento, Presupuesto y Desarrollo Organizacional</v>
      </c>
      <c r="C3211" s="35" t="s">
        <v>2172</v>
      </c>
      <c r="D3211" s="36" t="str">
        <f t="shared" si="233"/>
        <v>Asesoramiento Técnico Especializado</v>
      </c>
      <c r="E3211" s="36" t="s">
        <v>2705</v>
      </c>
      <c r="F3211" s="36" t="str">
        <f t="shared" si="231"/>
        <v>Asistencia Técnica en Evaluación de planes</v>
      </c>
      <c r="G3211" s="34" t="s">
        <v>2079</v>
      </c>
      <c r="H3211" s="83" t="s">
        <v>2074</v>
      </c>
      <c r="I3211" s="82">
        <v>3</v>
      </c>
      <c r="J3211" s="38">
        <v>150</v>
      </c>
      <c r="K3211" s="38">
        <v>400</v>
      </c>
      <c r="L3211" s="38">
        <f t="shared" si="241"/>
        <v>1920</v>
      </c>
      <c r="M3211" s="38">
        <f t="shared" si="232"/>
        <v>2470</v>
      </c>
      <c r="N3211" s="107">
        <v>6</v>
      </c>
      <c r="O3211" s="41" t="str">
        <f>IFERROR(VLOOKUP(N3211,bbb!B780:Ordenmes,2,0),"")</f>
        <v>Junio</v>
      </c>
      <c r="P3211" s="142"/>
      <c r="Q3211" s="111"/>
      <c r="R3211" s="136"/>
      <c r="S3211" s="93" t="s">
        <v>120</v>
      </c>
      <c r="T3211" s="93"/>
    </row>
    <row r="3212" spans="1:20" x14ac:dyDescent="0.25">
      <c r="A3212" s="34" t="s">
        <v>2073</v>
      </c>
      <c r="B3212" s="34" t="str">
        <f t="shared" si="234"/>
        <v>Oficina General de Planeamiento, Presupuesto y Desarrollo Organizacional</v>
      </c>
      <c r="C3212" s="35" t="s">
        <v>2172</v>
      </c>
      <c r="D3212" s="36" t="str">
        <f t="shared" si="233"/>
        <v>Asesoramiento Técnico Especializado</v>
      </c>
      <c r="E3212" s="36" t="s">
        <v>2705</v>
      </c>
      <c r="F3212" s="36" t="str">
        <f t="shared" si="231"/>
        <v>Asistencia Técnica en Evaluación de planes</v>
      </c>
      <c r="G3212" s="34" t="s">
        <v>2080</v>
      </c>
      <c r="H3212" s="83" t="s">
        <v>2076</v>
      </c>
      <c r="I3212" s="82">
        <v>3</v>
      </c>
      <c r="J3212" s="38">
        <v>100</v>
      </c>
      <c r="K3212" s="38">
        <v>0</v>
      </c>
      <c r="L3212" s="38">
        <f t="shared" si="241"/>
        <v>1920</v>
      </c>
      <c r="M3212" s="38">
        <f t="shared" si="232"/>
        <v>2020</v>
      </c>
      <c r="N3212" s="107">
        <v>6</v>
      </c>
      <c r="O3212" s="41" t="str">
        <f>IFERROR(VLOOKUP(N3212,bbb!B781:Ordenmes,2,0),"")</f>
        <v>Junio</v>
      </c>
      <c r="P3212" s="142"/>
      <c r="Q3212" s="111"/>
      <c r="R3212" s="136"/>
      <c r="S3212" s="93" t="s">
        <v>120</v>
      </c>
      <c r="T3212" s="93"/>
    </row>
    <row r="3213" spans="1:20" x14ac:dyDescent="0.25">
      <c r="A3213" s="34" t="s">
        <v>2073</v>
      </c>
      <c r="B3213" s="34" t="str">
        <f t="shared" si="234"/>
        <v>Oficina General de Planeamiento, Presupuesto y Desarrollo Organizacional</v>
      </c>
      <c r="C3213" s="35" t="s">
        <v>2172</v>
      </c>
      <c r="D3213" s="36" t="str">
        <f t="shared" si="233"/>
        <v>Asesoramiento Técnico Especializado</v>
      </c>
      <c r="E3213" s="36" t="s">
        <v>2705</v>
      </c>
      <c r="F3213" s="36" t="str">
        <f t="shared" si="231"/>
        <v>Asistencia Técnica en Evaluación de planes</v>
      </c>
      <c r="G3213" s="34" t="s">
        <v>2081</v>
      </c>
      <c r="H3213" s="83" t="s">
        <v>2078</v>
      </c>
      <c r="I3213" s="82">
        <v>3</v>
      </c>
      <c r="J3213" s="38">
        <v>100</v>
      </c>
      <c r="K3213" s="38">
        <v>0</v>
      </c>
      <c r="L3213" s="38">
        <f t="shared" si="241"/>
        <v>1920</v>
      </c>
      <c r="M3213" s="38">
        <f t="shared" si="232"/>
        <v>2020</v>
      </c>
      <c r="N3213" s="107">
        <v>6</v>
      </c>
      <c r="O3213" s="41" t="str">
        <f>IFERROR(VLOOKUP(N3213,bbb!B782:Ordenmes,2,0),"")</f>
        <v>Junio</v>
      </c>
      <c r="P3213" s="142"/>
      <c r="Q3213" s="111"/>
      <c r="R3213" s="136"/>
      <c r="S3213" s="93" t="s">
        <v>120</v>
      </c>
      <c r="T3213" s="93"/>
    </row>
    <row r="3214" spans="1:20" x14ac:dyDescent="0.25">
      <c r="A3214" s="34" t="s">
        <v>2073</v>
      </c>
      <c r="B3214" s="34" t="str">
        <f t="shared" si="234"/>
        <v>Oficina General de Planeamiento, Presupuesto y Desarrollo Organizacional</v>
      </c>
      <c r="C3214" s="35" t="s">
        <v>2172</v>
      </c>
      <c r="D3214" s="269" t="str">
        <f t="shared" ref="D3214:D3228" si="242">IFERROR(VLOOKUP(C3214,IdAOE,2,0),"")</f>
        <v>Asesoramiento Técnico Especializado</v>
      </c>
      <c r="E3214" s="269" t="s">
        <v>3138</v>
      </c>
      <c r="F3214" s="269" t="s">
        <v>2315</v>
      </c>
      <c r="G3214" s="75" t="s">
        <v>3139</v>
      </c>
      <c r="H3214" s="270" t="s">
        <v>3140</v>
      </c>
      <c r="I3214" s="271">
        <v>3</v>
      </c>
      <c r="J3214" s="272">
        <v>130</v>
      </c>
      <c r="K3214" s="79"/>
      <c r="L3214" s="272">
        <v>960</v>
      </c>
      <c r="M3214" s="38">
        <f t="shared" si="232"/>
        <v>1090</v>
      </c>
      <c r="N3214" s="107">
        <v>6</v>
      </c>
      <c r="O3214" s="41" t="str">
        <f>IFERROR(VLOOKUP(N3214,bbb!B783:Ordenmes,2,0),"")</f>
        <v>Junio</v>
      </c>
      <c r="P3214" s="142"/>
      <c r="Q3214" s="111"/>
      <c r="R3214" s="136"/>
      <c r="S3214" s="93"/>
      <c r="T3214" s="93"/>
    </row>
    <row r="3215" spans="1:20" x14ac:dyDescent="0.25">
      <c r="A3215" s="34" t="s">
        <v>2073</v>
      </c>
      <c r="B3215" s="34" t="str">
        <f t="shared" si="234"/>
        <v>Oficina General de Planeamiento, Presupuesto y Desarrollo Organizacional</v>
      </c>
      <c r="C3215" s="35" t="s">
        <v>2172</v>
      </c>
      <c r="D3215" s="269" t="str">
        <f t="shared" si="242"/>
        <v>Asesoramiento Técnico Especializado</v>
      </c>
      <c r="E3215" s="269" t="s">
        <v>3138</v>
      </c>
      <c r="F3215" s="269" t="s">
        <v>2315</v>
      </c>
      <c r="G3215" s="75" t="s">
        <v>3139</v>
      </c>
      <c r="H3215" s="270" t="s">
        <v>3141</v>
      </c>
      <c r="I3215" s="271">
        <v>3</v>
      </c>
      <c r="J3215" s="272">
        <v>130</v>
      </c>
      <c r="K3215" s="79"/>
      <c r="L3215" s="272">
        <v>960</v>
      </c>
      <c r="M3215" s="38">
        <f t="shared" si="232"/>
        <v>1090</v>
      </c>
      <c r="N3215" s="107">
        <v>6</v>
      </c>
      <c r="O3215" s="41" t="str">
        <f>IFERROR(VLOOKUP(N3215,bbb!B784:Ordenmes,2,0),"")</f>
        <v>Junio</v>
      </c>
      <c r="P3215" s="142"/>
      <c r="Q3215" s="111"/>
      <c r="R3215" s="136"/>
      <c r="S3215" s="93"/>
      <c r="T3215" s="93"/>
    </row>
    <row r="3216" spans="1:20" ht="27" x14ac:dyDescent="0.25">
      <c r="A3216" s="34" t="s">
        <v>2073</v>
      </c>
      <c r="B3216" s="34" t="str">
        <f t="shared" si="234"/>
        <v>Oficina General de Planeamiento, Presupuesto y Desarrollo Organizacional</v>
      </c>
      <c r="C3216" s="35" t="s">
        <v>2172</v>
      </c>
      <c r="D3216" s="269" t="str">
        <f t="shared" si="242"/>
        <v>Asesoramiento Técnico Especializado</v>
      </c>
      <c r="E3216" s="269" t="s">
        <v>3138</v>
      </c>
      <c r="F3216" s="269" t="s">
        <v>2315</v>
      </c>
      <c r="G3216" s="75" t="s">
        <v>3139</v>
      </c>
      <c r="H3216" s="270" t="s">
        <v>3142</v>
      </c>
      <c r="I3216" s="271">
        <v>2</v>
      </c>
      <c r="J3216" s="79">
        <v>80</v>
      </c>
      <c r="K3216" s="79"/>
      <c r="L3216" s="79">
        <v>640</v>
      </c>
      <c r="M3216" s="38">
        <f t="shared" si="232"/>
        <v>720</v>
      </c>
      <c r="N3216" s="107">
        <v>6</v>
      </c>
      <c r="O3216" s="41" t="str">
        <f>IFERROR(VLOOKUP(N3216,bbb!B785:Ordenmes,2,0),"")</f>
        <v>Junio</v>
      </c>
      <c r="P3216" s="142"/>
      <c r="Q3216" s="111"/>
      <c r="R3216" s="136"/>
      <c r="S3216" s="93"/>
      <c r="T3216" s="93"/>
    </row>
    <row r="3217" spans="1:20" x14ac:dyDescent="0.25">
      <c r="A3217" s="34" t="s">
        <v>2073</v>
      </c>
      <c r="B3217" s="34" t="str">
        <f t="shared" si="234"/>
        <v>Oficina General de Planeamiento, Presupuesto y Desarrollo Organizacional</v>
      </c>
      <c r="C3217" s="35" t="s">
        <v>2172</v>
      </c>
      <c r="D3217" s="269" t="str">
        <f t="shared" si="242"/>
        <v>Asesoramiento Técnico Especializado</v>
      </c>
      <c r="E3217" s="269" t="s">
        <v>3138</v>
      </c>
      <c r="F3217" s="269" t="s">
        <v>2315</v>
      </c>
      <c r="G3217" s="75" t="s">
        <v>3139</v>
      </c>
      <c r="H3217" s="270" t="s">
        <v>3143</v>
      </c>
      <c r="I3217" s="271">
        <v>2</v>
      </c>
      <c r="J3217" s="79">
        <v>80</v>
      </c>
      <c r="K3217" s="79"/>
      <c r="L3217" s="79">
        <v>640</v>
      </c>
      <c r="M3217" s="38">
        <f t="shared" si="232"/>
        <v>720</v>
      </c>
      <c r="N3217" s="107">
        <v>6</v>
      </c>
      <c r="O3217" s="41" t="str">
        <f>IFERROR(VLOOKUP(N3217,bbb!B786:Ordenmes,2,0),"")</f>
        <v>Junio</v>
      </c>
      <c r="P3217" s="142"/>
      <c r="Q3217" s="111"/>
      <c r="R3217" s="136"/>
      <c r="S3217" s="93"/>
      <c r="T3217" s="93"/>
    </row>
    <row r="3218" spans="1:20" x14ac:dyDescent="0.25">
      <c r="A3218" s="34" t="s">
        <v>2073</v>
      </c>
      <c r="B3218" s="34" t="str">
        <f t="shared" si="234"/>
        <v>Oficina General de Planeamiento, Presupuesto y Desarrollo Organizacional</v>
      </c>
      <c r="C3218" s="35" t="s">
        <v>2172</v>
      </c>
      <c r="D3218" s="269" t="str">
        <f t="shared" si="242"/>
        <v>Asesoramiento Técnico Especializado</v>
      </c>
      <c r="E3218" s="269" t="s">
        <v>3138</v>
      </c>
      <c r="F3218" s="269" t="s">
        <v>2315</v>
      </c>
      <c r="G3218" s="75" t="s">
        <v>3139</v>
      </c>
      <c r="H3218" s="270" t="s">
        <v>3144</v>
      </c>
      <c r="I3218" s="271">
        <v>2</v>
      </c>
      <c r="J3218" s="79">
        <v>80</v>
      </c>
      <c r="K3218" s="79"/>
      <c r="L3218" s="79">
        <v>640</v>
      </c>
      <c r="M3218" s="38">
        <f t="shared" si="232"/>
        <v>720</v>
      </c>
      <c r="N3218" s="107">
        <v>6</v>
      </c>
      <c r="O3218" s="41" t="str">
        <f>IFERROR(VLOOKUP(N3218,bbb!B787:Ordenmes,2,0),"")</f>
        <v>Junio</v>
      </c>
      <c r="P3218" s="142"/>
      <c r="Q3218" s="111"/>
      <c r="R3218" s="136"/>
      <c r="S3218" s="93"/>
      <c r="T3218" s="93"/>
    </row>
    <row r="3219" spans="1:20" x14ac:dyDescent="0.25">
      <c r="A3219" s="34" t="s">
        <v>2073</v>
      </c>
      <c r="B3219" s="34" t="str">
        <f t="shared" si="234"/>
        <v>Oficina General de Planeamiento, Presupuesto y Desarrollo Organizacional</v>
      </c>
      <c r="C3219" s="35" t="s">
        <v>2172</v>
      </c>
      <c r="D3219" s="269" t="str">
        <f t="shared" si="242"/>
        <v>Asesoramiento Técnico Especializado</v>
      </c>
      <c r="E3219" s="269" t="s">
        <v>3138</v>
      </c>
      <c r="F3219" s="269" t="s">
        <v>2315</v>
      </c>
      <c r="G3219" s="75" t="s">
        <v>3139</v>
      </c>
      <c r="H3219" s="270" t="s">
        <v>3145</v>
      </c>
      <c r="I3219" s="273">
        <v>3</v>
      </c>
      <c r="J3219" s="268">
        <v>120</v>
      </c>
      <c r="K3219" s="79"/>
      <c r="L3219" s="79">
        <v>960</v>
      </c>
      <c r="M3219" s="38">
        <f t="shared" si="232"/>
        <v>1080</v>
      </c>
      <c r="N3219" s="107">
        <v>6</v>
      </c>
      <c r="O3219" s="41" t="str">
        <f>IFERROR(VLOOKUP(N3219,bbb!B788:Ordenmes,2,0),"")</f>
        <v>Junio</v>
      </c>
      <c r="P3219" s="142"/>
      <c r="Q3219" s="111"/>
      <c r="R3219" s="136"/>
      <c r="S3219" s="93"/>
      <c r="T3219" s="93"/>
    </row>
    <row r="3220" spans="1:20" x14ac:dyDescent="0.25">
      <c r="A3220" s="34" t="s">
        <v>2073</v>
      </c>
      <c r="B3220" s="34" t="str">
        <f t="shared" si="234"/>
        <v>Oficina General de Planeamiento, Presupuesto y Desarrollo Organizacional</v>
      </c>
      <c r="C3220" s="35" t="s">
        <v>2172</v>
      </c>
      <c r="D3220" s="269" t="str">
        <f t="shared" si="242"/>
        <v>Asesoramiento Técnico Especializado</v>
      </c>
      <c r="E3220" s="269" t="s">
        <v>3138</v>
      </c>
      <c r="F3220" s="269" t="s">
        <v>2315</v>
      </c>
      <c r="G3220" s="75" t="s">
        <v>3139</v>
      </c>
      <c r="H3220" s="270" t="s">
        <v>3146</v>
      </c>
      <c r="I3220" s="273">
        <v>3</v>
      </c>
      <c r="J3220" s="268">
        <v>120</v>
      </c>
      <c r="K3220" s="79"/>
      <c r="L3220" s="79">
        <v>960</v>
      </c>
      <c r="M3220" s="38">
        <f t="shared" si="232"/>
        <v>1080</v>
      </c>
      <c r="N3220" s="107">
        <v>6</v>
      </c>
      <c r="O3220" s="41" t="str">
        <f>IFERROR(VLOOKUP(N3220,bbb!B789:Ordenmes,2,0),"")</f>
        <v>Junio</v>
      </c>
      <c r="P3220" s="142"/>
      <c r="Q3220" s="111"/>
      <c r="R3220" s="136"/>
      <c r="S3220" s="93"/>
      <c r="T3220" s="93"/>
    </row>
    <row r="3221" spans="1:20" ht="27" x14ac:dyDescent="0.25">
      <c r="A3221" s="34" t="s">
        <v>2073</v>
      </c>
      <c r="B3221" s="34" t="str">
        <f t="shared" si="234"/>
        <v>Oficina General de Planeamiento, Presupuesto y Desarrollo Organizacional</v>
      </c>
      <c r="C3221" s="35" t="s">
        <v>2172</v>
      </c>
      <c r="D3221" s="269" t="str">
        <f t="shared" si="242"/>
        <v>Asesoramiento Técnico Especializado</v>
      </c>
      <c r="E3221" s="269" t="s">
        <v>3138</v>
      </c>
      <c r="F3221" s="269" t="s">
        <v>2315</v>
      </c>
      <c r="G3221" s="75" t="s">
        <v>3139</v>
      </c>
      <c r="H3221" s="270" t="s">
        <v>3147</v>
      </c>
      <c r="I3221" s="273">
        <v>2</v>
      </c>
      <c r="J3221" s="268">
        <v>70</v>
      </c>
      <c r="K3221" s="79"/>
      <c r="L3221" s="79">
        <v>640</v>
      </c>
      <c r="M3221" s="38">
        <f t="shared" si="232"/>
        <v>710</v>
      </c>
      <c r="N3221" s="107">
        <v>6</v>
      </c>
      <c r="O3221" s="41" t="str">
        <f>IFERROR(VLOOKUP(N3221,bbb!B790:Ordenmes,2,0),"")</f>
        <v>Junio</v>
      </c>
      <c r="P3221" s="142"/>
      <c r="Q3221" s="111"/>
      <c r="R3221" s="136"/>
      <c r="S3221" s="93"/>
      <c r="T3221" s="93"/>
    </row>
    <row r="3222" spans="1:20" x14ac:dyDescent="0.25">
      <c r="A3222" s="34" t="s">
        <v>2073</v>
      </c>
      <c r="B3222" s="34" t="str">
        <f t="shared" si="234"/>
        <v>Oficina General de Planeamiento, Presupuesto y Desarrollo Organizacional</v>
      </c>
      <c r="C3222" s="35" t="s">
        <v>2172</v>
      </c>
      <c r="D3222" s="269" t="str">
        <f t="shared" si="242"/>
        <v>Asesoramiento Técnico Especializado</v>
      </c>
      <c r="E3222" s="269" t="s">
        <v>3138</v>
      </c>
      <c r="F3222" s="269" t="s">
        <v>2315</v>
      </c>
      <c r="G3222" s="75" t="s">
        <v>3139</v>
      </c>
      <c r="H3222" s="270" t="s">
        <v>3148</v>
      </c>
      <c r="I3222" s="273">
        <v>2</v>
      </c>
      <c r="J3222" s="272">
        <v>70</v>
      </c>
      <c r="K3222" s="79"/>
      <c r="L3222" s="79">
        <v>640</v>
      </c>
      <c r="M3222" s="38">
        <f t="shared" si="232"/>
        <v>710</v>
      </c>
      <c r="N3222" s="107">
        <v>6</v>
      </c>
      <c r="O3222" s="41" t="str">
        <f>IFERROR(VLOOKUP(N3222,bbb!B791:Ordenmes,2,0),"")</f>
        <v>Junio</v>
      </c>
      <c r="P3222" s="142"/>
      <c r="Q3222" s="111"/>
      <c r="R3222" s="136"/>
      <c r="S3222" s="93"/>
      <c r="T3222" s="93"/>
    </row>
    <row r="3223" spans="1:20" ht="27" x14ac:dyDescent="0.25">
      <c r="A3223" s="34" t="s">
        <v>2073</v>
      </c>
      <c r="B3223" s="34" t="str">
        <f t="shared" si="234"/>
        <v>Oficina General de Planeamiento, Presupuesto y Desarrollo Organizacional</v>
      </c>
      <c r="C3223" s="35" t="s">
        <v>2172</v>
      </c>
      <c r="D3223" s="269" t="str">
        <f t="shared" si="242"/>
        <v>Asesoramiento Técnico Especializado</v>
      </c>
      <c r="E3223" s="269" t="s">
        <v>3138</v>
      </c>
      <c r="F3223" s="269" t="s">
        <v>2315</v>
      </c>
      <c r="G3223" s="75" t="s">
        <v>3139</v>
      </c>
      <c r="H3223" s="270" t="s">
        <v>3149</v>
      </c>
      <c r="I3223" s="273">
        <v>2</v>
      </c>
      <c r="J3223" s="272">
        <v>76</v>
      </c>
      <c r="K3223" s="79"/>
      <c r="L3223" s="79">
        <v>640</v>
      </c>
      <c r="M3223" s="38">
        <f t="shared" si="232"/>
        <v>716</v>
      </c>
      <c r="N3223" s="107">
        <v>6</v>
      </c>
      <c r="O3223" s="41" t="str">
        <f>IFERROR(VLOOKUP(N3223,bbb!B792:Ordenmes,2,0),"")</f>
        <v>Junio</v>
      </c>
      <c r="P3223" s="142"/>
      <c r="Q3223" s="111"/>
      <c r="R3223" s="136"/>
      <c r="S3223" s="93"/>
      <c r="T3223" s="93"/>
    </row>
    <row r="3224" spans="1:20" x14ac:dyDescent="0.25">
      <c r="A3224" s="34" t="s">
        <v>2073</v>
      </c>
      <c r="B3224" s="34" t="str">
        <f t="shared" si="234"/>
        <v>Oficina General de Planeamiento, Presupuesto y Desarrollo Organizacional</v>
      </c>
      <c r="C3224" s="35" t="s">
        <v>2172</v>
      </c>
      <c r="D3224" s="269" t="str">
        <f t="shared" si="242"/>
        <v>Asesoramiento Técnico Especializado</v>
      </c>
      <c r="E3224" s="269" t="s">
        <v>3138</v>
      </c>
      <c r="F3224" s="269" t="s">
        <v>2315</v>
      </c>
      <c r="G3224" s="75" t="s">
        <v>3139</v>
      </c>
      <c r="H3224" s="270" t="s">
        <v>3150</v>
      </c>
      <c r="I3224" s="273">
        <v>2</v>
      </c>
      <c r="J3224" s="272">
        <v>76</v>
      </c>
      <c r="K3224" s="79"/>
      <c r="L3224" s="79">
        <v>640</v>
      </c>
      <c r="M3224" s="38">
        <f t="shared" si="232"/>
        <v>716</v>
      </c>
      <c r="N3224" s="107">
        <v>6</v>
      </c>
      <c r="O3224" s="41" t="str">
        <f>IFERROR(VLOOKUP(N3224,bbb!B793:Ordenmes,2,0),"")</f>
        <v>Junio</v>
      </c>
      <c r="P3224" s="142"/>
      <c r="Q3224" s="111"/>
      <c r="R3224" s="136"/>
      <c r="S3224" s="93"/>
      <c r="T3224" s="93"/>
    </row>
    <row r="3225" spans="1:20" x14ac:dyDescent="0.25">
      <c r="A3225" s="34" t="s">
        <v>2073</v>
      </c>
      <c r="B3225" s="34" t="str">
        <f t="shared" si="234"/>
        <v>Oficina General de Planeamiento, Presupuesto y Desarrollo Organizacional</v>
      </c>
      <c r="C3225" s="35" t="s">
        <v>2172</v>
      </c>
      <c r="D3225" s="269" t="str">
        <f t="shared" si="242"/>
        <v>Asesoramiento Técnico Especializado</v>
      </c>
      <c r="E3225" s="269" t="s">
        <v>3138</v>
      </c>
      <c r="F3225" s="269" t="s">
        <v>2315</v>
      </c>
      <c r="G3225" s="75" t="s">
        <v>3139</v>
      </c>
      <c r="H3225" s="270" t="s">
        <v>3151</v>
      </c>
      <c r="I3225" s="273">
        <v>2</v>
      </c>
      <c r="J3225" s="272">
        <v>100</v>
      </c>
      <c r="K3225" s="79"/>
      <c r="L3225" s="79">
        <v>640</v>
      </c>
      <c r="M3225" s="38">
        <f t="shared" si="232"/>
        <v>740</v>
      </c>
      <c r="N3225" s="107">
        <v>6</v>
      </c>
      <c r="O3225" s="41" t="str">
        <f>IFERROR(VLOOKUP(N3225,bbb!B794:Ordenmes,2,0),"")</f>
        <v>Junio</v>
      </c>
      <c r="P3225" s="142"/>
      <c r="Q3225" s="111"/>
      <c r="R3225" s="136"/>
      <c r="S3225" s="93"/>
      <c r="T3225" s="93"/>
    </row>
    <row r="3226" spans="1:20" x14ac:dyDescent="0.25">
      <c r="A3226" s="34" t="s">
        <v>2073</v>
      </c>
      <c r="B3226" s="34" t="str">
        <f t="shared" si="234"/>
        <v>Oficina General de Planeamiento, Presupuesto y Desarrollo Organizacional</v>
      </c>
      <c r="C3226" s="35" t="s">
        <v>2172</v>
      </c>
      <c r="D3226" s="269" t="str">
        <f t="shared" si="242"/>
        <v>Asesoramiento Técnico Especializado</v>
      </c>
      <c r="E3226" s="269" t="s">
        <v>3138</v>
      </c>
      <c r="F3226" s="269" t="s">
        <v>2315</v>
      </c>
      <c r="G3226" s="75" t="s">
        <v>3139</v>
      </c>
      <c r="H3226" s="270" t="s">
        <v>3152</v>
      </c>
      <c r="I3226" s="273">
        <v>2</v>
      </c>
      <c r="J3226" s="272">
        <v>100</v>
      </c>
      <c r="K3226" s="79"/>
      <c r="L3226" s="79">
        <v>640</v>
      </c>
      <c r="M3226" s="38">
        <f>SUM(J3226:L3226)</f>
        <v>740</v>
      </c>
      <c r="N3226" s="107">
        <v>6</v>
      </c>
      <c r="O3226" s="41" t="str">
        <f>IFERROR(VLOOKUP(N3226,bbb!B795:Ordenmes,2,0),"")</f>
        <v>Junio</v>
      </c>
      <c r="P3226" s="142"/>
      <c r="Q3226" s="111"/>
      <c r="R3226" s="136"/>
      <c r="S3226" s="93"/>
      <c r="T3226" s="93"/>
    </row>
    <row r="3227" spans="1:20" x14ac:dyDescent="0.25">
      <c r="A3227" s="34" t="s">
        <v>2073</v>
      </c>
      <c r="B3227" s="34" t="str">
        <f t="shared" si="234"/>
        <v>Oficina General de Planeamiento, Presupuesto y Desarrollo Organizacional</v>
      </c>
      <c r="C3227" s="35" t="s">
        <v>2172</v>
      </c>
      <c r="D3227" s="269" t="str">
        <f t="shared" si="242"/>
        <v>Asesoramiento Técnico Especializado</v>
      </c>
      <c r="E3227" s="269" t="s">
        <v>3138</v>
      </c>
      <c r="F3227" s="269" t="s">
        <v>2315</v>
      </c>
      <c r="G3227" s="75" t="s">
        <v>3139</v>
      </c>
      <c r="H3227" s="270" t="s">
        <v>3153</v>
      </c>
      <c r="I3227" s="273">
        <v>3</v>
      </c>
      <c r="J3227" s="272">
        <v>130</v>
      </c>
      <c r="K3227" s="79"/>
      <c r="L3227" s="79">
        <v>960</v>
      </c>
      <c r="M3227" s="38">
        <f t="shared" ref="M3227:M3228" si="243">SUM(J3227:L3227)</f>
        <v>1090</v>
      </c>
      <c r="N3227" s="107">
        <v>6</v>
      </c>
      <c r="O3227" s="41" t="str">
        <f>IFERROR(VLOOKUP(N3227,bbb!B796:Ordenmes,2,0),"")</f>
        <v>Junio</v>
      </c>
      <c r="P3227" s="142"/>
      <c r="Q3227" s="111"/>
      <c r="R3227" s="136"/>
      <c r="S3227" s="93"/>
      <c r="T3227" s="93"/>
    </row>
    <row r="3228" spans="1:20" x14ac:dyDescent="0.25">
      <c r="A3228" s="34" t="s">
        <v>2073</v>
      </c>
      <c r="B3228" s="34" t="str">
        <f t="shared" si="234"/>
        <v>Oficina General de Planeamiento, Presupuesto y Desarrollo Organizacional</v>
      </c>
      <c r="C3228" s="35" t="s">
        <v>2172</v>
      </c>
      <c r="D3228" s="269" t="str">
        <f t="shared" si="242"/>
        <v>Asesoramiento Técnico Especializado</v>
      </c>
      <c r="E3228" s="269" t="s">
        <v>3138</v>
      </c>
      <c r="F3228" s="269" t="s">
        <v>2315</v>
      </c>
      <c r="G3228" s="75" t="s">
        <v>3139</v>
      </c>
      <c r="H3228" s="270" t="s">
        <v>3154</v>
      </c>
      <c r="I3228" s="273">
        <v>3</v>
      </c>
      <c r="J3228" s="272">
        <v>130</v>
      </c>
      <c r="K3228" s="79"/>
      <c r="L3228" s="79">
        <v>960</v>
      </c>
      <c r="M3228" s="38">
        <f t="shared" si="243"/>
        <v>1090</v>
      </c>
      <c r="N3228" s="107">
        <v>6</v>
      </c>
      <c r="O3228" s="41" t="str">
        <f>IFERROR(VLOOKUP(N3228,bbb!B797:Ordenmes,2,0),"")</f>
        <v>Junio</v>
      </c>
      <c r="P3228" s="142"/>
      <c r="Q3228" s="111"/>
      <c r="R3228" s="136"/>
      <c r="S3228" s="93"/>
      <c r="T3228" s="93"/>
    </row>
    <row r="3229" spans="1:20" x14ac:dyDescent="0.25">
      <c r="A3229" s="34" t="s">
        <v>107</v>
      </c>
      <c r="B3229" s="34" t="str">
        <f t="shared" si="234"/>
        <v>Oficina General de Imagen Institucional y Transparencia</v>
      </c>
      <c r="C3229" s="35" t="s">
        <v>109</v>
      </c>
      <c r="D3229" s="36" t="str">
        <f t="shared" si="233"/>
        <v>Implementación del plan de comunicaciones IAFAS SIS 2024</v>
      </c>
      <c r="E3229" s="36" t="s">
        <v>2683</v>
      </c>
      <c r="F3229" s="36" t="str">
        <f t="shared" ref="F3229:F3246" si="244">IFERROR(VLOOKUP(E3229,IdTarea,2,0),"")</f>
        <v>Acciones de comunicación social</v>
      </c>
      <c r="G3229" s="36" t="s">
        <v>55</v>
      </c>
      <c r="H3229" s="83" t="s">
        <v>110</v>
      </c>
      <c r="I3229" s="82">
        <v>2</v>
      </c>
      <c r="J3229" s="38">
        <v>0</v>
      </c>
      <c r="K3229" s="38">
        <v>700</v>
      </c>
      <c r="L3229" s="38">
        <v>640</v>
      </c>
      <c r="M3229" s="38">
        <f t="shared" si="232"/>
        <v>1340</v>
      </c>
      <c r="N3229" s="39">
        <v>2</v>
      </c>
      <c r="O3229" s="41" t="str">
        <f>IFERROR(VLOOKUP(N3229,bbb!B696:Ordenmes,2,0),"")</f>
        <v>Febrero</v>
      </c>
      <c r="P3229" s="142"/>
      <c r="Q3229" s="111"/>
      <c r="R3229" s="136"/>
      <c r="S3229" s="93" t="s">
        <v>2970</v>
      </c>
      <c r="T3229" s="93"/>
    </row>
    <row r="3230" spans="1:20" x14ac:dyDescent="0.25">
      <c r="A3230" s="34" t="s">
        <v>107</v>
      </c>
      <c r="B3230" s="34" t="str">
        <f t="shared" si="234"/>
        <v>Oficina General de Imagen Institucional y Transparencia</v>
      </c>
      <c r="C3230" s="35" t="s">
        <v>109</v>
      </c>
      <c r="D3230" s="36" t="str">
        <f t="shared" si="233"/>
        <v>Implementación del plan de comunicaciones IAFAS SIS 2024</v>
      </c>
      <c r="E3230" s="36" t="s">
        <v>2683</v>
      </c>
      <c r="F3230" s="36" t="str">
        <f t="shared" si="244"/>
        <v>Acciones de comunicación social</v>
      </c>
      <c r="G3230" s="36" t="s">
        <v>55</v>
      </c>
      <c r="H3230" s="83" t="s">
        <v>112</v>
      </c>
      <c r="I3230" s="82">
        <v>2</v>
      </c>
      <c r="J3230" s="38">
        <v>0</v>
      </c>
      <c r="K3230" s="38">
        <v>700</v>
      </c>
      <c r="L3230" s="38">
        <v>640</v>
      </c>
      <c r="M3230" s="38">
        <f t="shared" si="232"/>
        <v>1340</v>
      </c>
      <c r="N3230" s="39">
        <v>2</v>
      </c>
      <c r="O3230" s="41" t="str">
        <f>IFERROR(VLOOKUP(N3230,bbb!B697:Ordenmes,2,0),"")</f>
        <v>Febrero</v>
      </c>
      <c r="P3230" s="142"/>
      <c r="Q3230" s="111"/>
      <c r="R3230" s="136"/>
      <c r="S3230" s="93" t="s">
        <v>2970</v>
      </c>
      <c r="T3230" s="93"/>
    </row>
    <row r="3231" spans="1:20" x14ac:dyDescent="0.25">
      <c r="A3231" s="34" t="s">
        <v>107</v>
      </c>
      <c r="B3231" s="34" t="str">
        <f t="shared" si="234"/>
        <v>Oficina General de Imagen Institucional y Transparencia</v>
      </c>
      <c r="C3231" s="35" t="s">
        <v>109</v>
      </c>
      <c r="D3231" s="36" t="str">
        <f t="shared" si="233"/>
        <v>Implementación del plan de comunicaciones IAFAS SIS 2024</v>
      </c>
      <c r="E3231" s="36" t="s">
        <v>2683</v>
      </c>
      <c r="F3231" s="36" t="str">
        <f t="shared" si="244"/>
        <v>Acciones de comunicación social</v>
      </c>
      <c r="G3231" s="36" t="s">
        <v>55</v>
      </c>
      <c r="H3231" s="83" t="s">
        <v>113</v>
      </c>
      <c r="I3231" s="82">
        <v>2</v>
      </c>
      <c r="J3231" s="38">
        <v>0</v>
      </c>
      <c r="K3231" s="38">
        <v>700</v>
      </c>
      <c r="L3231" s="38">
        <v>640</v>
      </c>
      <c r="M3231" s="38">
        <f t="shared" si="232"/>
        <v>1340</v>
      </c>
      <c r="N3231" s="39">
        <v>2</v>
      </c>
      <c r="O3231" s="41" t="str">
        <f>IFERROR(VLOOKUP(N3231,bbb!B698:Ordenmes,2,0),"")</f>
        <v>Febrero</v>
      </c>
      <c r="P3231" s="142"/>
      <c r="Q3231" s="111"/>
      <c r="R3231" s="136"/>
      <c r="S3231" s="93" t="s">
        <v>2970</v>
      </c>
      <c r="T3231" s="93"/>
    </row>
    <row r="3232" spans="1:20" x14ac:dyDescent="0.25">
      <c r="A3232" s="34" t="s">
        <v>107</v>
      </c>
      <c r="B3232" s="34" t="str">
        <f t="shared" si="234"/>
        <v>Oficina General de Imagen Institucional y Transparencia</v>
      </c>
      <c r="C3232" s="35" t="s">
        <v>109</v>
      </c>
      <c r="D3232" s="36" t="str">
        <f t="shared" si="233"/>
        <v>Implementación del plan de comunicaciones IAFAS SIS 2024</v>
      </c>
      <c r="E3232" s="36" t="s">
        <v>2683</v>
      </c>
      <c r="F3232" s="36" t="str">
        <f t="shared" si="244"/>
        <v>Acciones de comunicación social</v>
      </c>
      <c r="G3232" s="36" t="s">
        <v>3060</v>
      </c>
      <c r="H3232" s="191" t="s">
        <v>3061</v>
      </c>
      <c r="I3232" s="82">
        <v>2</v>
      </c>
      <c r="J3232" s="38"/>
      <c r="K3232" s="38">
        <v>500</v>
      </c>
      <c r="L3232" s="38">
        <v>640</v>
      </c>
      <c r="M3232" s="38">
        <f t="shared" si="232"/>
        <v>1140</v>
      </c>
      <c r="N3232" s="39">
        <v>5</v>
      </c>
      <c r="O3232" s="41" t="str">
        <f>IFERROR(VLOOKUP(N3232,bbb!B748:Ordenmes,2,0),"")</f>
        <v>Mayo</v>
      </c>
      <c r="P3232" s="142"/>
      <c r="Q3232" s="111"/>
      <c r="R3232" s="136"/>
      <c r="S3232" s="93"/>
      <c r="T3232" s="93"/>
    </row>
    <row r="3233" spans="1:20" x14ac:dyDescent="0.25">
      <c r="A3233" s="34" t="s">
        <v>107</v>
      </c>
      <c r="B3233" s="34" t="str">
        <f t="shared" si="234"/>
        <v>Oficina General de Imagen Institucional y Transparencia</v>
      </c>
      <c r="C3233" s="35" t="s">
        <v>109</v>
      </c>
      <c r="D3233" s="36" t="str">
        <f t="shared" si="233"/>
        <v>Implementación del plan de comunicaciones IAFAS SIS 2024</v>
      </c>
      <c r="E3233" s="36" t="s">
        <v>2683</v>
      </c>
      <c r="F3233" s="36" t="str">
        <f t="shared" si="244"/>
        <v>Acciones de comunicación social</v>
      </c>
      <c r="G3233" s="36" t="s">
        <v>3060</v>
      </c>
      <c r="H3233" s="191" t="s">
        <v>3062</v>
      </c>
      <c r="I3233" s="82">
        <v>2</v>
      </c>
      <c r="J3233" s="38"/>
      <c r="K3233" s="38">
        <v>500</v>
      </c>
      <c r="L3233" s="38">
        <v>640</v>
      </c>
      <c r="M3233" s="38">
        <f t="shared" si="232"/>
        <v>1140</v>
      </c>
      <c r="N3233" s="39">
        <v>5</v>
      </c>
      <c r="O3233" s="41" t="str">
        <f>IFERROR(VLOOKUP(N3233,bbb!B749:Ordenmes,2,0),"")</f>
        <v>Mayo</v>
      </c>
      <c r="P3233" s="142"/>
      <c r="Q3233" s="111"/>
      <c r="R3233" s="136"/>
      <c r="S3233" s="93"/>
      <c r="T3233" s="93"/>
    </row>
    <row r="3234" spans="1:20" x14ac:dyDescent="0.25">
      <c r="A3234" s="34" t="s">
        <v>107</v>
      </c>
      <c r="B3234" s="34" t="str">
        <f t="shared" si="234"/>
        <v>Oficina General de Imagen Institucional y Transparencia</v>
      </c>
      <c r="C3234" s="35" t="s">
        <v>109</v>
      </c>
      <c r="D3234" s="36" t="str">
        <f t="shared" si="233"/>
        <v>Implementación del plan de comunicaciones IAFAS SIS 2024</v>
      </c>
      <c r="E3234" s="36" t="s">
        <v>2683</v>
      </c>
      <c r="F3234" s="36" t="str">
        <f t="shared" si="244"/>
        <v>Acciones de comunicación social</v>
      </c>
      <c r="G3234" s="227" t="s">
        <v>39</v>
      </c>
      <c r="H3234" s="227" t="s">
        <v>3105</v>
      </c>
      <c r="I3234" s="230">
        <v>2</v>
      </c>
      <c r="J3234" s="231">
        <v>0</v>
      </c>
      <c r="K3234" s="232">
        <v>496.2</v>
      </c>
      <c r="L3234" s="228">
        <v>640</v>
      </c>
      <c r="M3234" s="38">
        <f>+J3234+K3234+L3234</f>
        <v>1136.2</v>
      </c>
      <c r="N3234" s="107">
        <v>6</v>
      </c>
      <c r="O3234" s="41" t="str">
        <f>IFERROR(VLOOKUP(N3234,bbb!B750:Ordenmes,2,0),"")</f>
        <v>Junio</v>
      </c>
      <c r="P3234" s="142"/>
      <c r="Q3234" s="111"/>
      <c r="R3234" s="136"/>
      <c r="S3234" s="229"/>
      <c r="T3234" s="93"/>
    </row>
    <row r="3235" spans="1:20" x14ac:dyDescent="0.25">
      <c r="A3235" s="34" t="s">
        <v>107</v>
      </c>
      <c r="B3235" s="34" t="str">
        <f t="shared" si="234"/>
        <v>Oficina General de Imagen Institucional y Transparencia</v>
      </c>
      <c r="C3235" s="35" t="s">
        <v>109</v>
      </c>
      <c r="D3235" s="36" t="str">
        <f t="shared" si="233"/>
        <v>Implementación del plan de comunicaciones IAFAS SIS 2024</v>
      </c>
      <c r="E3235" s="36" t="s">
        <v>2683</v>
      </c>
      <c r="F3235" s="36" t="str">
        <f t="shared" si="244"/>
        <v>Acciones de comunicación social</v>
      </c>
      <c r="G3235" s="227" t="s">
        <v>39</v>
      </c>
      <c r="H3235" s="227" t="s">
        <v>115</v>
      </c>
      <c r="I3235" s="230">
        <v>2</v>
      </c>
      <c r="J3235" s="231">
        <v>0</v>
      </c>
      <c r="K3235" s="232">
        <v>496.2</v>
      </c>
      <c r="L3235" s="228">
        <v>640</v>
      </c>
      <c r="M3235" s="38">
        <f t="shared" ref="M3235:M3246" si="245">+J3235+K3235+L3235</f>
        <v>1136.2</v>
      </c>
      <c r="N3235" s="39">
        <v>6</v>
      </c>
      <c r="O3235" s="41" t="str">
        <f>IFERROR(VLOOKUP(N3235,bbb!B751:Ordenmes,2,0),"")</f>
        <v>Junio</v>
      </c>
      <c r="P3235" s="142"/>
      <c r="Q3235" s="111"/>
      <c r="R3235" s="136"/>
      <c r="S3235" s="229"/>
      <c r="T3235" s="93"/>
    </row>
    <row r="3236" spans="1:20" x14ac:dyDescent="0.25">
      <c r="A3236" s="34" t="s">
        <v>107</v>
      </c>
      <c r="B3236" s="34" t="str">
        <f t="shared" si="234"/>
        <v>Oficina General de Imagen Institucional y Transparencia</v>
      </c>
      <c r="C3236" s="35" t="s">
        <v>109</v>
      </c>
      <c r="D3236" s="36" t="str">
        <f t="shared" si="233"/>
        <v>Implementación del plan de comunicaciones IAFAS SIS 2024</v>
      </c>
      <c r="E3236" s="36" t="s">
        <v>2683</v>
      </c>
      <c r="F3236" s="36" t="str">
        <f t="shared" si="244"/>
        <v>Acciones de comunicación social</v>
      </c>
      <c r="G3236" s="227" t="s">
        <v>19</v>
      </c>
      <c r="H3236" s="227" t="s">
        <v>117</v>
      </c>
      <c r="I3236" s="230">
        <v>2</v>
      </c>
      <c r="J3236" s="231">
        <v>0</v>
      </c>
      <c r="K3236" s="232">
        <v>496</v>
      </c>
      <c r="L3236" s="228">
        <v>640</v>
      </c>
      <c r="M3236" s="38">
        <f t="shared" si="245"/>
        <v>1136</v>
      </c>
      <c r="N3236" s="39">
        <v>7</v>
      </c>
      <c r="O3236" s="41" t="str">
        <f>IFERROR(VLOOKUP(N3236,bbb!B752:Ordenmes,2,0),"")</f>
        <v>Julio</v>
      </c>
      <c r="P3236" s="142"/>
      <c r="Q3236" s="111"/>
      <c r="R3236" s="136"/>
      <c r="S3236" s="229"/>
      <c r="T3236" s="93"/>
    </row>
    <row r="3237" spans="1:20" x14ac:dyDescent="0.25">
      <c r="A3237" s="34" t="s">
        <v>107</v>
      </c>
      <c r="B3237" s="34" t="str">
        <f t="shared" si="234"/>
        <v>Oficina General de Imagen Institucional y Transparencia</v>
      </c>
      <c r="C3237" s="35" t="s">
        <v>109</v>
      </c>
      <c r="D3237" s="36" t="str">
        <f t="shared" si="233"/>
        <v>Implementación del plan de comunicaciones IAFAS SIS 2024</v>
      </c>
      <c r="E3237" s="36" t="s">
        <v>2683</v>
      </c>
      <c r="F3237" s="36" t="str">
        <f t="shared" si="244"/>
        <v>Acciones de comunicación social</v>
      </c>
      <c r="G3237" s="227" t="s">
        <v>19</v>
      </c>
      <c r="H3237" s="227" t="s">
        <v>113</v>
      </c>
      <c r="I3237" s="230">
        <v>2</v>
      </c>
      <c r="J3237" s="231">
        <v>0</v>
      </c>
      <c r="K3237" s="232">
        <v>496</v>
      </c>
      <c r="L3237" s="228">
        <v>640</v>
      </c>
      <c r="M3237" s="38">
        <f t="shared" si="245"/>
        <v>1136</v>
      </c>
      <c r="N3237" s="39">
        <v>7</v>
      </c>
      <c r="O3237" s="41" t="str">
        <f>IFERROR(VLOOKUP(N3237,bbb!B753:Ordenmes,2,0),"")</f>
        <v>Julio</v>
      </c>
      <c r="P3237" s="142"/>
      <c r="Q3237" s="111"/>
      <c r="R3237" s="136"/>
      <c r="S3237" s="229"/>
      <c r="T3237" s="93"/>
    </row>
    <row r="3238" spans="1:20" x14ac:dyDescent="0.25">
      <c r="A3238" s="34" t="s">
        <v>107</v>
      </c>
      <c r="B3238" s="34" t="str">
        <f t="shared" si="234"/>
        <v>Oficina General de Imagen Institucional y Transparencia</v>
      </c>
      <c r="C3238" s="35" t="s">
        <v>109</v>
      </c>
      <c r="D3238" s="36" t="str">
        <f t="shared" si="233"/>
        <v>Implementación del plan de comunicaciones IAFAS SIS 2024</v>
      </c>
      <c r="E3238" s="36" t="s">
        <v>2683</v>
      </c>
      <c r="F3238" s="36" t="str">
        <f t="shared" si="244"/>
        <v>Acciones de comunicación social</v>
      </c>
      <c r="G3238" s="227" t="s">
        <v>19</v>
      </c>
      <c r="H3238" s="227" t="s">
        <v>118</v>
      </c>
      <c r="I3238" s="230">
        <v>2</v>
      </c>
      <c r="J3238" s="231">
        <v>0</v>
      </c>
      <c r="K3238" s="232">
        <v>496</v>
      </c>
      <c r="L3238" s="228">
        <v>640</v>
      </c>
      <c r="M3238" s="38">
        <f t="shared" si="245"/>
        <v>1136</v>
      </c>
      <c r="N3238" s="39">
        <v>7</v>
      </c>
      <c r="O3238" s="41" t="str">
        <f>IFERROR(VLOOKUP(N3238,bbb!B754:Ordenmes,2,0),"")</f>
        <v>Julio</v>
      </c>
      <c r="P3238" s="142"/>
      <c r="Q3238" s="111"/>
      <c r="R3238" s="136"/>
      <c r="S3238" s="229"/>
      <c r="T3238" s="93"/>
    </row>
    <row r="3239" spans="1:20" x14ac:dyDescent="0.25">
      <c r="A3239" s="34" t="s">
        <v>107</v>
      </c>
      <c r="B3239" s="34" t="str">
        <f t="shared" si="234"/>
        <v>Oficina General de Imagen Institucional y Transparencia</v>
      </c>
      <c r="C3239" s="35" t="s">
        <v>109</v>
      </c>
      <c r="D3239" s="36" t="str">
        <f t="shared" si="233"/>
        <v>Implementación del plan de comunicaciones IAFAS SIS 2024</v>
      </c>
      <c r="E3239" s="36" t="s">
        <v>2683</v>
      </c>
      <c r="F3239" s="36" t="str">
        <f t="shared" si="244"/>
        <v>Acciones de comunicación social</v>
      </c>
      <c r="G3239" s="227" t="s">
        <v>3106</v>
      </c>
      <c r="H3239" s="227" t="s">
        <v>3107</v>
      </c>
      <c r="I3239" s="230">
        <v>2</v>
      </c>
      <c r="J3239" s="231">
        <v>0</v>
      </c>
      <c r="K3239" s="232">
        <v>496.2</v>
      </c>
      <c r="L3239" s="228">
        <v>640</v>
      </c>
      <c r="M3239" s="38">
        <f t="shared" si="245"/>
        <v>1136.2</v>
      </c>
      <c r="N3239" s="39">
        <v>8</v>
      </c>
      <c r="O3239" s="41" t="str">
        <f>IFERROR(VLOOKUP(N3239,bbb!B755:Ordenmes,2,0),"")</f>
        <v>Agosto</v>
      </c>
      <c r="P3239" s="142"/>
      <c r="Q3239" s="111"/>
      <c r="R3239" s="136"/>
      <c r="S3239" s="229"/>
      <c r="T3239" s="93"/>
    </row>
    <row r="3240" spans="1:20" x14ac:dyDescent="0.25">
      <c r="A3240" s="34" t="s">
        <v>107</v>
      </c>
      <c r="B3240" s="34" t="str">
        <f t="shared" si="234"/>
        <v>Oficina General de Imagen Institucional y Transparencia</v>
      </c>
      <c r="C3240" s="35" t="s">
        <v>109</v>
      </c>
      <c r="D3240" s="36" t="str">
        <f t="shared" si="233"/>
        <v>Implementación del plan de comunicaciones IAFAS SIS 2024</v>
      </c>
      <c r="E3240" s="36" t="s">
        <v>2683</v>
      </c>
      <c r="F3240" s="36" t="str">
        <f t="shared" si="244"/>
        <v>Acciones de comunicación social</v>
      </c>
      <c r="G3240" s="227" t="s">
        <v>3106</v>
      </c>
      <c r="H3240" s="227" t="s">
        <v>112</v>
      </c>
      <c r="I3240" s="230">
        <v>2</v>
      </c>
      <c r="J3240" s="231">
        <v>0</v>
      </c>
      <c r="K3240" s="232">
        <v>496.2</v>
      </c>
      <c r="L3240" s="228">
        <v>640</v>
      </c>
      <c r="M3240" s="38">
        <f t="shared" si="245"/>
        <v>1136.2</v>
      </c>
      <c r="N3240" s="39">
        <v>8</v>
      </c>
      <c r="O3240" s="41" t="str">
        <f>IFERROR(VLOOKUP(N3240,bbb!B756:Ordenmes,2,0),"")</f>
        <v>Agosto</v>
      </c>
      <c r="P3240" s="142"/>
      <c r="Q3240" s="111"/>
      <c r="R3240" s="136"/>
      <c r="S3240" s="229"/>
      <c r="T3240" s="93"/>
    </row>
    <row r="3241" spans="1:20" x14ac:dyDescent="0.25">
      <c r="A3241" s="34" t="s">
        <v>107</v>
      </c>
      <c r="B3241" s="34" t="str">
        <f t="shared" si="234"/>
        <v>Oficina General de Imagen Institucional y Transparencia</v>
      </c>
      <c r="C3241" s="35" t="s">
        <v>109</v>
      </c>
      <c r="D3241" s="36" t="str">
        <f t="shared" si="233"/>
        <v>Implementación del plan de comunicaciones IAFAS SIS 2024</v>
      </c>
      <c r="E3241" s="36" t="s">
        <v>2683</v>
      </c>
      <c r="F3241" s="36" t="str">
        <f t="shared" si="244"/>
        <v>Acciones de comunicación social</v>
      </c>
      <c r="G3241" s="227" t="s">
        <v>31</v>
      </c>
      <c r="H3241" s="227" t="s">
        <v>3105</v>
      </c>
      <c r="I3241" s="230">
        <v>2</v>
      </c>
      <c r="J3241" s="231">
        <v>0</v>
      </c>
      <c r="K3241" s="232">
        <v>496.2</v>
      </c>
      <c r="L3241" s="228">
        <v>640</v>
      </c>
      <c r="M3241" s="38">
        <f t="shared" si="245"/>
        <v>1136.2</v>
      </c>
      <c r="N3241" s="39">
        <v>9</v>
      </c>
      <c r="O3241" s="41" t="str">
        <f>IFERROR(VLOOKUP(N3241,bbb!B757:Ordenmes,2,0),"")</f>
        <v>Setiembre</v>
      </c>
      <c r="P3241" s="142"/>
      <c r="Q3241" s="111"/>
      <c r="R3241" s="136"/>
      <c r="S3241" s="229"/>
      <c r="T3241" s="93"/>
    </row>
    <row r="3242" spans="1:20" x14ac:dyDescent="0.25">
      <c r="A3242" s="34" t="s">
        <v>107</v>
      </c>
      <c r="B3242" s="34" t="str">
        <f t="shared" si="234"/>
        <v>Oficina General de Imagen Institucional y Transparencia</v>
      </c>
      <c r="C3242" s="35" t="s">
        <v>109</v>
      </c>
      <c r="D3242" s="36" t="str">
        <f t="shared" si="233"/>
        <v>Implementación del plan de comunicaciones IAFAS SIS 2024</v>
      </c>
      <c r="E3242" s="36" t="s">
        <v>2683</v>
      </c>
      <c r="F3242" s="36" t="str">
        <f t="shared" si="244"/>
        <v>Acciones de comunicación social</v>
      </c>
      <c r="G3242" s="227" t="s">
        <v>31</v>
      </c>
      <c r="H3242" s="227" t="s">
        <v>115</v>
      </c>
      <c r="I3242" s="230">
        <v>2</v>
      </c>
      <c r="J3242" s="231">
        <v>0</v>
      </c>
      <c r="K3242" s="232">
        <v>496.2</v>
      </c>
      <c r="L3242" s="228">
        <v>640</v>
      </c>
      <c r="M3242" s="38">
        <f t="shared" si="245"/>
        <v>1136.2</v>
      </c>
      <c r="N3242" s="39">
        <v>9</v>
      </c>
      <c r="O3242" s="41" t="str">
        <f>IFERROR(VLOOKUP(N3242,bbb!B758:Ordenmes,2,0),"")</f>
        <v>Setiembre</v>
      </c>
      <c r="P3242" s="142"/>
      <c r="Q3242" s="111"/>
      <c r="R3242" s="136"/>
      <c r="S3242" s="229"/>
      <c r="T3242" s="93"/>
    </row>
    <row r="3243" spans="1:20" x14ac:dyDescent="0.25">
      <c r="A3243" s="34" t="s">
        <v>107</v>
      </c>
      <c r="B3243" s="34" t="str">
        <f t="shared" si="234"/>
        <v>Oficina General de Imagen Institucional y Transparencia</v>
      </c>
      <c r="C3243" s="35" t="s">
        <v>109</v>
      </c>
      <c r="D3243" s="36" t="str">
        <f t="shared" si="233"/>
        <v>Implementación del plan de comunicaciones IAFAS SIS 2024</v>
      </c>
      <c r="E3243" s="36" t="s">
        <v>2683</v>
      </c>
      <c r="F3243" s="36" t="str">
        <f t="shared" si="244"/>
        <v>Acciones de comunicación social</v>
      </c>
      <c r="G3243" s="227" t="s">
        <v>2880</v>
      </c>
      <c r="H3243" s="227" t="s">
        <v>3107</v>
      </c>
      <c r="I3243" s="230">
        <v>2</v>
      </c>
      <c r="J3243" s="231">
        <v>0</v>
      </c>
      <c r="K3243" s="232">
        <v>496.2</v>
      </c>
      <c r="L3243" s="228">
        <v>640</v>
      </c>
      <c r="M3243" s="38">
        <f t="shared" si="245"/>
        <v>1136.2</v>
      </c>
      <c r="N3243" s="39">
        <v>10</v>
      </c>
      <c r="O3243" s="41" t="str">
        <f>IFERROR(VLOOKUP(N3243,bbb!B759:Ordenmes,2,0),"")</f>
        <v>Octubre</v>
      </c>
      <c r="P3243" s="142"/>
      <c r="Q3243" s="111"/>
      <c r="R3243" s="136"/>
      <c r="S3243" s="229"/>
      <c r="T3243" s="93"/>
    </row>
    <row r="3244" spans="1:20" x14ac:dyDescent="0.25">
      <c r="A3244" s="34" t="s">
        <v>107</v>
      </c>
      <c r="B3244" s="34" t="str">
        <f t="shared" si="234"/>
        <v>Oficina General de Imagen Institucional y Transparencia</v>
      </c>
      <c r="C3244" s="35" t="s">
        <v>109</v>
      </c>
      <c r="D3244" s="36" t="str">
        <f t="shared" si="233"/>
        <v>Implementación del plan de comunicaciones IAFAS SIS 2024</v>
      </c>
      <c r="E3244" s="36" t="s">
        <v>2683</v>
      </c>
      <c r="F3244" s="36" t="str">
        <f t="shared" si="244"/>
        <v>Acciones de comunicación social</v>
      </c>
      <c r="G3244" s="227" t="s">
        <v>2880</v>
      </c>
      <c r="H3244" s="227" t="s">
        <v>116</v>
      </c>
      <c r="I3244" s="230">
        <v>2</v>
      </c>
      <c r="J3244" s="231">
        <v>0</v>
      </c>
      <c r="K3244" s="232">
        <v>496.2</v>
      </c>
      <c r="L3244" s="228">
        <v>640</v>
      </c>
      <c r="M3244" s="38">
        <f t="shared" si="245"/>
        <v>1136.2</v>
      </c>
      <c r="N3244" s="39">
        <v>10</v>
      </c>
      <c r="O3244" s="41" t="str">
        <f>IFERROR(VLOOKUP(N3244,bbb!B760:Ordenmes,2,0),"")</f>
        <v>Octubre</v>
      </c>
      <c r="P3244" s="142"/>
      <c r="Q3244" s="111"/>
      <c r="R3244" s="136"/>
      <c r="S3244" s="229"/>
      <c r="T3244" s="93"/>
    </row>
    <row r="3245" spans="1:20" x14ac:dyDescent="0.25">
      <c r="A3245" s="34" t="s">
        <v>107</v>
      </c>
      <c r="B3245" s="34" t="str">
        <f t="shared" si="234"/>
        <v>Oficina General de Imagen Institucional y Transparencia</v>
      </c>
      <c r="C3245" s="35" t="s">
        <v>109</v>
      </c>
      <c r="D3245" s="36" t="str">
        <f t="shared" si="233"/>
        <v>Implementación del plan de comunicaciones IAFAS SIS 2024</v>
      </c>
      <c r="E3245" s="36" t="s">
        <v>2683</v>
      </c>
      <c r="F3245" s="36" t="str">
        <f t="shared" si="244"/>
        <v>Acciones de comunicación social</v>
      </c>
      <c r="G3245" s="227" t="s">
        <v>58</v>
      </c>
      <c r="H3245" s="227" t="s">
        <v>113</v>
      </c>
      <c r="I3245" s="230">
        <v>2</v>
      </c>
      <c r="J3245" s="231">
        <v>0</v>
      </c>
      <c r="K3245" s="232">
        <v>496.2</v>
      </c>
      <c r="L3245" s="228">
        <v>640</v>
      </c>
      <c r="M3245" s="38">
        <f t="shared" si="245"/>
        <v>1136.2</v>
      </c>
      <c r="N3245" s="39">
        <v>11</v>
      </c>
      <c r="O3245" s="41" t="str">
        <f>IFERROR(VLOOKUP(N3245,bbb!B761:Ordenmes,2,0),"")</f>
        <v>Noviembre</v>
      </c>
      <c r="P3245" s="142"/>
      <c r="Q3245" s="111"/>
      <c r="R3245" s="136"/>
      <c r="S3245" s="229"/>
      <c r="T3245" s="93"/>
    </row>
    <row r="3246" spans="1:20" x14ac:dyDescent="0.25">
      <c r="A3246" s="34" t="s">
        <v>107</v>
      </c>
      <c r="B3246" s="34" t="str">
        <f t="shared" si="234"/>
        <v>Oficina General de Imagen Institucional y Transparencia</v>
      </c>
      <c r="C3246" s="35" t="s">
        <v>109</v>
      </c>
      <c r="D3246" s="36" t="str">
        <f t="shared" si="233"/>
        <v>Implementación del plan de comunicaciones IAFAS SIS 2024</v>
      </c>
      <c r="E3246" s="36" t="s">
        <v>2683</v>
      </c>
      <c r="F3246" s="36" t="str">
        <f t="shared" si="244"/>
        <v>Acciones de comunicación social</v>
      </c>
      <c r="G3246" s="227" t="s">
        <v>58</v>
      </c>
      <c r="H3246" s="227" t="s">
        <v>114</v>
      </c>
      <c r="I3246" s="230">
        <v>2</v>
      </c>
      <c r="J3246" s="231">
        <v>0</v>
      </c>
      <c r="K3246" s="232">
        <v>496.2</v>
      </c>
      <c r="L3246" s="228">
        <v>640</v>
      </c>
      <c r="M3246" s="38">
        <f t="shared" si="245"/>
        <v>1136.2</v>
      </c>
      <c r="N3246" s="39">
        <v>11</v>
      </c>
      <c r="O3246" s="41" t="str">
        <f>IFERROR(VLOOKUP(N3246,bbb!B762:Ordenmes,2,0),"")</f>
        <v>Noviembre</v>
      </c>
      <c r="P3246" s="142"/>
      <c r="Q3246" s="111"/>
      <c r="R3246" s="136"/>
      <c r="S3246" s="229"/>
      <c r="T3246" s="93"/>
    </row>
    <row r="3247" spans="1:20" x14ac:dyDescent="0.25">
      <c r="A3247" s="34" t="s">
        <v>2151</v>
      </c>
      <c r="B3247" s="34" t="str">
        <f t="shared" si="234"/>
        <v>Oficina General de Tecnologías de la Información</v>
      </c>
      <c r="C3247" s="35" t="s">
        <v>2272</v>
      </c>
      <c r="D3247" s="36" t="str">
        <f t="shared" si="233"/>
        <v>Ejecutar el plan de gobierno digital</v>
      </c>
      <c r="E3247" s="36" t="s">
        <v>2767</v>
      </c>
      <c r="F3247" s="36" t="str">
        <f t="shared" ref="F3247:F3253" si="246">+VLOOKUP(E3247,Naoe,2,0)</f>
        <v>Brindar Asistencia Técnica en Tecnologías de la Información</v>
      </c>
      <c r="G3247" s="94" t="s">
        <v>2930</v>
      </c>
      <c r="H3247" s="94" t="s">
        <v>2931</v>
      </c>
      <c r="I3247" s="94">
        <v>1</v>
      </c>
      <c r="J3247" s="38"/>
      <c r="K3247" s="105">
        <v>650</v>
      </c>
      <c r="L3247" s="105">
        <v>320</v>
      </c>
      <c r="M3247" s="38">
        <f t="shared" ref="M3247:M3278" si="247">+J3247+K3247+L3247</f>
        <v>970</v>
      </c>
      <c r="N3247" s="39">
        <v>3</v>
      </c>
      <c r="O3247" s="41" t="str">
        <f>IFERROR(VLOOKUP(N3247,bbb!B724:Ordenmes,2,0),"")</f>
        <v>Marzo</v>
      </c>
      <c r="P3247" s="142"/>
      <c r="Q3247" s="111"/>
      <c r="R3247" s="136"/>
      <c r="S3247" s="93" t="s">
        <v>2970</v>
      </c>
      <c r="T3247" s="93"/>
    </row>
    <row r="3248" spans="1:20" x14ac:dyDescent="0.25">
      <c r="A3248" s="34" t="s">
        <v>2151</v>
      </c>
      <c r="B3248" s="34" t="str">
        <f t="shared" si="234"/>
        <v>Oficina General de Tecnologías de la Información</v>
      </c>
      <c r="C3248" s="35" t="s">
        <v>2272</v>
      </c>
      <c r="D3248" s="36" t="str">
        <f t="shared" si="233"/>
        <v>Ejecutar el plan de gobierno digital</v>
      </c>
      <c r="E3248" s="36" t="s">
        <v>2767</v>
      </c>
      <c r="F3248" s="36" t="str">
        <f t="shared" si="246"/>
        <v>Brindar Asistencia Técnica en Tecnologías de la Información</v>
      </c>
      <c r="G3248" s="94" t="s">
        <v>2930</v>
      </c>
      <c r="H3248" s="93" t="s">
        <v>2932</v>
      </c>
      <c r="I3248" s="93">
        <v>3</v>
      </c>
      <c r="J3248" s="38"/>
      <c r="K3248" s="105">
        <v>680</v>
      </c>
      <c r="L3248" s="105">
        <v>960</v>
      </c>
      <c r="M3248" s="38">
        <f t="shared" si="247"/>
        <v>1640</v>
      </c>
      <c r="N3248" s="39">
        <v>3</v>
      </c>
      <c r="O3248" s="41" t="str">
        <f>IFERROR(VLOOKUP(N3248,bbb!B725:Ordenmes,2,0),"")</f>
        <v>Marzo</v>
      </c>
      <c r="P3248" s="142"/>
      <c r="Q3248" s="111"/>
      <c r="R3248" s="136"/>
      <c r="S3248" s="93" t="s">
        <v>2970</v>
      </c>
      <c r="T3248" s="93"/>
    </row>
    <row r="3249" spans="1:20" x14ac:dyDescent="0.25">
      <c r="A3249" s="34" t="s">
        <v>2151</v>
      </c>
      <c r="B3249" s="34" t="str">
        <f t="shared" si="234"/>
        <v>Oficina General de Tecnologías de la Información</v>
      </c>
      <c r="C3249" s="35" t="s">
        <v>2272</v>
      </c>
      <c r="D3249" s="36" t="str">
        <f t="shared" si="233"/>
        <v>Ejecutar el plan de gobierno digital</v>
      </c>
      <c r="E3249" s="36" t="s">
        <v>2767</v>
      </c>
      <c r="F3249" s="36" t="str">
        <f t="shared" si="246"/>
        <v>Brindar Asistencia Técnica en Tecnologías de la Información</v>
      </c>
      <c r="G3249" s="94" t="s">
        <v>2930</v>
      </c>
      <c r="H3249" s="94" t="s">
        <v>2933</v>
      </c>
      <c r="I3249" s="94">
        <v>2</v>
      </c>
      <c r="J3249" s="38"/>
      <c r="K3249" s="105">
        <v>680</v>
      </c>
      <c r="L3249" s="105">
        <v>640</v>
      </c>
      <c r="M3249" s="38">
        <f t="shared" si="247"/>
        <v>1320</v>
      </c>
      <c r="N3249" s="39">
        <v>3</v>
      </c>
      <c r="O3249" s="41" t="str">
        <f>IFERROR(VLOOKUP(N3249,bbb!B726:Ordenmes,2,0),"")</f>
        <v>Marzo</v>
      </c>
      <c r="P3249" s="142"/>
      <c r="Q3249" s="111"/>
      <c r="R3249" s="136"/>
      <c r="S3249" s="93" t="s">
        <v>2970</v>
      </c>
      <c r="T3249" s="93"/>
    </row>
    <row r="3250" spans="1:20" x14ac:dyDescent="0.25">
      <c r="A3250" s="34" t="s">
        <v>2151</v>
      </c>
      <c r="B3250" s="34" t="str">
        <f t="shared" si="234"/>
        <v>Oficina General de Tecnologías de la Información</v>
      </c>
      <c r="C3250" s="35" t="s">
        <v>2272</v>
      </c>
      <c r="D3250" s="36" t="str">
        <f t="shared" ref="D3250:D3310" si="248">IFERROR(VLOOKUP(C3250,IdAOE,2,0),"")</f>
        <v>Ejecutar el plan de gobierno digital</v>
      </c>
      <c r="E3250" s="36" t="s">
        <v>2767</v>
      </c>
      <c r="F3250" s="36" t="str">
        <f t="shared" si="246"/>
        <v>Brindar Asistencia Técnica en Tecnologías de la Información</v>
      </c>
      <c r="G3250" s="198" t="s">
        <v>2768</v>
      </c>
      <c r="H3250" s="198" t="s">
        <v>2931</v>
      </c>
      <c r="I3250" s="198">
        <v>1</v>
      </c>
      <c r="J3250" s="38"/>
      <c r="K3250" s="199">
        <v>650</v>
      </c>
      <c r="L3250" s="199">
        <v>320</v>
      </c>
      <c r="M3250" s="38">
        <f>SUM(J3250:L3250)</f>
        <v>970</v>
      </c>
      <c r="N3250" s="107">
        <v>4</v>
      </c>
      <c r="O3250" s="200" t="s">
        <v>77</v>
      </c>
      <c r="P3250" s="142"/>
      <c r="Q3250" s="111"/>
      <c r="R3250" s="136"/>
      <c r="S3250" s="93"/>
      <c r="T3250" s="93"/>
    </row>
    <row r="3251" spans="1:20" x14ac:dyDescent="0.25">
      <c r="A3251" s="34" t="s">
        <v>2151</v>
      </c>
      <c r="B3251" s="34" t="str">
        <f t="shared" si="234"/>
        <v>Oficina General de Tecnologías de la Información</v>
      </c>
      <c r="C3251" s="35" t="s">
        <v>2272</v>
      </c>
      <c r="D3251" s="36" t="str">
        <f t="shared" si="248"/>
        <v>Ejecutar el plan de gobierno digital</v>
      </c>
      <c r="E3251" s="36" t="s">
        <v>2767</v>
      </c>
      <c r="F3251" s="36" t="str">
        <f t="shared" si="246"/>
        <v>Brindar Asistencia Técnica en Tecnologías de la Información</v>
      </c>
      <c r="G3251" s="198" t="s">
        <v>2768</v>
      </c>
      <c r="H3251" s="13" t="s">
        <v>2934</v>
      </c>
      <c r="I3251" s="13">
        <v>1</v>
      </c>
      <c r="J3251" s="38"/>
      <c r="K3251" s="199">
        <v>692</v>
      </c>
      <c r="L3251" s="199">
        <v>320</v>
      </c>
      <c r="M3251" s="38">
        <f t="shared" ref="M3251:M3260" si="249">SUM(J3251:L3251)</f>
        <v>1012</v>
      </c>
      <c r="N3251" s="107">
        <v>4</v>
      </c>
      <c r="O3251" s="198" t="s">
        <v>77</v>
      </c>
      <c r="P3251" s="142"/>
      <c r="Q3251" s="111"/>
      <c r="R3251" s="136"/>
      <c r="S3251" s="93"/>
      <c r="T3251" s="93"/>
    </row>
    <row r="3252" spans="1:20" x14ac:dyDescent="0.25">
      <c r="A3252" s="34" t="s">
        <v>2151</v>
      </c>
      <c r="B3252" s="34" t="str">
        <f t="shared" si="234"/>
        <v>Oficina General de Tecnologías de la Información</v>
      </c>
      <c r="C3252" s="35" t="s">
        <v>2272</v>
      </c>
      <c r="D3252" s="36" t="str">
        <f t="shared" si="248"/>
        <v>Ejecutar el plan de gobierno digital</v>
      </c>
      <c r="E3252" s="36" t="s">
        <v>2767</v>
      </c>
      <c r="F3252" s="36" t="str">
        <f t="shared" si="246"/>
        <v>Brindar Asistencia Técnica en Tecnologías de la Información</v>
      </c>
      <c r="G3252" s="201" t="s">
        <v>2769</v>
      </c>
      <c r="H3252" s="198" t="s">
        <v>2931</v>
      </c>
      <c r="I3252" s="201">
        <v>1</v>
      </c>
      <c r="J3252" s="38"/>
      <c r="K3252" s="202">
        <v>500</v>
      </c>
      <c r="L3252" s="202">
        <v>320</v>
      </c>
      <c r="M3252" s="38">
        <f t="shared" si="249"/>
        <v>820</v>
      </c>
      <c r="N3252" s="107">
        <v>4</v>
      </c>
      <c r="O3252" s="203" t="s">
        <v>77</v>
      </c>
      <c r="P3252" s="142"/>
      <c r="Q3252" s="111"/>
      <c r="R3252" s="136"/>
      <c r="S3252" s="93"/>
      <c r="T3252" s="93"/>
    </row>
    <row r="3253" spans="1:20" x14ac:dyDescent="0.25">
      <c r="A3253" s="34" t="s">
        <v>2151</v>
      </c>
      <c r="B3253" s="34" t="str">
        <f t="shared" si="234"/>
        <v>Oficina General de Tecnologías de la Información</v>
      </c>
      <c r="C3253" s="35" t="s">
        <v>2272</v>
      </c>
      <c r="D3253" s="36" t="str">
        <f t="shared" si="248"/>
        <v>Ejecutar el plan de gobierno digital</v>
      </c>
      <c r="E3253" s="36" t="s">
        <v>2767</v>
      </c>
      <c r="F3253" s="36" t="str">
        <f t="shared" si="246"/>
        <v>Brindar Asistencia Técnica en Tecnologías de la Información</v>
      </c>
      <c r="G3253" s="201" t="s">
        <v>2769</v>
      </c>
      <c r="H3253" s="13" t="s">
        <v>2932</v>
      </c>
      <c r="I3253" s="201">
        <v>3</v>
      </c>
      <c r="J3253" s="38"/>
      <c r="K3253" s="202">
        <v>500</v>
      </c>
      <c r="L3253" s="202">
        <v>960</v>
      </c>
      <c r="M3253" s="38">
        <f t="shared" si="249"/>
        <v>1460</v>
      </c>
      <c r="N3253" s="107">
        <v>4</v>
      </c>
      <c r="O3253" s="198" t="s">
        <v>77</v>
      </c>
      <c r="P3253" s="142"/>
      <c r="Q3253" s="111"/>
      <c r="R3253" s="136"/>
      <c r="S3253" s="93"/>
      <c r="T3253" s="93"/>
    </row>
    <row r="3254" spans="1:20" ht="30" x14ac:dyDescent="0.25">
      <c r="A3254" s="34" t="s">
        <v>2151</v>
      </c>
      <c r="B3254" s="34" t="str">
        <f t="shared" si="234"/>
        <v>Oficina General de Tecnologías de la Información</v>
      </c>
      <c r="C3254" s="35" t="s">
        <v>2272</v>
      </c>
      <c r="D3254" s="205" t="s">
        <v>2273</v>
      </c>
      <c r="E3254" s="206" t="s">
        <v>2767</v>
      </c>
      <c r="F3254" s="205" t="s">
        <v>3083</v>
      </c>
      <c r="G3254" s="207" t="s">
        <v>2930</v>
      </c>
      <c r="H3254" s="206" t="s">
        <v>3086</v>
      </c>
      <c r="I3254" s="206">
        <v>3</v>
      </c>
      <c r="J3254" s="38"/>
      <c r="K3254" s="208">
        <v>650</v>
      </c>
      <c r="L3254" s="208">
        <v>960</v>
      </c>
      <c r="M3254" s="38">
        <f t="shared" si="249"/>
        <v>1610</v>
      </c>
      <c r="N3254" s="107">
        <v>5</v>
      </c>
      <c r="O3254" s="198" t="s">
        <v>81</v>
      </c>
      <c r="P3254" s="142"/>
      <c r="Q3254" s="111"/>
      <c r="R3254" s="136"/>
      <c r="S3254" s="93"/>
      <c r="T3254" s="93"/>
    </row>
    <row r="3255" spans="1:20" ht="30" x14ac:dyDescent="0.25">
      <c r="A3255" s="34" t="s">
        <v>2151</v>
      </c>
      <c r="B3255" s="34" t="str">
        <f t="shared" ref="B3255:B3315" si="250">IFERROR(VLOOKUP(A3255,IdCC,2,0),"")</f>
        <v>Oficina General de Tecnologías de la Información</v>
      </c>
      <c r="C3255" s="35" t="s">
        <v>2272</v>
      </c>
      <c r="D3255" s="205" t="s">
        <v>2273</v>
      </c>
      <c r="E3255" s="206" t="s">
        <v>2767</v>
      </c>
      <c r="F3255" s="205" t="s">
        <v>3083</v>
      </c>
      <c r="G3255" s="207" t="s">
        <v>2930</v>
      </c>
      <c r="H3255" s="206" t="s">
        <v>3087</v>
      </c>
      <c r="I3255" s="206">
        <v>3</v>
      </c>
      <c r="J3255" s="38"/>
      <c r="K3255" s="208">
        <v>650</v>
      </c>
      <c r="L3255" s="208">
        <v>960</v>
      </c>
      <c r="M3255" s="38">
        <f t="shared" si="249"/>
        <v>1610</v>
      </c>
      <c r="N3255" s="107">
        <v>5</v>
      </c>
      <c r="O3255" s="198" t="s">
        <v>81</v>
      </c>
      <c r="P3255" s="142"/>
      <c r="Q3255" s="111"/>
      <c r="R3255" s="136"/>
      <c r="S3255" s="93"/>
      <c r="T3255" s="93"/>
    </row>
    <row r="3256" spans="1:20" ht="30" x14ac:dyDescent="0.25">
      <c r="A3256" s="34" t="s">
        <v>2151</v>
      </c>
      <c r="B3256" s="34" t="str">
        <f t="shared" si="250"/>
        <v>Oficina General de Tecnologías de la Información</v>
      </c>
      <c r="C3256" s="35" t="s">
        <v>2272</v>
      </c>
      <c r="D3256" s="205" t="s">
        <v>2273</v>
      </c>
      <c r="E3256" s="206" t="s">
        <v>2767</v>
      </c>
      <c r="F3256" s="205" t="s">
        <v>3083</v>
      </c>
      <c r="G3256" s="207" t="s">
        <v>2930</v>
      </c>
      <c r="H3256" s="206" t="s">
        <v>2934</v>
      </c>
      <c r="I3256" s="206">
        <v>2</v>
      </c>
      <c r="J3256" s="38"/>
      <c r="K3256" s="208">
        <v>650</v>
      </c>
      <c r="L3256" s="208">
        <f>320*2</f>
        <v>640</v>
      </c>
      <c r="M3256" s="38">
        <f t="shared" si="249"/>
        <v>1290</v>
      </c>
      <c r="N3256" s="39">
        <v>5</v>
      </c>
      <c r="O3256" s="101" t="s">
        <v>3077</v>
      </c>
      <c r="P3256" s="142"/>
      <c r="Q3256" s="111"/>
      <c r="R3256" s="136"/>
      <c r="S3256" s="93"/>
      <c r="T3256" s="93"/>
    </row>
    <row r="3257" spans="1:20" ht="30" x14ac:dyDescent="0.25">
      <c r="A3257" s="34" t="s">
        <v>2151</v>
      </c>
      <c r="B3257" s="34" t="str">
        <f t="shared" si="250"/>
        <v>Oficina General de Tecnologías de la Información</v>
      </c>
      <c r="C3257" s="35" t="s">
        <v>2272</v>
      </c>
      <c r="D3257" s="205" t="s">
        <v>2273</v>
      </c>
      <c r="E3257" s="207" t="s">
        <v>2767</v>
      </c>
      <c r="F3257" s="205" t="s">
        <v>3083</v>
      </c>
      <c r="G3257" s="207" t="s">
        <v>2930</v>
      </c>
      <c r="H3257" s="207" t="s">
        <v>2932</v>
      </c>
      <c r="I3257" s="209">
        <v>3</v>
      </c>
      <c r="J3257" s="38"/>
      <c r="K3257" s="210">
        <v>650</v>
      </c>
      <c r="L3257" s="210">
        <v>960</v>
      </c>
      <c r="M3257" s="38">
        <f t="shared" si="249"/>
        <v>1610</v>
      </c>
      <c r="N3257" s="39">
        <v>5</v>
      </c>
      <c r="O3257" s="101" t="s">
        <v>3077</v>
      </c>
      <c r="P3257" s="142"/>
      <c r="Q3257" s="111"/>
      <c r="R3257" s="136"/>
      <c r="S3257" s="93"/>
      <c r="T3257" s="93"/>
    </row>
    <row r="3258" spans="1:20" ht="30" x14ac:dyDescent="0.25">
      <c r="A3258" s="34" t="s">
        <v>2151</v>
      </c>
      <c r="B3258" s="34" t="str">
        <f t="shared" si="250"/>
        <v>Oficina General de Tecnologías de la Información</v>
      </c>
      <c r="C3258" s="35" t="s">
        <v>2272</v>
      </c>
      <c r="D3258" s="205" t="s">
        <v>2273</v>
      </c>
      <c r="E3258" s="207" t="s">
        <v>2767</v>
      </c>
      <c r="F3258" s="205" t="s">
        <v>3083</v>
      </c>
      <c r="G3258" s="207" t="s">
        <v>2930</v>
      </c>
      <c r="H3258" s="209" t="s">
        <v>2931</v>
      </c>
      <c r="I3258" s="209">
        <v>2</v>
      </c>
      <c r="J3258" s="38"/>
      <c r="K3258" s="210">
        <v>650</v>
      </c>
      <c r="L3258" s="210">
        <v>640</v>
      </c>
      <c r="M3258" s="38">
        <f t="shared" si="249"/>
        <v>1290</v>
      </c>
      <c r="N3258" s="39">
        <v>5</v>
      </c>
      <c r="O3258" s="101" t="s">
        <v>3077</v>
      </c>
      <c r="P3258" s="142"/>
      <c r="Q3258" s="111"/>
      <c r="R3258" s="136"/>
      <c r="S3258" s="93"/>
      <c r="T3258" s="93"/>
    </row>
    <row r="3259" spans="1:20" ht="30" x14ac:dyDescent="0.25">
      <c r="A3259" s="34" t="s">
        <v>2151</v>
      </c>
      <c r="B3259" s="34" t="str">
        <f t="shared" si="250"/>
        <v>Oficina General de Tecnologías de la Información</v>
      </c>
      <c r="C3259" s="35" t="s">
        <v>2272</v>
      </c>
      <c r="D3259" s="211" t="s">
        <v>3082</v>
      </c>
      <c r="E3259" s="198" t="s">
        <v>2767</v>
      </c>
      <c r="F3259" s="212" t="s">
        <v>3084</v>
      </c>
      <c r="G3259" s="198" t="s">
        <v>3085</v>
      </c>
      <c r="H3259" s="198" t="s">
        <v>2931</v>
      </c>
      <c r="I3259" s="13">
        <v>2</v>
      </c>
      <c r="J3259" s="38"/>
      <c r="K3259" s="199">
        <v>807</v>
      </c>
      <c r="L3259" s="199">
        <v>640</v>
      </c>
      <c r="M3259" s="38">
        <f t="shared" si="249"/>
        <v>1447</v>
      </c>
      <c r="N3259" s="39">
        <v>6</v>
      </c>
      <c r="O3259" s="198" t="s">
        <v>84</v>
      </c>
      <c r="P3259" s="142"/>
      <c r="Q3259" s="111"/>
      <c r="R3259" s="136"/>
      <c r="S3259" s="93"/>
      <c r="T3259" s="93"/>
    </row>
    <row r="3260" spans="1:20" ht="30" x14ac:dyDescent="0.25">
      <c r="A3260" s="34" t="s">
        <v>2151</v>
      </c>
      <c r="B3260" s="34" t="str">
        <f t="shared" si="250"/>
        <v>Oficina General de Tecnologías de la Información</v>
      </c>
      <c r="C3260" s="35" t="s">
        <v>2272</v>
      </c>
      <c r="D3260" s="211" t="s">
        <v>3082</v>
      </c>
      <c r="E3260" s="198" t="s">
        <v>2767</v>
      </c>
      <c r="F3260" s="212" t="s">
        <v>3084</v>
      </c>
      <c r="G3260" s="198" t="s">
        <v>3085</v>
      </c>
      <c r="H3260" s="13" t="s">
        <v>2932</v>
      </c>
      <c r="I3260" s="13">
        <v>2</v>
      </c>
      <c r="J3260" s="38">
        <v>0</v>
      </c>
      <c r="K3260" s="199">
        <v>807</v>
      </c>
      <c r="L3260" s="199">
        <v>640</v>
      </c>
      <c r="M3260" s="38">
        <f t="shared" si="249"/>
        <v>1447</v>
      </c>
      <c r="N3260" s="39">
        <v>6</v>
      </c>
      <c r="O3260" s="198" t="s">
        <v>84</v>
      </c>
      <c r="P3260" s="142"/>
      <c r="Q3260" s="111"/>
      <c r="R3260" s="136"/>
      <c r="S3260" s="93"/>
      <c r="T3260" s="93"/>
    </row>
    <row r="3261" spans="1:20" x14ac:dyDescent="0.25">
      <c r="A3261" s="34" t="s">
        <v>2155</v>
      </c>
      <c r="B3261" s="34" t="str">
        <f t="shared" si="250"/>
        <v>Oficina de Abastecimiento</v>
      </c>
      <c r="C3261" s="35" t="s">
        <v>2233</v>
      </c>
      <c r="D3261" s="36" t="str">
        <f t="shared" si="248"/>
        <v>Gestión de servicios generales y conserjeria</v>
      </c>
      <c r="E3261" s="84" t="s">
        <v>2721</v>
      </c>
      <c r="F3261" s="84" t="s">
        <v>2722</v>
      </c>
      <c r="G3261" s="84" t="s">
        <v>53</v>
      </c>
      <c r="H3261" s="83" t="s">
        <v>2726</v>
      </c>
      <c r="I3261" s="82">
        <v>3</v>
      </c>
      <c r="J3261" s="38">
        <v>160</v>
      </c>
      <c r="K3261" s="38">
        <v>0</v>
      </c>
      <c r="L3261" s="105">
        <v>960</v>
      </c>
      <c r="M3261" s="38">
        <f t="shared" si="247"/>
        <v>1120</v>
      </c>
      <c r="N3261" s="39">
        <v>1</v>
      </c>
      <c r="O3261" s="41" t="str">
        <f>IFERROR(VLOOKUP(N3261,bbb!B3808:Ordenmes,2,0),"")</f>
        <v>Enero</v>
      </c>
      <c r="P3261" s="142"/>
      <c r="Q3261" s="111"/>
      <c r="R3261" s="136"/>
      <c r="S3261" s="93" t="s">
        <v>2821</v>
      </c>
      <c r="T3261" s="144">
        <f>+M3261-1110</f>
        <v>10</v>
      </c>
    </row>
    <row r="3262" spans="1:20" x14ac:dyDescent="0.25">
      <c r="A3262" s="34" t="s">
        <v>2155</v>
      </c>
      <c r="B3262" s="34" t="str">
        <f t="shared" si="250"/>
        <v>Oficina de Abastecimiento</v>
      </c>
      <c r="C3262" s="35" t="s">
        <v>2233</v>
      </c>
      <c r="D3262" s="36" t="str">
        <f t="shared" si="248"/>
        <v>Gestión de servicios generales y conserjeria</v>
      </c>
      <c r="E3262" s="84" t="s">
        <v>2723</v>
      </c>
      <c r="F3262" s="84" t="s">
        <v>2724</v>
      </c>
      <c r="G3262" s="36" t="s">
        <v>320</v>
      </c>
      <c r="H3262" s="83" t="s">
        <v>170</v>
      </c>
      <c r="I3262" s="82">
        <v>1</v>
      </c>
      <c r="J3262" s="38"/>
      <c r="K3262" s="38">
        <v>22349</v>
      </c>
      <c r="L3262" s="38"/>
      <c r="M3262" s="38">
        <f t="shared" si="247"/>
        <v>22349</v>
      </c>
      <c r="N3262" s="39">
        <v>1</v>
      </c>
      <c r="O3262" s="41" t="str">
        <f>IFERROR(VLOOKUP(N3262,bbb!B3809:Ordenmes,2,0),"")</f>
        <v>Enero</v>
      </c>
      <c r="P3262" s="142"/>
      <c r="Q3262" s="111"/>
      <c r="R3262" s="136"/>
      <c r="S3262" s="93" t="s">
        <v>2823</v>
      </c>
      <c r="T3262" s="144">
        <f>+M3262-0</f>
        <v>22349</v>
      </c>
    </row>
    <row r="3263" spans="1:20" x14ac:dyDescent="0.25">
      <c r="A3263" s="34" t="s">
        <v>2155</v>
      </c>
      <c r="B3263" s="34" t="str">
        <f t="shared" si="250"/>
        <v>Oficina de Abastecimiento</v>
      </c>
      <c r="C3263" s="35" t="s">
        <v>2233</v>
      </c>
      <c r="D3263" s="36" t="str">
        <f t="shared" si="248"/>
        <v>Gestión de servicios generales y conserjeria</v>
      </c>
      <c r="E3263" s="84" t="s">
        <v>2984</v>
      </c>
      <c r="F3263" s="84" t="s">
        <v>2725</v>
      </c>
      <c r="G3263" s="36" t="s">
        <v>2727</v>
      </c>
      <c r="H3263" s="83" t="s">
        <v>2728</v>
      </c>
      <c r="I3263" s="82">
        <v>2</v>
      </c>
      <c r="J3263" s="38"/>
      <c r="K3263" s="38">
        <v>900</v>
      </c>
      <c r="L3263" s="38">
        <v>40</v>
      </c>
      <c r="M3263" s="38">
        <f t="shared" si="247"/>
        <v>940</v>
      </c>
      <c r="N3263" s="39">
        <v>2</v>
      </c>
      <c r="O3263" s="41" t="str">
        <f>IFERROR(VLOOKUP(N3263,bbb!B699:Ordenmes,2,0),"")</f>
        <v>Febrero</v>
      </c>
      <c r="P3263" s="142"/>
      <c r="Q3263" s="111"/>
      <c r="R3263" s="136"/>
      <c r="S3263" s="93" t="s">
        <v>2978</v>
      </c>
      <c r="T3263" s="93"/>
    </row>
    <row r="3264" spans="1:20" x14ac:dyDescent="0.25">
      <c r="A3264" s="34" t="s">
        <v>2155</v>
      </c>
      <c r="B3264" s="34" t="str">
        <f t="shared" si="250"/>
        <v>Oficina de Abastecimiento</v>
      </c>
      <c r="C3264" s="35" t="s">
        <v>2233</v>
      </c>
      <c r="D3264" s="36" t="str">
        <f t="shared" si="248"/>
        <v>Gestión de servicios generales y conserjeria</v>
      </c>
      <c r="E3264" s="84" t="s">
        <v>2723</v>
      </c>
      <c r="F3264" s="84" t="s">
        <v>2724</v>
      </c>
      <c r="G3264" s="36" t="s">
        <v>320</v>
      </c>
      <c r="H3264" s="83" t="s">
        <v>170</v>
      </c>
      <c r="I3264" s="82">
        <v>1</v>
      </c>
      <c r="J3264" s="38"/>
      <c r="K3264" s="38">
        <v>27509</v>
      </c>
      <c r="L3264" s="38"/>
      <c r="M3264" s="38">
        <f t="shared" si="247"/>
        <v>27509</v>
      </c>
      <c r="N3264" s="39">
        <v>2</v>
      </c>
      <c r="O3264" s="41" t="str">
        <f>IFERROR(VLOOKUP(N3264,bbb!B700:Ordenmes,2,0),"")</f>
        <v>Febrero</v>
      </c>
      <c r="P3264" s="142"/>
      <c r="Q3264" s="111"/>
      <c r="R3264" s="136"/>
      <c r="S3264" s="93" t="s">
        <v>2978</v>
      </c>
      <c r="T3264" s="93"/>
    </row>
    <row r="3265" spans="1:20" x14ac:dyDescent="0.25">
      <c r="A3265" s="34" t="s">
        <v>2155</v>
      </c>
      <c r="B3265" s="34" t="str">
        <f t="shared" si="250"/>
        <v>Oficina de Abastecimiento</v>
      </c>
      <c r="C3265" s="35" t="s">
        <v>2233</v>
      </c>
      <c r="D3265" s="36" t="str">
        <f t="shared" si="248"/>
        <v>Gestión de servicios generales y conserjeria</v>
      </c>
      <c r="E3265" s="84" t="s">
        <v>2984</v>
      </c>
      <c r="F3265" s="84" t="s">
        <v>2725</v>
      </c>
      <c r="G3265" s="36" t="s">
        <v>47</v>
      </c>
      <c r="H3265" s="83" t="s">
        <v>2728</v>
      </c>
      <c r="I3265" s="82">
        <v>2</v>
      </c>
      <c r="J3265" s="38"/>
      <c r="K3265" s="38">
        <v>2500</v>
      </c>
      <c r="L3265" s="38">
        <v>860</v>
      </c>
      <c r="M3265" s="38">
        <f t="shared" si="247"/>
        <v>3360</v>
      </c>
      <c r="N3265" s="39">
        <v>3</v>
      </c>
      <c r="O3265" s="41" t="str">
        <f>IFERROR(VLOOKUP(N3265,bbb!B727:Ordenmes,2,0),"")</f>
        <v>Marzo</v>
      </c>
      <c r="P3265" s="142"/>
      <c r="Q3265" s="111"/>
      <c r="R3265" s="136"/>
      <c r="S3265" s="93" t="s">
        <v>2823</v>
      </c>
      <c r="T3265" s="93"/>
    </row>
    <row r="3266" spans="1:20" x14ac:dyDescent="0.25">
      <c r="A3266" s="34" t="s">
        <v>2155</v>
      </c>
      <c r="B3266" s="34" t="str">
        <f t="shared" si="250"/>
        <v>Oficina de Abastecimiento</v>
      </c>
      <c r="C3266" s="35" t="s">
        <v>2231</v>
      </c>
      <c r="D3266" s="36" t="str">
        <f t="shared" si="248"/>
        <v>Gestión de las adquisiciones</v>
      </c>
      <c r="E3266" s="84" t="s">
        <v>2723</v>
      </c>
      <c r="F3266" s="84" t="s">
        <v>2724</v>
      </c>
      <c r="G3266" s="36" t="s">
        <v>320</v>
      </c>
      <c r="H3266" s="83" t="s">
        <v>170</v>
      </c>
      <c r="I3266" s="82">
        <v>1</v>
      </c>
      <c r="J3266" s="38"/>
      <c r="K3266" s="38">
        <v>27509</v>
      </c>
      <c r="L3266" s="38"/>
      <c r="M3266" s="38">
        <f t="shared" si="247"/>
        <v>27509</v>
      </c>
      <c r="N3266" s="39">
        <v>3</v>
      </c>
      <c r="O3266" s="41" t="str">
        <f>IFERROR(VLOOKUP(N3266,bbb!B728:Ordenmes,2,0),"")</f>
        <v>Marzo</v>
      </c>
      <c r="P3266" s="142"/>
      <c r="Q3266" s="111"/>
      <c r="R3266" s="136"/>
      <c r="S3266" s="93" t="s">
        <v>2823</v>
      </c>
      <c r="T3266" s="93"/>
    </row>
    <row r="3267" spans="1:20" x14ac:dyDescent="0.25">
      <c r="A3267" s="34" t="s">
        <v>2155</v>
      </c>
      <c r="B3267" s="34" t="str">
        <f t="shared" si="250"/>
        <v>Oficina de Abastecimiento</v>
      </c>
      <c r="C3267" s="35" t="s">
        <v>2231</v>
      </c>
      <c r="D3267" s="36" t="str">
        <f t="shared" si="248"/>
        <v>Gestión de las adquisiciones</v>
      </c>
      <c r="E3267" s="84" t="s">
        <v>2723</v>
      </c>
      <c r="F3267" s="84" t="s">
        <v>2724</v>
      </c>
      <c r="G3267" s="36" t="s">
        <v>320</v>
      </c>
      <c r="H3267" s="83" t="s">
        <v>170</v>
      </c>
      <c r="I3267" s="82">
        <v>1</v>
      </c>
      <c r="J3267" s="38"/>
      <c r="K3267" s="38">
        <v>27509</v>
      </c>
      <c r="L3267" s="38"/>
      <c r="M3267" s="38">
        <f t="shared" si="247"/>
        <v>27509</v>
      </c>
      <c r="N3267" s="107">
        <v>4</v>
      </c>
      <c r="O3267" s="41" t="str">
        <f>IFERROR(VLOOKUP(N3267,bbb!B795:Ordenmes,2,0),"")</f>
        <v>Abril</v>
      </c>
      <c r="P3267" s="142"/>
      <c r="Q3267" s="111"/>
      <c r="R3267" s="136"/>
      <c r="S3267" s="93"/>
      <c r="T3267" s="93"/>
    </row>
    <row r="3268" spans="1:20" x14ac:dyDescent="0.25">
      <c r="A3268" s="34" t="s">
        <v>2155</v>
      </c>
      <c r="B3268" s="34" t="str">
        <f t="shared" si="250"/>
        <v>Oficina de Abastecimiento</v>
      </c>
      <c r="C3268" s="35" t="s">
        <v>2233</v>
      </c>
      <c r="D3268" s="36" t="str">
        <f t="shared" si="248"/>
        <v>Gestión de servicios generales y conserjeria</v>
      </c>
      <c r="E3268" s="84" t="s">
        <v>2984</v>
      </c>
      <c r="F3268" s="97" t="s">
        <v>2725</v>
      </c>
      <c r="G3268" s="97" t="s">
        <v>93</v>
      </c>
      <c r="H3268" s="95" t="s">
        <v>2985</v>
      </c>
      <c r="I3268" s="82">
        <v>2</v>
      </c>
      <c r="J3268" s="38"/>
      <c r="K3268" s="38">
        <v>850</v>
      </c>
      <c r="L3268" s="38">
        <v>640</v>
      </c>
      <c r="M3268" s="38">
        <f t="shared" si="247"/>
        <v>1490</v>
      </c>
      <c r="N3268" s="107">
        <v>4</v>
      </c>
      <c r="O3268" s="41" t="str">
        <f>IFERROR(VLOOKUP(N3268,bbb!B796:Ordenmes,2,0),"")</f>
        <v>Abril</v>
      </c>
      <c r="P3268" s="142"/>
      <c r="Q3268" s="111"/>
      <c r="R3268" s="136"/>
      <c r="S3268" s="93"/>
      <c r="T3268" s="93"/>
    </row>
    <row r="3269" spans="1:20" x14ac:dyDescent="0.25">
      <c r="A3269" s="34" t="s">
        <v>2155</v>
      </c>
      <c r="B3269" s="34" t="str">
        <f t="shared" si="250"/>
        <v>Oficina de Abastecimiento</v>
      </c>
      <c r="C3269" s="35" t="s">
        <v>2233</v>
      </c>
      <c r="D3269" s="36" t="str">
        <f t="shared" si="248"/>
        <v>Gestión de servicios generales y conserjeria</v>
      </c>
      <c r="E3269" s="95" t="s">
        <v>2984</v>
      </c>
      <c r="F3269" s="97" t="s">
        <v>2725</v>
      </c>
      <c r="G3269" s="97" t="s">
        <v>90</v>
      </c>
      <c r="H3269" s="95" t="s">
        <v>2986</v>
      </c>
      <c r="I3269" s="82">
        <v>2</v>
      </c>
      <c r="J3269" s="38"/>
      <c r="K3269" s="38">
        <v>750</v>
      </c>
      <c r="L3269" s="38">
        <v>640</v>
      </c>
      <c r="M3269" s="38">
        <f t="shared" si="247"/>
        <v>1390</v>
      </c>
      <c r="N3269" s="107">
        <v>4</v>
      </c>
      <c r="O3269" s="41" t="str">
        <f>IFERROR(VLOOKUP(N3269,bbb!B797:Ordenmes,2,0),"")</f>
        <v>Abril</v>
      </c>
      <c r="P3269" s="142"/>
      <c r="Q3269" s="111"/>
      <c r="R3269" s="136"/>
      <c r="S3269" s="93"/>
      <c r="T3269" s="93"/>
    </row>
    <row r="3270" spans="1:20" x14ac:dyDescent="0.25">
      <c r="A3270" s="34" t="s">
        <v>2155</v>
      </c>
      <c r="B3270" s="34" t="str">
        <f t="shared" si="250"/>
        <v>Oficina de Abastecimiento</v>
      </c>
      <c r="C3270" s="35" t="s">
        <v>2233</v>
      </c>
      <c r="D3270" s="36" t="str">
        <f t="shared" si="248"/>
        <v>Gestión de servicios generales y conserjeria</v>
      </c>
      <c r="E3270" s="95" t="s">
        <v>2984</v>
      </c>
      <c r="F3270" s="97" t="s">
        <v>2725</v>
      </c>
      <c r="G3270" s="97" t="s">
        <v>325</v>
      </c>
      <c r="H3270" s="173" t="s">
        <v>2986</v>
      </c>
      <c r="I3270" s="82">
        <v>2</v>
      </c>
      <c r="J3270" s="38"/>
      <c r="K3270" s="38">
        <v>750</v>
      </c>
      <c r="L3270" s="38">
        <v>640</v>
      </c>
      <c r="M3270" s="38">
        <f t="shared" si="247"/>
        <v>1390</v>
      </c>
      <c r="N3270" s="107">
        <v>4</v>
      </c>
      <c r="O3270" s="41" t="str">
        <f>IFERROR(VLOOKUP(N3270,bbb!B798:Ordenmes,2,0),"")</f>
        <v>Abril</v>
      </c>
      <c r="P3270" s="142"/>
      <c r="Q3270" s="111"/>
      <c r="R3270" s="136"/>
      <c r="S3270" s="93"/>
      <c r="T3270" s="93"/>
    </row>
    <row r="3271" spans="1:20" x14ac:dyDescent="0.25">
      <c r="A3271" s="34" t="s">
        <v>2155</v>
      </c>
      <c r="B3271" s="34" t="str">
        <f t="shared" si="250"/>
        <v>Oficina de Abastecimiento</v>
      </c>
      <c r="C3271" s="35" t="s">
        <v>2231</v>
      </c>
      <c r="D3271" s="36" t="str">
        <f t="shared" si="248"/>
        <v>Gestión de las adquisiciones</v>
      </c>
      <c r="E3271" s="84" t="s">
        <v>2723</v>
      </c>
      <c r="F3271" s="84" t="s">
        <v>2724</v>
      </c>
      <c r="G3271" s="97" t="s">
        <v>320</v>
      </c>
      <c r="H3271" s="83" t="s">
        <v>170</v>
      </c>
      <c r="I3271" s="82">
        <v>1</v>
      </c>
      <c r="J3271" s="38"/>
      <c r="K3271" s="38">
        <v>27509</v>
      </c>
      <c r="L3271" s="38"/>
      <c r="M3271" s="38">
        <f t="shared" si="247"/>
        <v>27509</v>
      </c>
      <c r="N3271" s="39">
        <v>5</v>
      </c>
      <c r="O3271" s="41" t="str">
        <f>IFERROR(VLOOKUP(N3271,bbb!B756:Ordenmes,2,0),"")</f>
        <v>Mayo</v>
      </c>
      <c r="P3271" s="142"/>
      <c r="Q3271" s="111"/>
      <c r="R3271" s="136"/>
      <c r="S3271" s="93"/>
      <c r="T3271" s="93"/>
    </row>
    <row r="3272" spans="1:20" x14ac:dyDescent="0.25">
      <c r="A3272" s="34" t="s">
        <v>2155</v>
      </c>
      <c r="B3272" s="34" t="str">
        <f t="shared" si="250"/>
        <v>Oficina de Abastecimiento</v>
      </c>
      <c r="C3272" s="35" t="s">
        <v>2231</v>
      </c>
      <c r="D3272" s="36" t="str">
        <f t="shared" si="248"/>
        <v>Gestión de las adquisiciones</v>
      </c>
      <c r="E3272" s="84" t="s">
        <v>2723</v>
      </c>
      <c r="F3272" s="84" t="s">
        <v>2724</v>
      </c>
      <c r="G3272" s="97" t="s">
        <v>320</v>
      </c>
      <c r="H3272" s="83" t="s">
        <v>170</v>
      </c>
      <c r="I3272" s="82">
        <v>1</v>
      </c>
      <c r="J3272" s="38"/>
      <c r="K3272" s="38">
        <v>27509</v>
      </c>
      <c r="L3272" s="38"/>
      <c r="M3272" s="38">
        <f t="shared" si="247"/>
        <v>27509</v>
      </c>
      <c r="N3272" s="39">
        <v>6</v>
      </c>
      <c r="O3272" s="41" t="str">
        <f>IFERROR(VLOOKUP(N3272,bbb!B742:Ordenmes,2,0),"")</f>
        <v>Junio</v>
      </c>
      <c r="P3272" s="142"/>
      <c r="Q3272" s="111"/>
      <c r="R3272" s="136"/>
      <c r="S3272" s="93"/>
      <c r="T3272" s="93"/>
    </row>
    <row r="3273" spans="1:20" x14ac:dyDescent="0.25">
      <c r="A3273" s="34" t="s">
        <v>2155</v>
      </c>
      <c r="B3273" s="34" t="str">
        <f t="shared" si="250"/>
        <v>Oficina de Abastecimiento</v>
      </c>
      <c r="C3273" s="35" t="s">
        <v>2231</v>
      </c>
      <c r="D3273" s="36" t="str">
        <f t="shared" si="248"/>
        <v>Gestión de las adquisiciones</v>
      </c>
      <c r="E3273" s="84" t="s">
        <v>2723</v>
      </c>
      <c r="F3273" s="84" t="s">
        <v>2724</v>
      </c>
      <c r="G3273" s="36" t="s">
        <v>320</v>
      </c>
      <c r="H3273" s="83" t="s">
        <v>170</v>
      </c>
      <c r="I3273" s="82">
        <v>1</v>
      </c>
      <c r="J3273" s="38"/>
      <c r="K3273" s="38">
        <v>27509</v>
      </c>
      <c r="L3273" s="38"/>
      <c r="M3273" s="38">
        <f t="shared" si="247"/>
        <v>27509</v>
      </c>
      <c r="N3273" s="39">
        <v>7</v>
      </c>
      <c r="O3273" s="41" t="str">
        <f>IFERROR(VLOOKUP(N3273,bbb!B742:Ordenmes,2,0),"")</f>
        <v>Julio</v>
      </c>
      <c r="P3273" s="142"/>
      <c r="Q3273" s="111"/>
      <c r="R3273" s="136"/>
      <c r="S3273" s="93"/>
      <c r="T3273" s="93"/>
    </row>
    <row r="3274" spans="1:20" x14ac:dyDescent="0.25">
      <c r="A3274" s="34" t="s">
        <v>2155</v>
      </c>
      <c r="B3274" s="34" t="str">
        <f t="shared" si="250"/>
        <v>Oficina de Abastecimiento</v>
      </c>
      <c r="C3274" s="35" t="s">
        <v>2231</v>
      </c>
      <c r="D3274" s="36" t="str">
        <f t="shared" si="248"/>
        <v>Gestión de las adquisiciones</v>
      </c>
      <c r="E3274" s="84" t="s">
        <v>2723</v>
      </c>
      <c r="F3274" s="84" t="s">
        <v>2724</v>
      </c>
      <c r="G3274" s="36" t="s">
        <v>320</v>
      </c>
      <c r="H3274" s="83" t="s">
        <v>170</v>
      </c>
      <c r="I3274" s="82">
        <v>1</v>
      </c>
      <c r="J3274" s="38"/>
      <c r="K3274" s="38">
        <v>27509</v>
      </c>
      <c r="L3274" s="38"/>
      <c r="M3274" s="38">
        <f t="shared" si="247"/>
        <v>27509</v>
      </c>
      <c r="N3274" s="39">
        <v>8</v>
      </c>
      <c r="O3274" s="41" t="str">
        <f>IFERROR(VLOOKUP(N3274,bbb!B744:Ordenmes,2,0),"")</f>
        <v>Agosto</v>
      </c>
      <c r="P3274" s="142"/>
      <c r="Q3274" s="111"/>
      <c r="R3274" s="136"/>
      <c r="S3274" s="93"/>
      <c r="T3274" s="93"/>
    </row>
    <row r="3275" spans="1:20" x14ac:dyDescent="0.25">
      <c r="A3275" s="34" t="s">
        <v>2155</v>
      </c>
      <c r="B3275" s="34" t="str">
        <f t="shared" si="250"/>
        <v>Oficina de Abastecimiento</v>
      </c>
      <c r="C3275" s="35" t="s">
        <v>2231</v>
      </c>
      <c r="D3275" s="36" t="str">
        <f t="shared" si="248"/>
        <v>Gestión de las adquisiciones</v>
      </c>
      <c r="E3275" s="84" t="s">
        <v>2723</v>
      </c>
      <c r="F3275" s="84" t="s">
        <v>2724</v>
      </c>
      <c r="G3275" s="36" t="s">
        <v>320</v>
      </c>
      <c r="H3275" s="83" t="s">
        <v>170</v>
      </c>
      <c r="I3275" s="82">
        <v>1</v>
      </c>
      <c r="J3275" s="38"/>
      <c r="K3275" s="38">
        <v>27509</v>
      </c>
      <c r="L3275" s="38"/>
      <c r="M3275" s="38">
        <f t="shared" si="247"/>
        <v>27509</v>
      </c>
      <c r="N3275" s="39">
        <v>9</v>
      </c>
      <c r="O3275" s="41" t="str">
        <f>IFERROR(VLOOKUP(N3275,bbb!B710:Ordenmes,2,0),"")</f>
        <v>Setiembre</v>
      </c>
      <c r="P3275" s="142"/>
      <c r="Q3275" s="111"/>
      <c r="R3275" s="136"/>
      <c r="S3275" s="93"/>
      <c r="T3275" s="93"/>
    </row>
    <row r="3276" spans="1:20" x14ac:dyDescent="0.25">
      <c r="A3276" s="34" t="s">
        <v>2155</v>
      </c>
      <c r="B3276" s="34" t="str">
        <f t="shared" si="250"/>
        <v>Oficina de Abastecimiento</v>
      </c>
      <c r="C3276" s="35" t="s">
        <v>2231</v>
      </c>
      <c r="D3276" s="36" t="str">
        <f t="shared" si="248"/>
        <v>Gestión de las adquisiciones</v>
      </c>
      <c r="E3276" s="84" t="s">
        <v>2723</v>
      </c>
      <c r="F3276" s="84" t="s">
        <v>2724</v>
      </c>
      <c r="G3276" s="36" t="s">
        <v>320</v>
      </c>
      <c r="H3276" s="83" t="s">
        <v>170</v>
      </c>
      <c r="I3276" s="82">
        <v>1</v>
      </c>
      <c r="J3276" s="38"/>
      <c r="K3276" s="38">
        <v>27509</v>
      </c>
      <c r="L3276" s="38"/>
      <c r="M3276" s="38">
        <f t="shared" si="247"/>
        <v>27509</v>
      </c>
      <c r="N3276" s="39">
        <v>10</v>
      </c>
      <c r="O3276" s="41" t="str">
        <f>IFERROR(VLOOKUP(N3276,bbb!B684:Ordenmes,2,0),"")</f>
        <v>Octubre</v>
      </c>
      <c r="P3276" s="142"/>
      <c r="Q3276" s="111"/>
      <c r="R3276" s="136"/>
      <c r="S3276" s="93"/>
      <c r="T3276" s="93"/>
    </row>
    <row r="3277" spans="1:20" x14ac:dyDescent="0.25">
      <c r="A3277" s="34" t="s">
        <v>2155</v>
      </c>
      <c r="B3277" s="34" t="str">
        <f t="shared" si="250"/>
        <v>Oficina de Abastecimiento</v>
      </c>
      <c r="C3277" s="35" t="s">
        <v>2231</v>
      </c>
      <c r="D3277" s="36" t="str">
        <f t="shared" si="248"/>
        <v>Gestión de las adquisiciones</v>
      </c>
      <c r="E3277" s="84" t="s">
        <v>2723</v>
      </c>
      <c r="F3277" s="84" t="s">
        <v>2724</v>
      </c>
      <c r="G3277" s="36" t="s">
        <v>320</v>
      </c>
      <c r="H3277" s="83" t="s">
        <v>170</v>
      </c>
      <c r="I3277" s="82">
        <v>1</v>
      </c>
      <c r="J3277" s="38"/>
      <c r="K3277" s="38">
        <v>27509</v>
      </c>
      <c r="L3277" s="38"/>
      <c r="M3277" s="38">
        <f t="shared" si="247"/>
        <v>27509</v>
      </c>
      <c r="N3277" s="39">
        <v>11</v>
      </c>
      <c r="O3277" s="41" t="str">
        <f>IFERROR(VLOOKUP(N3277,bbb!B665:Ordenmes,2,0),"")</f>
        <v>Noviembre</v>
      </c>
      <c r="P3277" s="142"/>
      <c r="Q3277" s="111"/>
      <c r="R3277" s="136"/>
      <c r="S3277" s="93"/>
      <c r="T3277" s="93"/>
    </row>
    <row r="3278" spans="1:20" x14ac:dyDescent="0.25">
      <c r="A3278" s="34" t="s">
        <v>2155</v>
      </c>
      <c r="B3278" s="34" t="str">
        <f t="shared" si="250"/>
        <v>Oficina de Abastecimiento</v>
      </c>
      <c r="C3278" s="35" t="s">
        <v>2231</v>
      </c>
      <c r="D3278" s="36" t="str">
        <f t="shared" si="248"/>
        <v>Gestión de las adquisiciones</v>
      </c>
      <c r="E3278" s="84" t="s">
        <v>2723</v>
      </c>
      <c r="F3278" s="84" t="s">
        <v>2724</v>
      </c>
      <c r="G3278" s="36" t="s">
        <v>320</v>
      </c>
      <c r="H3278" s="83" t="s">
        <v>170</v>
      </c>
      <c r="I3278" s="82">
        <v>1</v>
      </c>
      <c r="J3278" s="38"/>
      <c r="K3278" s="38">
        <v>27509</v>
      </c>
      <c r="L3278" s="38"/>
      <c r="M3278" s="38">
        <f t="shared" si="247"/>
        <v>27509</v>
      </c>
      <c r="N3278" s="39">
        <v>12</v>
      </c>
      <c r="O3278" s="41" t="str">
        <f>IFERROR(VLOOKUP(N3278,bbb!B719:Ordenmes,2,0),"")</f>
        <v>Diciembre</v>
      </c>
      <c r="P3278" s="142"/>
      <c r="Q3278" s="111"/>
      <c r="R3278" s="136"/>
      <c r="S3278" s="93"/>
      <c r="T3278" s="93"/>
    </row>
    <row r="3279" spans="1:20" x14ac:dyDescent="0.25">
      <c r="A3279" s="34" t="s">
        <v>121</v>
      </c>
      <c r="B3279" s="34" t="str">
        <f t="shared" si="250"/>
        <v>Oficina de Gestión de Recursos Humanos</v>
      </c>
      <c r="C3279" s="35" t="s">
        <v>122</v>
      </c>
      <c r="D3279" s="36" t="str">
        <f t="shared" si="248"/>
        <v>Planificación de Políticas de RRHH y Organización del Trabajo</v>
      </c>
      <c r="E3279" s="36" t="s">
        <v>2713</v>
      </c>
      <c r="F3279" s="36" t="str">
        <f t="shared" ref="F3279:F3310" si="251">IFERROR(VLOOKUP(E3279,IdTarea,2,0),"")</f>
        <v>Supervisión y Asistencia Tecnica a las GMRs y UDRs</v>
      </c>
      <c r="G3279" s="36" t="s">
        <v>164</v>
      </c>
      <c r="H3279" s="83" t="s">
        <v>2720</v>
      </c>
      <c r="I3279" s="82">
        <v>3</v>
      </c>
      <c r="J3279" s="38">
        <v>225</v>
      </c>
      <c r="K3279" s="38"/>
      <c r="L3279" s="38">
        <f>320*I3279</f>
        <v>960</v>
      </c>
      <c r="M3279" s="38">
        <f t="shared" ref="M3279:M3310" si="252">SUM(J3279:L3279)</f>
        <v>1185</v>
      </c>
      <c r="N3279" s="39">
        <v>1</v>
      </c>
      <c r="O3279" s="41" t="str">
        <f>IFERROR(VLOOKUP(N3279,bbb!B3810:Ordenmes,2,0),"")</f>
        <v>Enero</v>
      </c>
      <c r="P3279" s="142"/>
      <c r="Q3279" s="111"/>
      <c r="R3279" s="136" t="s">
        <v>2821</v>
      </c>
      <c r="S3279" s="93" t="s">
        <v>2821</v>
      </c>
      <c r="T3279" s="144">
        <f>+M3279-1110</f>
        <v>75</v>
      </c>
    </row>
    <row r="3280" spans="1:20" x14ac:dyDescent="0.25">
      <c r="A3280" s="34" t="s">
        <v>121</v>
      </c>
      <c r="B3280" s="34" t="str">
        <f t="shared" si="250"/>
        <v>Oficina de Gestión de Recursos Humanos</v>
      </c>
      <c r="C3280" s="35" t="s">
        <v>122</v>
      </c>
      <c r="D3280" s="36" t="str">
        <f t="shared" si="248"/>
        <v>Planificación de Políticas de RRHH y Organización del Trabajo</v>
      </c>
      <c r="E3280" s="36" t="s">
        <v>2713</v>
      </c>
      <c r="F3280" s="36" t="str">
        <f t="shared" si="251"/>
        <v>Supervisión y Asistencia Tecnica a las GMRs y UDRs</v>
      </c>
      <c r="G3280" s="36" t="s">
        <v>124</v>
      </c>
      <c r="H3280" s="83" t="s">
        <v>125</v>
      </c>
      <c r="I3280" s="82">
        <v>2</v>
      </c>
      <c r="J3280" s="38">
        <v>75</v>
      </c>
      <c r="K3280" s="38"/>
      <c r="L3280" s="38">
        <v>320</v>
      </c>
      <c r="M3280" s="38">
        <f t="shared" si="252"/>
        <v>395</v>
      </c>
      <c r="N3280" s="39">
        <v>2</v>
      </c>
      <c r="O3280" s="41" t="str">
        <f>IFERROR(VLOOKUP(N3280,bbb!B701:Ordenmes,2,0),"")</f>
        <v>Febrero</v>
      </c>
      <c r="P3280" s="142"/>
      <c r="Q3280" s="111"/>
      <c r="R3280" s="136"/>
      <c r="S3280" s="93" t="s">
        <v>2978</v>
      </c>
      <c r="T3280" s="93"/>
    </row>
    <row r="3281" spans="1:20" x14ac:dyDescent="0.25">
      <c r="A3281" s="34" t="s">
        <v>121</v>
      </c>
      <c r="B3281" s="34" t="str">
        <f t="shared" si="250"/>
        <v>Oficina de Gestión de Recursos Humanos</v>
      </c>
      <c r="C3281" s="35" t="s">
        <v>122</v>
      </c>
      <c r="D3281" s="36" t="str">
        <f t="shared" si="248"/>
        <v>Planificación de Políticas de RRHH y Organización del Trabajo</v>
      </c>
      <c r="E3281" s="36" t="s">
        <v>2713</v>
      </c>
      <c r="F3281" s="36" t="str">
        <f t="shared" si="251"/>
        <v>Supervisión y Asistencia Tecnica a las GMRs y UDRs</v>
      </c>
      <c r="G3281" s="36" t="s">
        <v>127</v>
      </c>
      <c r="H3281" s="83" t="s">
        <v>125</v>
      </c>
      <c r="I3281" s="82">
        <v>2</v>
      </c>
      <c r="J3281" s="38">
        <v>150</v>
      </c>
      <c r="K3281" s="38"/>
      <c r="L3281" s="38">
        <f t="shared" ref="L3281:L3312" si="253">320*I3281</f>
        <v>640</v>
      </c>
      <c r="M3281" s="38">
        <f t="shared" si="252"/>
        <v>790</v>
      </c>
      <c r="N3281" s="39">
        <v>2</v>
      </c>
      <c r="O3281" s="41" t="str">
        <f>IFERROR(VLOOKUP(N3281,bbb!B702:Ordenmes,2,0),"")</f>
        <v>Febrero</v>
      </c>
      <c r="P3281" s="142"/>
      <c r="Q3281" s="111"/>
      <c r="R3281" s="136"/>
      <c r="S3281" s="93" t="s">
        <v>2978</v>
      </c>
      <c r="T3281" s="93"/>
    </row>
    <row r="3282" spans="1:20" x14ac:dyDescent="0.25">
      <c r="A3282" s="34" t="s">
        <v>121</v>
      </c>
      <c r="B3282" s="34" t="str">
        <f t="shared" si="250"/>
        <v>Oficina de Gestión de Recursos Humanos</v>
      </c>
      <c r="C3282" s="35" t="s">
        <v>122</v>
      </c>
      <c r="D3282" s="36" t="str">
        <f t="shared" si="248"/>
        <v>Planificación de Políticas de RRHH y Organización del Trabajo</v>
      </c>
      <c r="E3282" s="36" t="s">
        <v>2713</v>
      </c>
      <c r="F3282" s="36" t="str">
        <f t="shared" si="251"/>
        <v>Supervisión y Asistencia Tecnica a las GMRs y UDRs</v>
      </c>
      <c r="G3282" s="36" t="s">
        <v>127</v>
      </c>
      <c r="H3282" s="83" t="s">
        <v>125</v>
      </c>
      <c r="I3282" s="82">
        <v>2</v>
      </c>
      <c r="J3282" s="38">
        <v>150</v>
      </c>
      <c r="K3282" s="38"/>
      <c r="L3282" s="38">
        <f t="shared" si="253"/>
        <v>640</v>
      </c>
      <c r="M3282" s="38">
        <f t="shared" si="252"/>
        <v>790</v>
      </c>
      <c r="N3282" s="39">
        <v>2</v>
      </c>
      <c r="O3282" s="41" t="str">
        <f>IFERROR(VLOOKUP(N3282,bbb!B703:Ordenmes,2,0),"")</f>
        <v>Febrero</v>
      </c>
      <c r="P3282" s="142"/>
      <c r="Q3282" s="111"/>
      <c r="R3282" s="136"/>
      <c r="S3282" s="93" t="s">
        <v>2978</v>
      </c>
      <c r="T3282" s="93"/>
    </row>
    <row r="3283" spans="1:20" x14ac:dyDescent="0.25">
      <c r="A3283" s="34" t="s">
        <v>121</v>
      </c>
      <c r="B3283" s="34" t="str">
        <f t="shared" si="250"/>
        <v>Oficina de Gestión de Recursos Humanos</v>
      </c>
      <c r="C3283" s="35" t="s">
        <v>122</v>
      </c>
      <c r="D3283" s="36" t="str">
        <f t="shared" si="248"/>
        <v>Planificación de Políticas de RRHH y Organización del Trabajo</v>
      </c>
      <c r="E3283" s="36" t="s">
        <v>2713</v>
      </c>
      <c r="F3283" s="36" t="str">
        <f t="shared" si="251"/>
        <v>Supervisión y Asistencia Tecnica a las GMRs y UDRs</v>
      </c>
      <c r="G3283" s="36" t="s">
        <v>128</v>
      </c>
      <c r="H3283" s="83" t="s">
        <v>125</v>
      </c>
      <c r="I3283" s="82">
        <v>2</v>
      </c>
      <c r="J3283" s="38">
        <v>150</v>
      </c>
      <c r="K3283" s="38"/>
      <c r="L3283" s="38">
        <f t="shared" si="253"/>
        <v>640</v>
      </c>
      <c r="M3283" s="38">
        <f t="shared" si="252"/>
        <v>790</v>
      </c>
      <c r="N3283" s="39">
        <v>2</v>
      </c>
      <c r="O3283" s="41" t="str">
        <f>IFERROR(VLOOKUP(N3283,bbb!B704:Ordenmes,2,0),"")</f>
        <v>Febrero</v>
      </c>
      <c r="P3283" s="142"/>
      <c r="Q3283" s="111"/>
      <c r="R3283" s="136"/>
      <c r="S3283" s="93" t="s">
        <v>2978</v>
      </c>
      <c r="T3283" s="93"/>
    </row>
    <row r="3284" spans="1:20" x14ac:dyDescent="0.25">
      <c r="A3284" s="34" t="s">
        <v>121</v>
      </c>
      <c r="B3284" s="34" t="str">
        <f t="shared" si="250"/>
        <v>Oficina de Gestión de Recursos Humanos</v>
      </c>
      <c r="C3284" s="35" t="s">
        <v>122</v>
      </c>
      <c r="D3284" s="36" t="str">
        <f t="shared" si="248"/>
        <v>Planificación de Políticas de RRHH y Organización del Trabajo</v>
      </c>
      <c r="E3284" s="36" t="s">
        <v>2713</v>
      </c>
      <c r="F3284" s="36" t="str">
        <f t="shared" si="251"/>
        <v>Supervisión y Asistencia Tecnica a las GMRs y UDRs</v>
      </c>
      <c r="G3284" s="36" t="s">
        <v>128</v>
      </c>
      <c r="H3284" s="83" t="s">
        <v>125</v>
      </c>
      <c r="I3284" s="82">
        <v>2</v>
      </c>
      <c r="J3284" s="38">
        <v>150</v>
      </c>
      <c r="K3284" s="38"/>
      <c r="L3284" s="38">
        <f t="shared" si="253"/>
        <v>640</v>
      </c>
      <c r="M3284" s="38">
        <f t="shared" si="252"/>
        <v>790</v>
      </c>
      <c r="N3284" s="39">
        <v>2</v>
      </c>
      <c r="O3284" s="41" t="str">
        <f>IFERROR(VLOOKUP(N3284,bbb!B705:Ordenmes,2,0),"")</f>
        <v>Febrero</v>
      </c>
      <c r="P3284" s="142"/>
      <c r="Q3284" s="111"/>
      <c r="R3284" s="136"/>
      <c r="S3284" s="93" t="s">
        <v>2978</v>
      </c>
      <c r="T3284" s="93"/>
    </row>
    <row r="3285" spans="1:20" x14ac:dyDescent="0.25">
      <c r="A3285" s="34" t="s">
        <v>121</v>
      </c>
      <c r="B3285" s="34" t="str">
        <f t="shared" si="250"/>
        <v>Oficina de Gestión de Recursos Humanos</v>
      </c>
      <c r="C3285" s="35" t="s">
        <v>122</v>
      </c>
      <c r="D3285" s="36" t="str">
        <f t="shared" si="248"/>
        <v>Planificación de Políticas de RRHH y Organización del Trabajo</v>
      </c>
      <c r="E3285" s="36" t="s">
        <v>2713</v>
      </c>
      <c r="F3285" s="36" t="str">
        <f t="shared" si="251"/>
        <v>Supervisión y Asistencia Tecnica a las GMRs y UDRs</v>
      </c>
      <c r="G3285" s="36" t="s">
        <v>129</v>
      </c>
      <c r="H3285" s="83" t="s">
        <v>125</v>
      </c>
      <c r="I3285" s="82">
        <v>2</v>
      </c>
      <c r="J3285" s="38">
        <v>150</v>
      </c>
      <c r="K3285" s="38"/>
      <c r="L3285" s="38">
        <f t="shared" si="253"/>
        <v>640</v>
      </c>
      <c r="M3285" s="38">
        <f t="shared" si="252"/>
        <v>790</v>
      </c>
      <c r="N3285" s="39">
        <v>2</v>
      </c>
      <c r="O3285" s="41" t="str">
        <f>IFERROR(VLOOKUP(N3285,bbb!B706:Ordenmes,2,0),"")</f>
        <v>Febrero</v>
      </c>
      <c r="P3285" s="142"/>
      <c r="Q3285" s="111"/>
      <c r="R3285" s="136"/>
      <c r="S3285" s="93" t="s">
        <v>2978</v>
      </c>
      <c r="T3285" s="93"/>
    </row>
    <row r="3286" spans="1:20" x14ac:dyDescent="0.25">
      <c r="A3286" s="34" t="s">
        <v>121</v>
      </c>
      <c r="B3286" s="34" t="str">
        <f t="shared" si="250"/>
        <v>Oficina de Gestión de Recursos Humanos</v>
      </c>
      <c r="C3286" s="35" t="s">
        <v>122</v>
      </c>
      <c r="D3286" s="36" t="str">
        <f t="shared" si="248"/>
        <v>Planificación de Políticas de RRHH y Organización del Trabajo</v>
      </c>
      <c r="E3286" s="36" t="s">
        <v>2713</v>
      </c>
      <c r="F3286" s="36" t="str">
        <f t="shared" si="251"/>
        <v>Supervisión y Asistencia Tecnica a las GMRs y UDRs</v>
      </c>
      <c r="G3286" s="36" t="s">
        <v>129</v>
      </c>
      <c r="H3286" s="83" t="s">
        <v>125</v>
      </c>
      <c r="I3286" s="82">
        <v>2</v>
      </c>
      <c r="J3286" s="38">
        <v>150</v>
      </c>
      <c r="K3286" s="38"/>
      <c r="L3286" s="38">
        <f t="shared" si="253"/>
        <v>640</v>
      </c>
      <c r="M3286" s="38">
        <f t="shared" si="252"/>
        <v>790</v>
      </c>
      <c r="N3286" s="39">
        <v>2</v>
      </c>
      <c r="O3286" s="41" t="str">
        <f>IFERROR(VLOOKUP(N3286,bbb!B707:Ordenmes,2,0),"")</f>
        <v>Febrero</v>
      </c>
      <c r="P3286" s="142"/>
      <c r="Q3286" s="111"/>
      <c r="R3286" s="136"/>
      <c r="S3286" s="93" t="s">
        <v>2978</v>
      </c>
      <c r="T3286" s="93"/>
    </row>
    <row r="3287" spans="1:20" x14ac:dyDescent="0.25">
      <c r="A3287" s="34" t="s">
        <v>121</v>
      </c>
      <c r="B3287" s="34" t="str">
        <f t="shared" si="250"/>
        <v>Oficina de Gestión de Recursos Humanos</v>
      </c>
      <c r="C3287" s="35" t="s">
        <v>122</v>
      </c>
      <c r="D3287" s="36" t="str">
        <f t="shared" si="248"/>
        <v>Planificación de Políticas de RRHH y Organización del Trabajo</v>
      </c>
      <c r="E3287" s="36" t="s">
        <v>2713</v>
      </c>
      <c r="F3287" s="36" t="str">
        <f t="shared" si="251"/>
        <v>Supervisión y Asistencia Tecnica a las GMRs y UDRs</v>
      </c>
      <c r="G3287" s="36" t="s">
        <v>130</v>
      </c>
      <c r="H3287" s="83" t="s">
        <v>125</v>
      </c>
      <c r="I3287" s="82">
        <v>2</v>
      </c>
      <c r="J3287" s="38">
        <v>150</v>
      </c>
      <c r="K3287" s="38"/>
      <c r="L3287" s="38">
        <f t="shared" si="253"/>
        <v>640</v>
      </c>
      <c r="M3287" s="38">
        <f t="shared" si="252"/>
        <v>790</v>
      </c>
      <c r="N3287" s="39">
        <v>3</v>
      </c>
      <c r="O3287" s="41" t="str">
        <f>IFERROR(VLOOKUP(N3287,bbb!B729:Ordenmes,2,0),"")</f>
        <v>Marzo</v>
      </c>
      <c r="P3287" s="142"/>
      <c r="Q3287" s="111"/>
      <c r="R3287" s="136"/>
      <c r="S3287" s="93" t="s">
        <v>2978</v>
      </c>
      <c r="T3287" s="93"/>
    </row>
    <row r="3288" spans="1:20" x14ac:dyDescent="0.25">
      <c r="A3288" s="34" t="s">
        <v>121</v>
      </c>
      <c r="B3288" s="34" t="str">
        <f t="shared" si="250"/>
        <v>Oficina de Gestión de Recursos Humanos</v>
      </c>
      <c r="C3288" s="35" t="s">
        <v>122</v>
      </c>
      <c r="D3288" s="36" t="str">
        <f t="shared" si="248"/>
        <v>Planificación de Políticas de RRHH y Organización del Trabajo</v>
      </c>
      <c r="E3288" s="36" t="s">
        <v>2713</v>
      </c>
      <c r="F3288" s="36" t="str">
        <f t="shared" si="251"/>
        <v>Supervisión y Asistencia Tecnica a las GMRs y UDRs</v>
      </c>
      <c r="G3288" s="36" t="s">
        <v>130</v>
      </c>
      <c r="H3288" s="83" t="s">
        <v>125</v>
      </c>
      <c r="I3288" s="82">
        <v>2</v>
      </c>
      <c r="J3288" s="38">
        <v>150</v>
      </c>
      <c r="K3288" s="38"/>
      <c r="L3288" s="38">
        <f t="shared" si="253"/>
        <v>640</v>
      </c>
      <c r="M3288" s="38">
        <f t="shared" si="252"/>
        <v>790</v>
      </c>
      <c r="N3288" s="39">
        <v>3</v>
      </c>
      <c r="O3288" s="41" t="str">
        <f>IFERROR(VLOOKUP(N3288,bbb!B730:Ordenmes,2,0),"")</f>
        <v>Marzo</v>
      </c>
      <c r="P3288" s="142"/>
      <c r="Q3288" s="111"/>
      <c r="R3288" s="136"/>
      <c r="S3288" s="93" t="s">
        <v>2978</v>
      </c>
      <c r="T3288" s="93"/>
    </row>
    <row r="3289" spans="1:20" x14ac:dyDescent="0.25">
      <c r="A3289" s="34" t="s">
        <v>121</v>
      </c>
      <c r="B3289" s="34" t="str">
        <f t="shared" si="250"/>
        <v>Oficina de Gestión de Recursos Humanos</v>
      </c>
      <c r="C3289" s="35" t="s">
        <v>122</v>
      </c>
      <c r="D3289" s="36" t="str">
        <f t="shared" si="248"/>
        <v>Planificación de Políticas de RRHH y Organización del Trabajo</v>
      </c>
      <c r="E3289" s="36" t="s">
        <v>2713</v>
      </c>
      <c r="F3289" s="36" t="str">
        <f t="shared" si="251"/>
        <v>Supervisión y Asistencia Tecnica a las GMRs y UDRs</v>
      </c>
      <c r="G3289" s="36" t="s">
        <v>132</v>
      </c>
      <c r="H3289" s="83" t="s">
        <v>125</v>
      </c>
      <c r="I3289" s="82">
        <v>2</v>
      </c>
      <c r="J3289" s="38">
        <v>150</v>
      </c>
      <c r="K3289" s="38"/>
      <c r="L3289" s="38">
        <f t="shared" si="253"/>
        <v>640</v>
      </c>
      <c r="M3289" s="38">
        <f t="shared" si="252"/>
        <v>790</v>
      </c>
      <c r="N3289" s="39">
        <v>3</v>
      </c>
      <c r="O3289" s="41" t="str">
        <f>IFERROR(VLOOKUP(N3289,bbb!B731:Ordenmes,2,0),"")</f>
        <v>Marzo</v>
      </c>
      <c r="P3289" s="142"/>
      <c r="Q3289" s="111"/>
      <c r="R3289" s="136"/>
      <c r="S3289" s="93" t="s">
        <v>2978</v>
      </c>
      <c r="T3289" s="93"/>
    </row>
    <row r="3290" spans="1:20" x14ac:dyDescent="0.25">
      <c r="A3290" s="34" t="s">
        <v>121</v>
      </c>
      <c r="B3290" s="34" t="str">
        <f t="shared" si="250"/>
        <v>Oficina de Gestión de Recursos Humanos</v>
      </c>
      <c r="C3290" s="35" t="s">
        <v>122</v>
      </c>
      <c r="D3290" s="36" t="str">
        <f t="shared" si="248"/>
        <v>Planificación de Políticas de RRHH y Organización del Trabajo</v>
      </c>
      <c r="E3290" s="36" t="s">
        <v>2713</v>
      </c>
      <c r="F3290" s="36" t="str">
        <f t="shared" si="251"/>
        <v>Supervisión y Asistencia Tecnica a las GMRs y UDRs</v>
      </c>
      <c r="G3290" s="36" t="s">
        <v>132</v>
      </c>
      <c r="H3290" s="83" t="s">
        <v>125</v>
      </c>
      <c r="I3290" s="82">
        <v>2</v>
      </c>
      <c r="J3290" s="38">
        <v>150</v>
      </c>
      <c r="K3290" s="38"/>
      <c r="L3290" s="38">
        <f t="shared" si="253"/>
        <v>640</v>
      </c>
      <c r="M3290" s="38">
        <f t="shared" si="252"/>
        <v>790</v>
      </c>
      <c r="N3290" s="39">
        <v>3</v>
      </c>
      <c r="O3290" s="41" t="str">
        <f>IFERROR(VLOOKUP(N3290,bbb!B732:Ordenmes,2,0),"")</f>
        <v>Marzo</v>
      </c>
      <c r="P3290" s="142"/>
      <c r="Q3290" s="111"/>
      <c r="R3290" s="136"/>
      <c r="S3290" s="93" t="s">
        <v>2978</v>
      </c>
      <c r="T3290" s="93"/>
    </row>
    <row r="3291" spans="1:20" x14ac:dyDescent="0.25">
      <c r="A3291" s="34" t="s">
        <v>121</v>
      </c>
      <c r="B3291" s="34" t="str">
        <f t="shared" si="250"/>
        <v>Oficina de Gestión de Recursos Humanos</v>
      </c>
      <c r="C3291" s="35" t="s">
        <v>122</v>
      </c>
      <c r="D3291" s="36" t="str">
        <f t="shared" si="248"/>
        <v>Planificación de Políticas de RRHH y Organización del Trabajo</v>
      </c>
      <c r="E3291" s="36" t="s">
        <v>2713</v>
      </c>
      <c r="F3291" s="36" t="str">
        <f t="shared" si="251"/>
        <v>Supervisión y Asistencia Tecnica a las GMRs y UDRs</v>
      </c>
      <c r="G3291" s="36" t="s">
        <v>133</v>
      </c>
      <c r="H3291" s="83" t="s">
        <v>125</v>
      </c>
      <c r="I3291" s="82">
        <v>2</v>
      </c>
      <c r="J3291" s="38">
        <v>150</v>
      </c>
      <c r="K3291" s="38"/>
      <c r="L3291" s="38">
        <f t="shared" si="253"/>
        <v>640</v>
      </c>
      <c r="M3291" s="38">
        <f t="shared" si="252"/>
        <v>790</v>
      </c>
      <c r="N3291" s="39">
        <v>3</v>
      </c>
      <c r="O3291" s="41" t="str">
        <f>IFERROR(VLOOKUP(N3291,bbb!B733:Ordenmes,2,0),"")</f>
        <v>Marzo</v>
      </c>
      <c r="P3291" s="142"/>
      <c r="Q3291" s="111"/>
      <c r="R3291" s="136"/>
      <c r="S3291" s="93" t="s">
        <v>2978</v>
      </c>
      <c r="T3291" s="93"/>
    </row>
    <row r="3292" spans="1:20" x14ac:dyDescent="0.25">
      <c r="A3292" s="34" t="s">
        <v>121</v>
      </c>
      <c r="B3292" s="34" t="str">
        <f t="shared" si="250"/>
        <v>Oficina de Gestión de Recursos Humanos</v>
      </c>
      <c r="C3292" s="35" t="s">
        <v>122</v>
      </c>
      <c r="D3292" s="36" t="str">
        <f t="shared" si="248"/>
        <v>Planificación de Políticas de RRHH y Organización del Trabajo</v>
      </c>
      <c r="E3292" s="36" t="s">
        <v>2713</v>
      </c>
      <c r="F3292" s="36" t="str">
        <f t="shared" si="251"/>
        <v>Supervisión y Asistencia Tecnica a las GMRs y UDRs</v>
      </c>
      <c r="G3292" s="36" t="s">
        <v>133</v>
      </c>
      <c r="H3292" s="83" t="s">
        <v>125</v>
      </c>
      <c r="I3292" s="82">
        <v>2</v>
      </c>
      <c r="J3292" s="38">
        <v>150</v>
      </c>
      <c r="K3292" s="38"/>
      <c r="L3292" s="38">
        <f t="shared" si="253"/>
        <v>640</v>
      </c>
      <c r="M3292" s="38">
        <f t="shared" si="252"/>
        <v>790</v>
      </c>
      <c r="N3292" s="39">
        <v>3</v>
      </c>
      <c r="O3292" s="41" t="str">
        <f>IFERROR(VLOOKUP(N3292,bbb!B734:Ordenmes,2,0),"")</f>
        <v>Marzo</v>
      </c>
      <c r="P3292" s="142"/>
      <c r="Q3292" s="111"/>
      <c r="R3292" s="136"/>
      <c r="S3292" s="93" t="s">
        <v>2978</v>
      </c>
      <c r="T3292" s="93"/>
    </row>
    <row r="3293" spans="1:20" x14ac:dyDescent="0.25">
      <c r="A3293" s="34" t="s">
        <v>121</v>
      </c>
      <c r="B3293" s="34" t="str">
        <f t="shared" si="250"/>
        <v>Oficina de Gestión de Recursos Humanos</v>
      </c>
      <c r="C3293" s="35" t="s">
        <v>122</v>
      </c>
      <c r="D3293" s="36" t="str">
        <f t="shared" si="248"/>
        <v>Planificación de Políticas de RRHH y Organización del Trabajo</v>
      </c>
      <c r="E3293" s="36" t="s">
        <v>2713</v>
      </c>
      <c r="F3293" s="36" t="str">
        <f t="shared" si="251"/>
        <v>Supervisión y Asistencia Tecnica a las GMRs y UDRs</v>
      </c>
      <c r="G3293" s="36" t="s">
        <v>134</v>
      </c>
      <c r="H3293" s="83" t="s">
        <v>125</v>
      </c>
      <c r="I3293" s="82">
        <v>2</v>
      </c>
      <c r="J3293" s="38">
        <v>150</v>
      </c>
      <c r="K3293" s="38"/>
      <c r="L3293" s="38">
        <f t="shared" si="253"/>
        <v>640</v>
      </c>
      <c r="M3293" s="38">
        <f t="shared" si="252"/>
        <v>790</v>
      </c>
      <c r="N3293" s="39">
        <v>3</v>
      </c>
      <c r="O3293" s="41" t="str">
        <f>IFERROR(VLOOKUP(N3293,bbb!B735:Ordenmes,2,0),"")</f>
        <v>Marzo</v>
      </c>
      <c r="P3293" s="142"/>
      <c r="Q3293" s="111"/>
      <c r="R3293" s="136"/>
      <c r="S3293" s="93" t="s">
        <v>2978</v>
      </c>
      <c r="T3293" s="93"/>
    </row>
    <row r="3294" spans="1:20" x14ac:dyDescent="0.25">
      <c r="A3294" s="34" t="s">
        <v>121</v>
      </c>
      <c r="B3294" s="34" t="str">
        <f t="shared" si="250"/>
        <v>Oficina de Gestión de Recursos Humanos</v>
      </c>
      <c r="C3294" s="35" t="s">
        <v>122</v>
      </c>
      <c r="D3294" s="36" t="str">
        <f t="shared" si="248"/>
        <v>Planificación de Políticas de RRHH y Organización del Trabajo</v>
      </c>
      <c r="E3294" s="36" t="s">
        <v>2713</v>
      </c>
      <c r="F3294" s="36" t="str">
        <f t="shared" si="251"/>
        <v>Supervisión y Asistencia Tecnica a las GMRs y UDRs</v>
      </c>
      <c r="G3294" s="36" t="s">
        <v>134</v>
      </c>
      <c r="H3294" s="83" t="s">
        <v>125</v>
      </c>
      <c r="I3294" s="82">
        <v>2</v>
      </c>
      <c r="J3294" s="38">
        <v>150</v>
      </c>
      <c r="K3294" s="38"/>
      <c r="L3294" s="38">
        <f t="shared" si="253"/>
        <v>640</v>
      </c>
      <c r="M3294" s="38">
        <f t="shared" si="252"/>
        <v>790</v>
      </c>
      <c r="N3294" s="39">
        <v>3</v>
      </c>
      <c r="O3294" s="41" t="str">
        <f>IFERROR(VLOOKUP(N3294,bbb!B736:Ordenmes,2,0),"")</f>
        <v>Marzo</v>
      </c>
      <c r="P3294" s="142"/>
      <c r="Q3294" s="111"/>
      <c r="R3294" s="136"/>
      <c r="S3294" s="93" t="s">
        <v>2978</v>
      </c>
      <c r="T3294" s="93"/>
    </row>
    <row r="3295" spans="1:20" x14ac:dyDescent="0.25">
      <c r="A3295" s="34" t="s">
        <v>121</v>
      </c>
      <c r="B3295" s="34" t="str">
        <f t="shared" si="250"/>
        <v>Oficina de Gestión de Recursos Humanos</v>
      </c>
      <c r="C3295" s="35" t="s">
        <v>122</v>
      </c>
      <c r="D3295" s="36" t="str">
        <f t="shared" si="248"/>
        <v>Planificación de Políticas de RRHH y Organización del Trabajo</v>
      </c>
      <c r="E3295" s="36" t="s">
        <v>2713</v>
      </c>
      <c r="F3295" s="36" t="str">
        <f t="shared" si="251"/>
        <v>Supervisión y Asistencia Tecnica a las GMRs y UDRs</v>
      </c>
      <c r="G3295" s="36" t="s">
        <v>135</v>
      </c>
      <c r="H3295" s="83" t="s">
        <v>125</v>
      </c>
      <c r="I3295" s="82">
        <v>2</v>
      </c>
      <c r="J3295" s="38">
        <v>150</v>
      </c>
      <c r="K3295" s="38"/>
      <c r="L3295" s="38">
        <f t="shared" si="253"/>
        <v>640</v>
      </c>
      <c r="M3295" s="38">
        <f t="shared" si="252"/>
        <v>790</v>
      </c>
      <c r="N3295" s="39">
        <v>3</v>
      </c>
      <c r="O3295" s="41" t="str">
        <f>IFERROR(VLOOKUP(N3295,bbb!B737:Ordenmes,2,0),"")</f>
        <v>Marzo</v>
      </c>
      <c r="P3295" s="142"/>
      <c r="Q3295" s="111"/>
      <c r="R3295" s="136"/>
      <c r="S3295" s="93" t="s">
        <v>2978</v>
      </c>
      <c r="T3295" s="93"/>
    </row>
    <row r="3296" spans="1:20" x14ac:dyDescent="0.25">
      <c r="A3296" s="34" t="s">
        <v>121</v>
      </c>
      <c r="B3296" s="34" t="str">
        <f t="shared" si="250"/>
        <v>Oficina de Gestión de Recursos Humanos</v>
      </c>
      <c r="C3296" s="35" t="s">
        <v>122</v>
      </c>
      <c r="D3296" s="36" t="str">
        <f t="shared" si="248"/>
        <v>Planificación de Políticas de RRHH y Organización del Trabajo</v>
      </c>
      <c r="E3296" s="36" t="s">
        <v>2713</v>
      </c>
      <c r="F3296" s="36" t="str">
        <f t="shared" si="251"/>
        <v>Supervisión y Asistencia Tecnica a las GMRs y UDRs</v>
      </c>
      <c r="G3296" s="36" t="s">
        <v>135</v>
      </c>
      <c r="H3296" s="83" t="s">
        <v>125</v>
      </c>
      <c r="I3296" s="82">
        <v>2</v>
      </c>
      <c r="J3296" s="38">
        <v>150</v>
      </c>
      <c r="K3296" s="38"/>
      <c r="L3296" s="38">
        <f t="shared" si="253"/>
        <v>640</v>
      </c>
      <c r="M3296" s="38">
        <f t="shared" si="252"/>
        <v>790</v>
      </c>
      <c r="N3296" s="39">
        <v>3</v>
      </c>
      <c r="O3296" s="41" t="str">
        <f>IFERROR(VLOOKUP(N3296,bbb!B738:Ordenmes,2,0),"")</f>
        <v>Marzo</v>
      </c>
      <c r="P3296" s="142"/>
      <c r="Q3296" s="111"/>
      <c r="R3296" s="136"/>
      <c r="S3296" s="93" t="s">
        <v>2978</v>
      </c>
      <c r="T3296" s="93"/>
    </row>
    <row r="3297" spans="1:20" x14ac:dyDescent="0.25">
      <c r="A3297" s="34" t="s">
        <v>121</v>
      </c>
      <c r="B3297" s="34" t="str">
        <f t="shared" si="250"/>
        <v>Oficina de Gestión de Recursos Humanos</v>
      </c>
      <c r="C3297" s="35" t="s">
        <v>122</v>
      </c>
      <c r="D3297" s="36" t="str">
        <f t="shared" si="248"/>
        <v>Planificación de Políticas de RRHH y Organización del Trabajo</v>
      </c>
      <c r="E3297" s="36" t="s">
        <v>2713</v>
      </c>
      <c r="F3297" s="36" t="str">
        <f t="shared" si="251"/>
        <v>Supervisión y Asistencia Tecnica a las GMRs y UDRs</v>
      </c>
      <c r="G3297" s="36" t="s">
        <v>136</v>
      </c>
      <c r="H3297" s="83" t="s">
        <v>125</v>
      </c>
      <c r="I3297" s="82">
        <v>2</v>
      </c>
      <c r="J3297" s="38">
        <v>150</v>
      </c>
      <c r="K3297" s="38"/>
      <c r="L3297" s="38">
        <f t="shared" si="253"/>
        <v>640</v>
      </c>
      <c r="M3297" s="38">
        <f t="shared" si="252"/>
        <v>790</v>
      </c>
      <c r="N3297" s="107">
        <v>4</v>
      </c>
      <c r="O3297" s="41" t="str">
        <f>IFERROR(VLOOKUP(N3297,bbb!B798:Ordenmes,2,0),"")</f>
        <v>Abril</v>
      </c>
      <c r="P3297" s="142"/>
      <c r="Q3297" s="111"/>
      <c r="R3297" s="136"/>
      <c r="S3297" s="93"/>
      <c r="T3297" s="93"/>
    </row>
    <row r="3298" spans="1:20" x14ac:dyDescent="0.25">
      <c r="A3298" s="34" t="s">
        <v>121</v>
      </c>
      <c r="B3298" s="34" t="str">
        <f t="shared" si="250"/>
        <v>Oficina de Gestión de Recursos Humanos</v>
      </c>
      <c r="C3298" s="35" t="s">
        <v>122</v>
      </c>
      <c r="D3298" s="36" t="str">
        <f t="shared" si="248"/>
        <v>Planificación de Políticas de RRHH y Organización del Trabajo</v>
      </c>
      <c r="E3298" s="36" t="s">
        <v>2713</v>
      </c>
      <c r="F3298" s="36" t="str">
        <f t="shared" si="251"/>
        <v>Supervisión y Asistencia Tecnica a las GMRs y UDRs</v>
      </c>
      <c r="G3298" s="36" t="s">
        <v>136</v>
      </c>
      <c r="H3298" s="83" t="s">
        <v>125</v>
      </c>
      <c r="I3298" s="82">
        <v>2</v>
      </c>
      <c r="J3298" s="38">
        <v>150</v>
      </c>
      <c r="K3298" s="38"/>
      <c r="L3298" s="38">
        <f t="shared" si="253"/>
        <v>640</v>
      </c>
      <c r="M3298" s="38">
        <f t="shared" si="252"/>
        <v>790</v>
      </c>
      <c r="N3298" s="107">
        <v>4</v>
      </c>
      <c r="O3298" s="41" t="str">
        <f>IFERROR(VLOOKUP(N3298,bbb!B799:Ordenmes,2,0),"")</f>
        <v>Abril</v>
      </c>
      <c r="P3298" s="142"/>
      <c r="Q3298" s="111"/>
      <c r="R3298" s="136"/>
      <c r="S3298" s="93"/>
      <c r="T3298" s="93"/>
    </row>
    <row r="3299" spans="1:20" x14ac:dyDescent="0.25">
      <c r="A3299" s="34" t="s">
        <v>121</v>
      </c>
      <c r="B3299" s="34" t="str">
        <f t="shared" si="250"/>
        <v>Oficina de Gestión de Recursos Humanos</v>
      </c>
      <c r="C3299" s="35" t="s">
        <v>122</v>
      </c>
      <c r="D3299" s="36" t="str">
        <f t="shared" si="248"/>
        <v>Planificación de Políticas de RRHH y Organización del Trabajo</v>
      </c>
      <c r="E3299" s="36" t="s">
        <v>2713</v>
      </c>
      <c r="F3299" s="36" t="str">
        <f t="shared" si="251"/>
        <v>Supervisión y Asistencia Tecnica a las GMRs y UDRs</v>
      </c>
      <c r="G3299" s="36" t="s">
        <v>90</v>
      </c>
      <c r="H3299" s="83" t="s">
        <v>125</v>
      </c>
      <c r="I3299" s="82">
        <v>2</v>
      </c>
      <c r="J3299" s="38">
        <v>150</v>
      </c>
      <c r="K3299" s="38"/>
      <c r="L3299" s="38">
        <f t="shared" si="253"/>
        <v>640</v>
      </c>
      <c r="M3299" s="38">
        <f t="shared" si="252"/>
        <v>790</v>
      </c>
      <c r="N3299" s="107">
        <v>4</v>
      </c>
      <c r="O3299" s="41" t="str">
        <f>IFERROR(VLOOKUP(N3299,bbb!B800:Ordenmes,2,0),"")</f>
        <v>Abril</v>
      </c>
      <c r="P3299" s="142"/>
      <c r="Q3299" s="111"/>
      <c r="R3299" s="136"/>
      <c r="S3299" s="93"/>
      <c r="T3299" s="93"/>
    </row>
    <row r="3300" spans="1:20" x14ac:dyDescent="0.25">
      <c r="A3300" s="34" t="s">
        <v>121</v>
      </c>
      <c r="B3300" s="34" t="str">
        <f t="shared" si="250"/>
        <v>Oficina de Gestión de Recursos Humanos</v>
      </c>
      <c r="C3300" s="35" t="s">
        <v>122</v>
      </c>
      <c r="D3300" s="36" t="str">
        <f t="shared" si="248"/>
        <v>Planificación de Políticas de RRHH y Organización del Trabajo</v>
      </c>
      <c r="E3300" s="36" t="s">
        <v>2713</v>
      </c>
      <c r="F3300" s="36" t="str">
        <f t="shared" si="251"/>
        <v>Supervisión y Asistencia Tecnica a las GMRs y UDRs</v>
      </c>
      <c r="G3300" s="36" t="s">
        <v>90</v>
      </c>
      <c r="H3300" s="83" t="s">
        <v>125</v>
      </c>
      <c r="I3300" s="82">
        <v>2</v>
      </c>
      <c r="J3300" s="38">
        <v>150</v>
      </c>
      <c r="K3300" s="38"/>
      <c r="L3300" s="38">
        <f t="shared" si="253"/>
        <v>640</v>
      </c>
      <c r="M3300" s="38">
        <f t="shared" si="252"/>
        <v>790</v>
      </c>
      <c r="N3300" s="107">
        <v>4</v>
      </c>
      <c r="O3300" s="41" t="str">
        <f>IFERROR(VLOOKUP(N3300,bbb!B801:Ordenmes,2,0),"")</f>
        <v>Abril</v>
      </c>
      <c r="P3300" s="142"/>
      <c r="Q3300" s="111"/>
      <c r="R3300" s="136"/>
      <c r="S3300" s="93"/>
      <c r="T3300" s="93"/>
    </row>
    <row r="3301" spans="1:20" x14ac:dyDescent="0.25">
      <c r="A3301" s="34" t="s">
        <v>121</v>
      </c>
      <c r="B3301" s="34" t="str">
        <f t="shared" si="250"/>
        <v>Oficina de Gestión de Recursos Humanos</v>
      </c>
      <c r="C3301" s="35" t="s">
        <v>122</v>
      </c>
      <c r="D3301" s="36" t="str">
        <f t="shared" si="248"/>
        <v>Planificación de Políticas de RRHH y Organización del Trabajo</v>
      </c>
      <c r="E3301" s="36" t="s">
        <v>2713</v>
      </c>
      <c r="F3301" s="36" t="str">
        <f t="shared" si="251"/>
        <v>Supervisión y Asistencia Tecnica a las GMRs y UDRs</v>
      </c>
      <c r="G3301" s="36" t="s">
        <v>138</v>
      </c>
      <c r="H3301" s="83" t="s">
        <v>125</v>
      </c>
      <c r="I3301" s="82">
        <v>1</v>
      </c>
      <c r="J3301" s="38">
        <v>150</v>
      </c>
      <c r="K3301" s="38"/>
      <c r="L3301" s="38">
        <f t="shared" si="253"/>
        <v>320</v>
      </c>
      <c r="M3301" s="38">
        <f t="shared" si="252"/>
        <v>470</v>
      </c>
      <c r="N3301" s="39">
        <v>5</v>
      </c>
      <c r="O3301" s="41" t="str">
        <f>IFERROR(VLOOKUP(N3301,bbb!B757:Ordenmes,2,0),"")</f>
        <v>Mayo</v>
      </c>
      <c r="P3301" s="142"/>
      <c r="Q3301" s="111"/>
      <c r="R3301" s="136"/>
      <c r="S3301" s="93"/>
      <c r="T3301" s="93"/>
    </row>
    <row r="3302" spans="1:20" x14ac:dyDescent="0.25">
      <c r="A3302" s="34" t="s">
        <v>121</v>
      </c>
      <c r="B3302" s="34" t="str">
        <f t="shared" si="250"/>
        <v>Oficina de Gestión de Recursos Humanos</v>
      </c>
      <c r="C3302" s="35" t="s">
        <v>122</v>
      </c>
      <c r="D3302" s="36" t="str">
        <f t="shared" si="248"/>
        <v>Planificación de Políticas de RRHH y Organización del Trabajo</v>
      </c>
      <c r="E3302" s="36" t="s">
        <v>2713</v>
      </c>
      <c r="F3302" s="36" t="str">
        <f t="shared" si="251"/>
        <v>Supervisión y Asistencia Tecnica a las GMRs y UDRs</v>
      </c>
      <c r="G3302" s="36" t="s">
        <v>138</v>
      </c>
      <c r="H3302" s="83" t="s">
        <v>125</v>
      </c>
      <c r="I3302" s="82">
        <v>1</v>
      </c>
      <c r="J3302" s="38">
        <v>150</v>
      </c>
      <c r="K3302" s="38"/>
      <c r="L3302" s="38">
        <f t="shared" si="253"/>
        <v>320</v>
      </c>
      <c r="M3302" s="38">
        <f t="shared" si="252"/>
        <v>470</v>
      </c>
      <c r="N3302" s="39">
        <v>5</v>
      </c>
      <c r="O3302" s="41" t="str">
        <f>IFERROR(VLOOKUP(N3302,bbb!B758:Ordenmes,2,0),"")</f>
        <v>Mayo</v>
      </c>
      <c r="P3302" s="142"/>
      <c r="Q3302" s="111"/>
      <c r="R3302" s="136"/>
      <c r="S3302" s="93"/>
      <c r="T3302" s="93"/>
    </row>
    <row r="3303" spans="1:20" x14ac:dyDescent="0.25">
      <c r="A3303" s="34" t="s">
        <v>121</v>
      </c>
      <c r="B3303" s="34" t="str">
        <f t="shared" si="250"/>
        <v>Oficina de Gestión de Recursos Humanos</v>
      </c>
      <c r="C3303" s="35" t="s">
        <v>122</v>
      </c>
      <c r="D3303" s="36" t="str">
        <f t="shared" si="248"/>
        <v>Planificación de Políticas de RRHH y Organización del Trabajo</v>
      </c>
      <c r="E3303" s="36" t="s">
        <v>2713</v>
      </c>
      <c r="F3303" s="36" t="str">
        <f t="shared" si="251"/>
        <v>Supervisión y Asistencia Tecnica a las GMRs y UDRs</v>
      </c>
      <c r="G3303" s="36" t="s">
        <v>140</v>
      </c>
      <c r="H3303" s="83" t="s">
        <v>125</v>
      </c>
      <c r="I3303" s="82">
        <v>2</v>
      </c>
      <c r="J3303" s="38">
        <v>150</v>
      </c>
      <c r="K3303" s="38"/>
      <c r="L3303" s="38">
        <f t="shared" si="253"/>
        <v>640</v>
      </c>
      <c r="M3303" s="38">
        <f t="shared" si="252"/>
        <v>790</v>
      </c>
      <c r="N3303" s="39">
        <v>5</v>
      </c>
      <c r="O3303" s="41" t="str">
        <f>IFERROR(VLOOKUP(N3303,bbb!B759:Ordenmes,2,0),"")</f>
        <v>Mayo</v>
      </c>
      <c r="P3303" s="142"/>
      <c r="Q3303" s="111"/>
      <c r="R3303" s="136"/>
      <c r="S3303" s="93"/>
      <c r="T3303" s="93"/>
    </row>
    <row r="3304" spans="1:20" x14ac:dyDescent="0.25">
      <c r="A3304" s="34" t="s">
        <v>121</v>
      </c>
      <c r="B3304" s="34" t="str">
        <f t="shared" si="250"/>
        <v>Oficina de Gestión de Recursos Humanos</v>
      </c>
      <c r="C3304" s="35" t="s">
        <v>122</v>
      </c>
      <c r="D3304" s="36" t="str">
        <f t="shared" si="248"/>
        <v>Planificación de Políticas de RRHH y Organización del Trabajo</v>
      </c>
      <c r="E3304" s="36" t="s">
        <v>2713</v>
      </c>
      <c r="F3304" s="36" t="str">
        <f t="shared" si="251"/>
        <v>Supervisión y Asistencia Tecnica a las GMRs y UDRs</v>
      </c>
      <c r="G3304" s="36" t="s">
        <v>140</v>
      </c>
      <c r="H3304" s="83" t="s">
        <v>125</v>
      </c>
      <c r="I3304" s="82">
        <v>2</v>
      </c>
      <c r="J3304" s="38">
        <v>150</v>
      </c>
      <c r="K3304" s="38"/>
      <c r="L3304" s="38">
        <f t="shared" si="253"/>
        <v>640</v>
      </c>
      <c r="M3304" s="38">
        <f t="shared" si="252"/>
        <v>790</v>
      </c>
      <c r="N3304" s="39">
        <v>5</v>
      </c>
      <c r="O3304" s="41" t="str">
        <f>IFERROR(VLOOKUP(N3304,bbb!B760:Ordenmes,2,0),"")</f>
        <v>Mayo</v>
      </c>
      <c r="P3304" s="142"/>
      <c r="Q3304" s="111"/>
      <c r="R3304" s="136"/>
      <c r="S3304" s="93"/>
      <c r="T3304" s="93"/>
    </row>
    <row r="3305" spans="1:20" x14ac:dyDescent="0.25">
      <c r="A3305" s="34" t="s">
        <v>121</v>
      </c>
      <c r="B3305" s="34" t="str">
        <f t="shared" si="250"/>
        <v>Oficina de Gestión de Recursos Humanos</v>
      </c>
      <c r="C3305" s="35" t="s">
        <v>122</v>
      </c>
      <c r="D3305" s="36" t="str">
        <f t="shared" si="248"/>
        <v>Planificación de Políticas de RRHH y Organización del Trabajo</v>
      </c>
      <c r="E3305" s="36" t="s">
        <v>2713</v>
      </c>
      <c r="F3305" s="36" t="str">
        <f t="shared" si="251"/>
        <v>Supervisión y Asistencia Tecnica a las GMRs y UDRs</v>
      </c>
      <c r="G3305" s="36" t="s">
        <v>141</v>
      </c>
      <c r="H3305" s="83" t="s">
        <v>125</v>
      </c>
      <c r="I3305" s="82">
        <v>2</v>
      </c>
      <c r="J3305" s="38">
        <v>150</v>
      </c>
      <c r="K3305" s="38"/>
      <c r="L3305" s="38">
        <f t="shared" si="253"/>
        <v>640</v>
      </c>
      <c r="M3305" s="38">
        <f t="shared" si="252"/>
        <v>790</v>
      </c>
      <c r="N3305" s="39">
        <v>6</v>
      </c>
      <c r="O3305" s="41" t="str">
        <f>IFERROR(VLOOKUP(N3305,bbb!B743:Ordenmes,2,0),"")</f>
        <v>Junio</v>
      </c>
      <c r="P3305" s="142"/>
      <c r="Q3305" s="111"/>
      <c r="R3305" s="136"/>
      <c r="S3305" s="93"/>
      <c r="T3305" s="93"/>
    </row>
    <row r="3306" spans="1:20" x14ac:dyDescent="0.25">
      <c r="A3306" s="34" t="s">
        <v>121</v>
      </c>
      <c r="B3306" s="34" t="str">
        <f t="shared" si="250"/>
        <v>Oficina de Gestión de Recursos Humanos</v>
      </c>
      <c r="C3306" s="35" t="s">
        <v>122</v>
      </c>
      <c r="D3306" s="36" t="str">
        <f t="shared" si="248"/>
        <v>Planificación de Políticas de RRHH y Organización del Trabajo</v>
      </c>
      <c r="E3306" s="36" t="s">
        <v>2713</v>
      </c>
      <c r="F3306" s="36" t="str">
        <f t="shared" si="251"/>
        <v>Supervisión y Asistencia Tecnica a las GMRs y UDRs</v>
      </c>
      <c r="G3306" s="36" t="s">
        <v>141</v>
      </c>
      <c r="H3306" s="83" t="s">
        <v>125</v>
      </c>
      <c r="I3306" s="82">
        <v>2</v>
      </c>
      <c r="J3306" s="38">
        <v>150</v>
      </c>
      <c r="K3306" s="38"/>
      <c r="L3306" s="38">
        <f t="shared" si="253"/>
        <v>640</v>
      </c>
      <c r="M3306" s="38">
        <f t="shared" si="252"/>
        <v>790</v>
      </c>
      <c r="N3306" s="39">
        <v>6</v>
      </c>
      <c r="O3306" s="41" t="str">
        <f>IFERROR(VLOOKUP(N3306,bbb!B744:Ordenmes,2,0),"")</f>
        <v>Junio</v>
      </c>
      <c r="P3306" s="142"/>
      <c r="Q3306" s="111"/>
      <c r="R3306" s="136"/>
      <c r="S3306" s="93"/>
      <c r="T3306" s="93"/>
    </row>
    <row r="3307" spans="1:20" x14ac:dyDescent="0.25">
      <c r="A3307" s="34" t="s">
        <v>121</v>
      </c>
      <c r="B3307" s="34" t="str">
        <f t="shared" si="250"/>
        <v>Oficina de Gestión de Recursos Humanos</v>
      </c>
      <c r="C3307" s="35" t="s">
        <v>122</v>
      </c>
      <c r="D3307" s="36" t="str">
        <f t="shared" si="248"/>
        <v>Planificación de Políticas de RRHH y Organización del Trabajo</v>
      </c>
      <c r="E3307" s="36" t="s">
        <v>2713</v>
      </c>
      <c r="F3307" s="36" t="str">
        <f t="shared" si="251"/>
        <v>Supervisión y Asistencia Tecnica a las GMRs y UDRs</v>
      </c>
      <c r="G3307" s="36" t="s">
        <v>143</v>
      </c>
      <c r="H3307" s="83" t="s">
        <v>125</v>
      </c>
      <c r="I3307" s="82">
        <v>2</v>
      </c>
      <c r="J3307" s="38">
        <v>150</v>
      </c>
      <c r="K3307" s="38"/>
      <c r="L3307" s="38">
        <f t="shared" si="253"/>
        <v>640</v>
      </c>
      <c r="M3307" s="38">
        <f t="shared" si="252"/>
        <v>790</v>
      </c>
      <c r="N3307" s="39">
        <v>6</v>
      </c>
      <c r="O3307" s="41" t="str">
        <f>IFERROR(VLOOKUP(N3307,bbb!B745:Ordenmes,2,0),"")</f>
        <v>Junio</v>
      </c>
      <c r="P3307" s="142"/>
      <c r="Q3307" s="111"/>
      <c r="R3307" s="136"/>
      <c r="S3307" s="93"/>
      <c r="T3307" s="93"/>
    </row>
    <row r="3308" spans="1:20" x14ac:dyDescent="0.25">
      <c r="A3308" s="34" t="s">
        <v>121</v>
      </c>
      <c r="B3308" s="34" t="str">
        <f t="shared" si="250"/>
        <v>Oficina de Gestión de Recursos Humanos</v>
      </c>
      <c r="C3308" s="35" t="s">
        <v>122</v>
      </c>
      <c r="D3308" s="36" t="str">
        <f t="shared" si="248"/>
        <v>Planificación de Políticas de RRHH y Organización del Trabajo</v>
      </c>
      <c r="E3308" s="36" t="s">
        <v>2713</v>
      </c>
      <c r="F3308" s="36" t="str">
        <f t="shared" si="251"/>
        <v>Supervisión y Asistencia Tecnica a las GMRs y UDRs</v>
      </c>
      <c r="G3308" s="36" t="s">
        <v>143</v>
      </c>
      <c r="H3308" s="83" t="s">
        <v>125</v>
      </c>
      <c r="I3308" s="82">
        <v>2</v>
      </c>
      <c r="J3308" s="38">
        <v>138</v>
      </c>
      <c r="K3308" s="38"/>
      <c r="L3308" s="38">
        <f t="shared" si="253"/>
        <v>640</v>
      </c>
      <c r="M3308" s="38">
        <f t="shared" si="252"/>
        <v>778</v>
      </c>
      <c r="N3308" s="39">
        <v>6</v>
      </c>
      <c r="O3308" s="41" t="str">
        <f>IFERROR(VLOOKUP(N3308,bbb!B746:Ordenmes,2,0),"")</f>
        <v>Junio</v>
      </c>
      <c r="P3308" s="142"/>
      <c r="Q3308" s="111"/>
      <c r="R3308" s="136"/>
      <c r="S3308" s="93"/>
      <c r="T3308" s="93"/>
    </row>
    <row r="3309" spans="1:20" x14ac:dyDescent="0.25">
      <c r="A3309" s="34" t="s">
        <v>121</v>
      </c>
      <c r="B3309" s="34" t="str">
        <f t="shared" si="250"/>
        <v>Oficina de Gestión de Recursos Humanos</v>
      </c>
      <c r="C3309" s="35" t="s">
        <v>122</v>
      </c>
      <c r="D3309" s="36" t="str">
        <f t="shared" si="248"/>
        <v>Planificación de Políticas de RRHH y Organización del Trabajo</v>
      </c>
      <c r="E3309" s="36" t="s">
        <v>2713</v>
      </c>
      <c r="F3309" s="36" t="str">
        <f t="shared" si="251"/>
        <v>Supervisión y Asistencia Tecnica a las GMRs y UDRs</v>
      </c>
      <c r="G3309" s="36" t="s">
        <v>144</v>
      </c>
      <c r="H3309" s="83" t="s">
        <v>125</v>
      </c>
      <c r="I3309" s="82">
        <v>2</v>
      </c>
      <c r="J3309" s="38">
        <v>130</v>
      </c>
      <c r="K3309" s="38"/>
      <c r="L3309" s="38">
        <f t="shared" si="253"/>
        <v>640</v>
      </c>
      <c r="M3309" s="38">
        <f t="shared" si="252"/>
        <v>770</v>
      </c>
      <c r="N3309" s="39">
        <v>8</v>
      </c>
      <c r="O3309" s="41" t="str">
        <f>IFERROR(VLOOKUP(N3309,bbb!B745:Ordenmes,2,0),"")</f>
        <v>Agosto</v>
      </c>
      <c r="P3309" s="142"/>
      <c r="Q3309" s="111"/>
      <c r="R3309" s="136"/>
      <c r="S3309" s="93"/>
      <c r="T3309" s="93"/>
    </row>
    <row r="3310" spans="1:20" x14ac:dyDescent="0.25">
      <c r="A3310" s="34" t="s">
        <v>121</v>
      </c>
      <c r="B3310" s="34" t="str">
        <f t="shared" si="250"/>
        <v>Oficina de Gestión de Recursos Humanos</v>
      </c>
      <c r="C3310" s="35" t="s">
        <v>122</v>
      </c>
      <c r="D3310" s="36" t="str">
        <f t="shared" si="248"/>
        <v>Planificación de Políticas de RRHH y Organización del Trabajo</v>
      </c>
      <c r="E3310" s="36" t="s">
        <v>2713</v>
      </c>
      <c r="F3310" s="36" t="str">
        <f t="shared" si="251"/>
        <v>Supervisión y Asistencia Tecnica a las GMRs y UDRs</v>
      </c>
      <c r="G3310" s="36" t="s">
        <v>144</v>
      </c>
      <c r="H3310" s="83" t="s">
        <v>125</v>
      </c>
      <c r="I3310" s="82">
        <v>2</v>
      </c>
      <c r="J3310" s="38">
        <v>130</v>
      </c>
      <c r="K3310" s="38"/>
      <c r="L3310" s="38">
        <f t="shared" si="253"/>
        <v>640</v>
      </c>
      <c r="M3310" s="38">
        <f t="shared" si="252"/>
        <v>770</v>
      </c>
      <c r="N3310" s="39">
        <v>8</v>
      </c>
      <c r="O3310" s="41" t="str">
        <f>IFERROR(VLOOKUP(N3310,bbb!B746:Ordenmes,2,0),"")</f>
        <v>Agosto</v>
      </c>
      <c r="P3310" s="142"/>
      <c r="Q3310" s="111"/>
      <c r="R3310" s="136"/>
      <c r="S3310" s="93"/>
      <c r="T3310" s="93"/>
    </row>
    <row r="3311" spans="1:20" x14ac:dyDescent="0.25">
      <c r="A3311" s="34" t="s">
        <v>121</v>
      </c>
      <c r="B3311" s="34" t="str">
        <f t="shared" si="250"/>
        <v>Oficina de Gestión de Recursos Humanos</v>
      </c>
      <c r="C3311" s="35" t="s">
        <v>122</v>
      </c>
      <c r="D3311" s="36" t="str">
        <f t="shared" ref="D3311:D3332" si="254">IFERROR(VLOOKUP(C3311,IdAOE,2,0),"")</f>
        <v>Planificación de Políticas de RRHH y Organización del Trabajo</v>
      </c>
      <c r="E3311" s="36" t="s">
        <v>2713</v>
      </c>
      <c r="F3311" s="36" t="str">
        <f t="shared" ref="F3311:F3332" si="255">IFERROR(VLOOKUP(E3311,IdTarea,2,0),"")</f>
        <v>Supervisión y Asistencia Tecnica a las GMRs y UDRs</v>
      </c>
      <c r="G3311" s="36" t="s">
        <v>146</v>
      </c>
      <c r="H3311" s="83" t="s">
        <v>125</v>
      </c>
      <c r="I3311" s="82">
        <v>2</v>
      </c>
      <c r="J3311" s="38">
        <v>130</v>
      </c>
      <c r="K3311" s="38"/>
      <c r="L3311" s="38">
        <f t="shared" si="253"/>
        <v>640</v>
      </c>
      <c r="M3311" s="38">
        <f t="shared" ref="M3311:M3339" si="256">SUM(J3311:L3311)</f>
        <v>770</v>
      </c>
      <c r="N3311" s="39">
        <v>8</v>
      </c>
      <c r="O3311" s="41" t="str">
        <f>IFERROR(VLOOKUP(N3311,bbb!B747:Ordenmes,2,0),"")</f>
        <v>Agosto</v>
      </c>
      <c r="P3311" s="142"/>
      <c r="Q3311" s="111"/>
      <c r="R3311" s="136"/>
      <c r="S3311" s="93"/>
      <c r="T3311" s="93"/>
    </row>
    <row r="3312" spans="1:20" x14ac:dyDescent="0.25">
      <c r="A3312" s="34" t="s">
        <v>121</v>
      </c>
      <c r="B3312" s="34" t="str">
        <f t="shared" si="250"/>
        <v>Oficina de Gestión de Recursos Humanos</v>
      </c>
      <c r="C3312" s="35" t="s">
        <v>122</v>
      </c>
      <c r="D3312" s="36" t="str">
        <f t="shared" si="254"/>
        <v>Planificación de Políticas de RRHH y Organización del Trabajo</v>
      </c>
      <c r="E3312" s="36" t="s">
        <v>2713</v>
      </c>
      <c r="F3312" s="36" t="str">
        <f t="shared" si="255"/>
        <v>Supervisión y Asistencia Tecnica a las GMRs y UDRs</v>
      </c>
      <c r="G3312" s="36" t="s">
        <v>146</v>
      </c>
      <c r="H3312" s="83" t="s">
        <v>125</v>
      </c>
      <c r="I3312" s="82">
        <v>2</v>
      </c>
      <c r="J3312" s="38">
        <v>130</v>
      </c>
      <c r="K3312" s="38"/>
      <c r="L3312" s="38">
        <f t="shared" si="253"/>
        <v>640</v>
      </c>
      <c r="M3312" s="38">
        <f t="shared" si="256"/>
        <v>770</v>
      </c>
      <c r="N3312" s="39">
        <v>8</v>
      </c>
      <c r="O3312" s="41" t="str">
        <f>IFERROR(VLOOKUP(N3312,bbb!B748:Ordenmes,2,0),"")</f>
        <v>Agosto</v>
      </c>
      <c r="P3312" s="142"/>
      <c r="Q3312" s="111"/>
      <c r="R3312" s="136"/>
      <c r="S3312" s="93"/>
      <c r="T3312" s="93"/>
    </row>
    <row r="3313" spans="1:20" x14ac:dyDescent="0.25">
      <c r="A3313" s="34" t="s">
        <v>147</v>
      </c>
      <c r="B3313" s="34" t="str">
        <f t="shared" si="250"/>
        <v>Oficina de Contabilidad</v>
      </c>
      <c r="C3313" s="35" t="s">
        <v>2258</v>
      </c>
      <c r="D3313" s="36" t="str">
        <f t="shared" si="254"/>
        <v>Gestión de Control Previo</v>
      </c>
      <c r="E3313" s="36" t="s">
        <v>2715</v>
      </c>
      <c r="F3313" s="36" t="str">
        <f t="shared" si="255"/>
        <v xml:space="preserve">Controles inopinados sobre el uso de fondos  públicos en las GMR y UDRs </v>
      </c>
      <c r="G3313" s="36" t="s">
        <v>151</v>
      </c>
      <c r="H3313" s="83" t="s">
        <v>871</v>
      </c>
      <c r="I3313" s="82">
        <v>3</v>
      </c>
      <c r="J3313" s="38">
        <v>70</v>
      </c>
      <c r="K3313" s="38"/>
      <c r="L3313" s="38">
        <v>960</v>
      </c>
      <c r="M3313" s="38">
        <f t="shared" si="256"/>
        <v>1030</v>
      </c>
      <c r="N3313" s="39">
        <v>2</v>
      </c>
      <c r="O3313" s="41" t="str">
        <f>IFERROR(VLOOKUP(N3313,bbb!B708:Ordenmes,2,0),"")</f>
        <v>Febrero</v>
      </c>
      <c r="P3313" s="142"/>
      <c r="Q3313" s="111"/>
      <c r="R3313" s="136"/>
      <c r="S3313" s="93" t="s">
        <v>2970</v>
      </c>
      <c r="T3313" s="93"/>
    </row>
    <row r="3314" spans="1:20" x14ac:dyDescent="0.25">
      <c r="A3314" s="34" t="s">
        <v>147</v>
      </c>
      <c r="B3314" s="34" t="str">
        <f t="shared" si="250"/>
        <v>Oficina de Contabilidad</v>
      </c>
      <c r="C3314" s="35" t="s">
        <v>2258</v>
      </c>
      <c r="D3314" s="36" t="str">
        <f t="shared" si="254"/>
        <v>Gestión de Control Previo</v>
      </c>
      <c r="E3314" s="36" t="s">
        <v>2715</v>
      </c>
      <c r="F3314" s="36" t="str">
        <f t="shared" si="255"/>
        <v xml:space="preserve">Controles inopinados sobre el uso de fondos  públicos en las GMR y UDRs </v>
      </c>
      <c r="G3314" s="36" t="s">
        <v>155</v>
      </c>
      <c r="H3314" s="83" t="s">
        <v>871</v>
      </c>
      <c r="I3314" s="82">
        <v>2</v>
      </c>
      <c r="J3314" s="38">
        <v>80</v>
      </c>
      <c r="K3314" s="38"/>
      <c r="L3314" s="38">
        <v>640</v>
      </c>
      <c r="M3314" s="38">
        <f t="shared" si="256"/>
        <v>720</v>
      </c>
      <c r="N3314" s="39">
        <v>2</v>
      </c>
      <c r="O3314" s="41" t="str">
        <f>IFERROR(VLOOKUP(N3314,bbb!B709:Ordenmes,2,0),"")</f>
        <v>Febrero</v>
      </c>
      <c r="P3314" s="142"/>
      <c r="Q3314" s="111"/>
      <c r="R3314" s="136"/>
      <c r="S3314" s="93" t="s">
        <v>2970</v>
      </c>
      <c r="T3314" s="93"/>
    </row>
    <row r="3315" spans="1:20" x14ac:dyDescent="0.25">
      <c r="A3315" s="34" t="s">
        <v>147</v>
      </c>
      <c r="B3315" s="34" t="str">
        <f t="shared" si="250"/>
        <v>Oficina de Contabilidad</v>
      </c>
      <c r="C3315" s="35" t="s">
        <v>2258</v>
      </c>
      <c r="D3315" s="36" t="str">
        <f t="shared" si="254"/>
        <v>Gestión de Control Previo</v>
      </c>
      <c r="E3315" s="36" t="s">
        <v>2715</v>
      </c>
      <c r="F3315" s="36" t="str">
        <f t="shared" si="255"/>
        <v xml:space="preserve">Controles inopinados sobre el uso de fondos  públicos en las GMR y UDRs </v>
      </c>
      <c r="G3315" s="36" t="s">
        <v>164</v>
      </c>
      <c r="H3315" s="83" t="s">
        <v>871</v>
      </c>
      <c r="I3315" s="82">
        <v>1</v>
      </c>
      <c r="J3315" s="38">
        <v>150</v>
      </c>
      <c r="K3315" s="38"/>
      <c r="L3315" s="38">
        <v>320</v>
      </c>
      <c r="M3315" s="38">
        <f t="shared" si="256"/>
        <v>470</v>
      </c>
      <c r="N3315" s="39">
        <v>3</v>
      </c>
      <c r="O3315" s="41" t="str">
        <f>IFERROR(VLOOKUP(N3315,bbb!B739:Ordenmes,2,0),"")</f>
        <v>Marzo</v>
      </c>
      <c r="P3315" s="142"/>
      <c r="Q3315" s="111"/>
      <c r="R3315" s="136"/>
      <c r="S3315" s="93" t="s">
        <v>2970</v>
      </c>
      <c r="T3315" s="93"/>
    </row>
    <row r="3316" spans="1:20" x14ac:dyDescent="0.25">
      <c r="A3316" s="34" t="s">
        <v>147</v>
      </c>
      <c r="B3316" s="34" t="str">
        <f t="shared" ref="B3316:B3332" si="257">IFERROR(VLOOKUP(A3316,IdCC,2,0),"")</f>
        <v>Oficina de Contabilidad</v>
      </c>
      <c r="C3316" s="35" t="s">
        <v>2258</v>
      </c>
      <c r="D3316" s="36" t="str">
        <f t="shared" si="254"/>
        <v>Gestión de Control Previo</v>
      </c>
      <c r="E3316" s="36" t="s">
        <v>2715</v>
      </c>
      <c r="F3316" s="36" t="str">
        <f t="shared" si="255"/>
        <v xml:space="preserve">Controles inopinados sobre el uso de fondos  públicos en las GMR y UDRs </v>
      </c>
      <c r="G3316" s="36" t="s">
        <v>154</v>
      </c>
      <c r="H3316" s="83" t="s">
        <v>871</v>
      </c>
      <c r="I3316" s="82">
        <v>3</v>
      </c>
      <c r="J3316" s="38">
        <v>150</v>
      </c>
      <c r="K3316" s="38"/>
      <c r="L3316" s="38">
        <v>960</v>
      </c>
      <c r="M3316" s="38">
        <f t="shared" si="256"/>
        <v>1110</v>
      </c>
      <c r="N3316" s="39">
        <v>3</v>
      </c>
      <c r="O3316" s="41" t="str">
        <f>IFERROR(VLOOKUP(N3316,bbb!B740:Ordenmes,2,0),"")</f>
        <v>Marzo</v>
      </c>
      <c r="P3316" s="142"/>
      <c r="Q3316" s="111"/>
      <c r="R3316" s="136"/>
      <c r="S3316" s="93" t="s">
        <v>2970</v>
      </c>
      <c r="T3316" s="93"/>
    </row>
    <row r="3317" spans="1:20" x14ac:dyDescent="0.25">
      <c r="A3317" s="34" t="s">
        <v>147</v>
      </c>
      <c r="B3317" s="34" t="str">
        <f t="shared" si="257"/>
        <v>Oficina de Contabilidad</v>
      </c>
      <c r="C3317" s="35" t="s">
        <v>2258</v>
      </c>
      <c r="D3317" s="36" t="str">
        <f t="shared" si="254"/>
        <v>Gestión de Control Previo</v>
      </c>
      <c r="E3317" s="36" t="s">
        <v>2715</v>
      </c>
      <c r="F3317" s="36" t="str">
        <f t="shared" si="255"/>
        <v xml:space="preserve">Controles inopinados sobre el uso de fondos  públicos en las GMR y UDRs </v>
      </c>
      <c r="G3317" s="36" t="s">
        <v>2966</v>
      </c>
      <c r="H3317" s="83" t="s">
        <v>871</v>
      </c>
      <c r="I3317" s="82">
        <v>3</v>
      </c>
      <c r="J3317" s="38">
        <v>80</v>
      </c>
      <c r="K3317" s="38"/>
      <c r="L3317" s="38">
        <v>960</v>
      </c>
      <c r="M3317" s="38">
        <f t="shared" si="256"/>
        <v>1040</v>
      </c>
      <c r="N3317" s="107">
        <v>4</v>
      </c>
      <c r="O3317" s="41" t="str">
        <f>IFERROR(VLOOKUP(N3317,bbb!B802:Ordenmes,2,0),"")</f>
        <v>Abril</v>
      </c>
      <c r="P3317" s="142"/>
      <c r="Q3317" s="111"/>
      <c r="R3317" s="136"/>
      <c r="S3317" s="93"/>
      <c r="T3317" s="93"/>
    </row>
    <row r="3318" spans="1:20" ht="14.25" customHeight="1" thickBot="1" x14ac:dyDescent="0.3">
      <c r="A3318" s="34" t="s">
        <v>147</v>
      </c>
      <c r="B3318" s="34" t="str">
        <f t="shared" si="257"/>
        <v>Oficina de Contabilidad</v>
      </c>
      <c r="C3318" s="35" t="s">
        <v>2258</v>
      </c>
      <c r="D3318" s="36" t="str">
        <f t="shared" si="254"/>
        <v>Gestión de Control Previo</v>
      </c>
      <c r="E3318" s="36" t="s">
        <v>2715</v>
      </c>
      <c r="F3318" s="36" t="str">
        <f t="shared" si="255"/>
        <v xml:space="preserve">Controles inopinados sobre el uso de fondos  públicos en las GMR y UDRs </v>
      </c>
      <c r="G3318" s="36" t="s">
        <v>2793</v>
      </c>
      <c r="H3318" s="83" t="s">
        <v>871</v>
      </c>
      <c r="I3318" s="82">
        <v>3</v>
      </c>
      <c r="J3318" s="38">
        <v>140</v>
      </c>
      <c r="K3318" s="38"/>
      <c r="L3318" s="38">
        <v>960</v>
      </c>
      <c r="M3318" s="38">
        <f t="shared" si="256"/>
        <v>1100</v>
      </c>
      <c r="N3318" s="107">
        <v>4</v>
      </c>
      <c r="O3318" s="41" t="str">
        <f>IFERROR(VLOOKUP(N3318,bbb!B803:Ordenmes,2,0),"")</f>
        <v>Abril</v>
      </c>
      <c r="P3318" s="142"/>
      <c r="Q3318" s="111"/>
      <c r="R3318" s="136"/>
      <c r="S3318" s="93"/>
      <c r="T3318" s="93"/>
    </row>
    <row r="3319" spans="1:20" ht="26.25" thickBot="1" x14ac:dyDescent="0.3">
      <c r="A3319" s="34" t="s">
        <v>147</v>
      </c>
      <c r="B3319" s="34" t="str">
        <f t="shared" si="257"/>
        <v>Oficina de Contabilidad</v>
      </c>
      <c r="C3319" s="35" t="s">
        <v>2258</v>
      </c>
      <c r="D3319" s="36" t="str">
        <f t="shared" si="254"/>
        <v>Gestión de Control Previo</v>
      </c>
      <c r="E3319" s="36" t="s">
        <v>2715</v>
      </c>
      <c r="F3319" s="186" t="str">
        <f t="shared" si="255"/>
        <v xml:space="preserve">Controles inopinados sobre el uso de fondos  públicos en las GMR y UDRs </v>
      </c>
      <c r="G3319" s="234" t="s">
        <v>146</v>
      </c>
      <c r="H3319" s="83"/>
      <c r="I3319" s="234">
        <v>1</v>
      </c>
      <c r="J3319" s="234">
        <v>0</v>
      </c>
      <c r="K3319" s="234"/>
      <c r="L3319" s="234">
        <v>320</v>
      </c>
      <c r="M3319" s="38">
        <f>SUM(J3319:L3319)</f>
        <v>320</v>
      </c>
      <c r="N3319" s="235">
        <v>5</v>
      </c>
      <c r="O3319" s="41" t="str">
        <f>IFERROR(VLOOKUP(N3319,bbb!B804:Ordenmes,2,0),"")</f>
        <v>Mayo</v>
      </c>
      <c r="P3319" s="142"/>
      <c r="Q3319" s="111"/>
      <c r="R3319" s="136"/>
      <c r="S3319" s="93"/>
      <c r="T3319" s="93"/>
    </row>
    <row r="3320" spans="1:20" ht="26.25" thickBot="1" x14ac:dyDescent="0.3">
      <c r="A3320" s="34" t="s">
        <v>147</v>
      </c>
      <c r="B3320" s="34" t="str">
        <f t="shared" si="257"/>
        <v>Oficina de Contabilidad</v>
      </c>
      <c r="C3320" s="35" t="s">
        <v>2258</v>
      </c>
      <c r="D3320" s="36" t="str">
        <f t="shared" si="254"/>
        <v>Gestión de Control Previo</v>
      </c>
      <c r="E3320" s="36" t="s">
        <v>2715</v>
      </c>
      <c r="F3320" s="186" t="str">
        <f t="shared" si="255"/>
        <v xml:space="preserve">Controles inopinados sobre el uso de fondos  públicos en las GMR y UDRs </v>
      </c>
      <c r="G3320" s="234" t="s">
        <v>152</v>
      </c>
      <c r="H3320" s="83"/>
      <c r="I3320" s="234">
        <v>1</v>
      </c>
      <c r="J3320" s="234">
        <v>0</v>
      </c>
      <c r="K3320" s="234"/>
      <c r="L3320" s="234">
        <v>320</v>
      </c>
      <c r="M3320" s="38">
        <f t="shared" ref="M3320:M3332" si="258">SUM(J3320:L3320)</f>
        <v>320</v>
      </c>
      <c r="N3320" s="235">
        <v>5</v>
      </c>
      <c r="O3320" s="41" t="str">
        <f>IFERROR(VLOOKUP(N3320,bbb!B805:Ordenmes,2,0),"")</f>
        <v>Mayo</v>
      </c>
      <c r="P3320" s="142"/>
      <c r="Q3320" s="111"/>
      <c r="R3320" s="136"/>
      <c r="S3320" s="93"/>
      <c r="T3320" s="93"/>
    </row>
    <row r="3321" spans="1:20" ht="26.25" thickBot="1" x14ac:dyDescent="0.3">
      <c r="A3321" s="34" t="s">
        <v>147</v>
      </c>
      <c r="B3321" s="34" t="str">
        <f t="shared" si="257"/>
        <v>Oficina de Contabilidad</v>
      </c>
      <c r="C3321" s="35" t="s">
        <v>2258</v>
      </c>
      <c r="D3321" s="36" t="str">
        <f t="shared" si="254"/>
        <v>Gestión de Control Previo</v>
      </c>
      <c r="E3321" s="36" t="s">
        <v>2715</v>
      </c>
      <c r="F3321" s="186" t="str">
        <f t="shared" si="255"/>
        <v xml:space="preserve">Controles inopinados sobre el uso de fondos  públicos en las GMR y UDRs </v>
      </c>
      <c r="G3321" s="234" t="s">
        <v>2795</v>
      </c>
      <c r="H3321" s="83"/>
      <c r="I3321" s="234">
        <v>2</v>
      </c>
      <c r="J3321" s="234">
        <v>140</v>
      </c>
      <c r="K3321" s="234"/>
      <c r="L3321" s="234">
        <v>640</v>
      </c>
      <c r="M3321" s="38">
        <f t="shared" si="258"/>
        <v>780</v>
      </c>
      <c r="N3321" s="235">
        <v>5</v>
      </c>
      <c r="O3321" s="41" t="str">
        <f>IFERROR(VLOOKUP(N3321,bbb!B806:Ordenmes,2,0),"")</f>
        <v>Mayo</v>
      </c>
      <c r="P3321" s="142"/>
      <c r="Q3321" s="111"/>
      <c r="R3321" s="136"/>
      <c r="S3321" s="93"/>
      <c r="T3321" s="93"/>
    </row>
    <row r="3322" spans="1:20" ht="26.25" thickBot="1" x14ac:dyDescent="0.3">
      <c r="A3322" s="34" t="s">
        <v>147</v>
      </c>
      <c r="B3322" s="34" t="str">
        <f t="shared" si="257"/>
        <v>Oficina de Contabilidad</v>
      </c>
      <c r="C3322" s="35" t="s">
        <v>2258</v>
      </c>
      <c r="D3322" s="36" t="str">
        <f t="shared" si="254"/>
        <v>Gestión de Control Previo</v>
      </c>
      <c r="E3322" s="36" t="s">
        <v>2715</v>
      </c>
      <c r="F3322" s="186" t="str">
        <f t="shared" si="255"/>
        <v xml:space="preserve">Controles inopinados sobre el uso de fondos  públicos en las GMR y UDRs </v>
      </c>
      <c r="G3322" s="236" t="s">
        <v>162</v>
      </c>
      <c r="H3322" s="83"/>
      <c r="I3322" s="234">
        <v>4</v>
      </c>
      <c r="J3322" s="234">
        <v>150</v>
      </c>
      <c r="K3322" s="234"/>
      <c r="L3322" s="234">
        <v>1280</v>
      </c>
      <c r="M3322" s="38">
        <f t="shared" si="258"/>
        <v>1430</v>
      </c>
      <c r="N3322" s="235">
        <v>6</v>
      </c>
      <c r="O3322" s="41" t="str">
        <f>IFERROR(VLOOKUP(N3322,bbb!B807:Ordenmes,2,0),"")</f>
        <v>Junio</v>
      </c>
      <c r="P3322" s="142"/>
      <c r="Q3322" s="111"/>
      <c r="R3322" s="136"/>
      <c r="S3322" s="93"/>
      <c r="T3322" s="93"/>
    </row>
    <row r="3323" spans="1:20" ht="26.25" thickBot="1" x14ac:dyDescent="0.3">
      <c r="A3323" s="34" t="s">
        <v>147</v>
      </c>
      <c r="B3323" s="34" t="str">
        <f t="shared" si="257"/>
        <v>Oficina de Contabilidad</v>
      </c>
      <c r="C3323" s="35" t="s">
        <v>2258</v>
      </c>
      <c r="D3323" s="36" t="str">
        <f t="shared" si="254"/>
        <v>Gestión de Control Previo</v>
      </c>
      <c r="E3323" s="36" t="s">
        <v>2715</v>
      </c>
      <c r="F3323" s="186" t="str">
        <f t="shared" si="255"/>
        <v xml:space="preserve">Controles inopinados sobre el uso de fondos  públicos en las GMR y UDRs </v>
      </c>
      <c r="G3323" s="234" t="s">
        <v>2794</v>
      </c>
      <c r="H3323" s="83"/>
      <c r="I3323" s="234">
        <v>2</v>
      </c>
      <c r="J3323" s="234">
        <v>140</v>
      </c>
      <c r="K3323" s="234"/>
      <c r="L3323" s="234">
        <v>640</v>
      </c>
      <c r="M3323" s="38">
        <f t="shared" si="258"/>
        <v>780</v>
      </c>
      <c r="N3323" s="235">
        <v>6</v>
      </c>
      <c r="O3323" s="41" t="str">
        <f>IFERROR(VLOOKUP(N3323,bbb!B808:Ordenmes,2,0),"")</f>
        <v>Junio</v>
      </c>
      <c r="P3323" s="142"/>
      <c r="Q3323" s="111"/>
      <c r="R3323" s="136"/>
      <c r="S3323" s="93"/>
      <c r="T3323" s="93"/>
    </row>
    <row r="3324" spans="1:20" ht="26.25" thickBot="1" x14ac:dyDescent="0.3">
      <c r="A3324" s="34" t="s">
        <v>147</v>
      </c>
      <c r="B3324" s="34" t="str">
        <f t="shared" si="257"/>
        <v>Oficina de Contabilidad</v>
      </c>
      <c r="C3324" s="35" t="s">
        <v>2258</v>
      </c>
      <c r="D3324" s="36" t="str">
        <f t="shared" si="254"/>
        <v>Gestión de Control Previo</v>
      </c>
      <c r="E3324" s="36" t="s">
        <v>2715</v>
      </c>
      <c r="F3324" s="186" t="str">
        <f t="shared" si="255"/>
        <v xml:space="preserve">Controles inopinados sobre el uso de fondos  públicos en las GMR y UDRs </v>
      </c>
      <c r="G3324" s="236" t="s">
        <v>157</v>
      </c>
      <c r="H3324" s="83"/>
      <c r="I3324" s="234">
        <v>4</v>
      </c>
      <c r="J3324" s="234">
        <v>120</v>
      </c>
      <c r="K3324" s="234"/>
      <c r="L3324" s="234">
        <v>1280</v>
      </c>
      <c r="M3324" s="38">
        <f t="shared" si="258"/>
        <v>1400</v>
      </c>
      <c r="N3324" s="235">
        <v>7</v>
      </c>
      <c r="O3324" s="41" t="str">
        <f>IFERROR(VLOOKUP(N3324,bbb!B809:Ordenmes,2,0),"")</f>
        <v>Julio</v>
      </c>
      <c r="P3324" s="142"/>
      <c r="Q3324" s="111"/>
      <c r="R3324" s="136"/>
      <c r="S3324" s="93"/>
      <c r="T3324" s="93"/>
    </row>
    <row r="3325" spans="1:20" ht="26.25" thickBot="1" x14ac:dyDescent="0.3">
      <c r="A3325" s="34" t="s">
        <v>147</v>
      </c>
      <c r="B3325" s="34" t="str">
        <f t="shared" si="257"/>
        <v>Oficina de Contabilidad</v>
      </c>
      <c r="C3325" s="35" t="s">
        <v>2258</v>
      </c>
      <c r="D3325" s="36" t="str">
        <f t="shared" si="254"/>
        <v>Gestión de Control Previo</v>
      </c>
      <c r="E3325" s="36" t="s">
        <v>2715</v>
      </c>
      <c r="F3325" s="186" t="str">
        <f t="shared" si="255"/>
        <v xml:space="preserve">Controles inopinados sobre el uso de fondos  públicos en las GMR y UDRs </v>
      </c>
      <c r="G3325" s="234" t="s">
        <v>167</v>
      </c>
      <c r="H3325" s="83"/>
      <c r="I3325" s="234">
        <v>3</v>
      </c>
      <c r="J3325" s="234">
        <v>200</v>
      </c>
      <c r="K3325" s="234"/>
      <c r="L3325" s="234">
        <v>960</v>
      </c>
      <c r="M3325" s="38">
        <f t="shared" si="258"/>
        <v>1160</v>
      </c>
      <c r="N3325" s="235">
        <v>7</v>
      </c>
      <c r="O3325" s="41" t="str">
        <f>IFERROR(VLOOKUP(N3325,bbb!B810:Ordenmes,2,0),"")</f>
        <v>Julio</v>
      </c>
      <c r="P3325" s="142"/>
      <c r="Q3325" s="111"/>
      <c r="R3325" s="136"/>
      <c r="S3325" s="93"/>
      <c r="T3325" s="93"/>
    </row>
    <row r="3326" spans="1:20" ht="26.25" thickBot="1" x14ac:dyDescent="0.3">
      <c r="A3326" s="34" t="s">
        <v>147</v>
      </c>
      <c r="B3326" s="34" t="str">
        <f t="shared" si="257"/>
        <v>Oficina de Contabilidad</v>
      </c>
      <c r="C3326" s="35" t="s">
        <v>2258</v>
      </c>
      <c r="D3326" s="36" t="str">
        <f t="shared" si="254"/>
        <v>Gestión de Control Previo</v>
      </c>
      <c r="E3326" s="36" t="s">
        <v>2715</v>
      </c>
      <c r="F3326" s="186" t="str">
        <f t="shared" si="255"/>
        <v xml:space="preserve">Controles inopinados sobre el uso de fondos  públicos en las GMR y UDRs </v>
      </c>
      <c r="G3326" s="236" t="s">
        <v>171</v>
      </c>
      <c r="H3326" s="83"/>
      <c r="I3326" s="234">
        <v>3</v>
      </c>
      <c r="J3326" s="234">
        <v>150</v>
      </c>
      <c r="K3326" s="234"/>
      <c r="L3326" s="234">
        <v>960</v>
      </c>
      <c r="M3326" s="38">
        <f t="shared" si="258"/>
        <v>1110</v>
      </c>
      <c r="N3326" s="235">
        <v>8</v>
      </c>
      <c r="O3326" s="41" t="str">
        <f>IFERROR(VLOOKUP(N3326,bbb!B811:Ordenmes,2,0),"")</f>
        <v>Agosto</v>
      </c>
      <c r="P3326" s="142"/>
      <c r="Q3326" s="111"/>
      <c r="R3326" s="136"/>
      <c r="S3326" s="93"/>
      <c r="T3326" s="93"/>
    </row>
    <row r="3327" spans="1:20" ht="26.25" thickBot="1" x14ac:dyDescent="0.3">
      <c r="A3327" s="34" t="s">
        <v>147</v>
      </c>
      <c r="B3327" s="34" t="str">
        <f t="shared" si="257"/>
        <v>Oficina de Contabilidad</v>
      </c>
      <c r="C3327" s="35" t="s">
        <v>2258</v>
      </c>
      <c r="D3327" s="36" t="str">
        <f t="shared" si="254"/>
        <v>Gestión de Control Previo</v>
      </c>
      <c r="E3327" s="36" t="s">
        <v>2715</v>
      </c>
      <c r="F3327" s="186" t="str">
        <f t="shared" si="255"/>
        <v xml:space="preserve">Controles inopinados sobre el uso de fondos  públicos en las GMR y UDRs </v>
      </c>
      <c r="G3327" s="234" t="s">
        <v>163</v>
      </c>
      <c r="H3327" s="83"/>
      <c r="I3327" s="234">
        <v>4</v>
      </c>
      <c r="J3327" s="234">
        <v>250</v>
      </c>
      <c r="K3327" s="234"/>
      <c r="L3327" s="234">
        <v>1280</v>
      </c>
      <c r="M3327" s="38">
        <f t="shared" si="258"/>
        <v>1530</v>
      </c>
      <c r="N3327" s="235">
        <v>8</v>
      </c>
      <c r="O3327" s="41" t="str">
        <f>IFERROR(VLOOKUP(N3327,bbb!B812:Ordenmes,2,0),"")</f>
        <v>Agosto</v>
      </c>
      <c r="P3327" s="142"/>
      <c r="Q3327" s="111"/>
      <c r="R3327" s="136"/>
      <c r="S3327" s="93"/>
      <c r="T3327" s="93"/>
    </row>
    <row r="3328" spans="1:20" ht="26.25" thickBot="1" x14ac:dyDescent="0.3">
      <c r="A3328" s="34" t="s">
        <v>147</v>
      </c>
      <c r="B3328" s="34" t="str">
        <f t="shared" si="257"/>
        <v>Oficina de Contabilidad</v>
      </c>
      <c r="C3328" s="35" t="s">
        <v>2258</v>
      </c>
      <c r="D3328" s="36" t="str">
        <f t="shared" si="254"/>
        <v>Gestión de Control Previo</v>
      </c>
      <c r="E3328" s="36" t="s">
        <v>2715</v>
      </c>
      <c r="F3328" s="186" t="str">
        <f t="shared" si="255"/>
        <v xml:space="preserve">Controles inopinados sobre el uso de fondos  públicos en las GMR y UDRs </v>
      </c>
      <c r="G3328" s="234" t="s">
        <v>159</v>
      </c>
      <c r="H3328" s="83"/>
      <c r="I3328" s="234">
        <v>2</v>
      </c>
      <c r="J3328" s="234">
        <v>100</v>
      </c>
      <c r="K3328" s="234"/>
      <c r="L3328" s="234">
        <v>640</v>
      </c>
      <c r="M3328" s="38">
        <f t="shared" si="258"/>
        <v>740</v>
      </c>
      <c r="N3328" s="235">
        <v>9</v>
      </c>
      <c r="O3328" s="41" t="str">
        <f>IFERROR(VLOOKUP(N3328,bbb!B813:Ordenmes,2,0),"")</f>
        <v>Setiembre</v>
      </c>
      <c r="P3328" s="142"/>
      <c r="Q3328" s="111"/>
      <c r="R3328" s="136"/>
      <c r="S3328" s="93"/>
      <c r="T3328" s="93"/>
    </row>
    <row r="3329" spans="1:20" ht="26.25" thickBot="1" x14ac:dyDescent="0.3">
      <c r="A3329" s="34" t="s">
        <v>147</v>
      </c>
      <c r="B3329" s="34" t="str">
        <f t="shared" ref="B3329:B3330" si="259">IFERROR(VLOOKUP(A3329,IdCC,2,0),"")</f>
        <v>Oficina de Contabilidad</v>
      </c>
      <c r="C3329" s="35" t="s">
        <v>2258</v>
      </c>
      <c r="D3329" s="36" t="str">
        <f t="shared" ref="D3329:D3330" si="260">IFERROR(VLOOKUP(C3329,IdAOE,2,0),"")</f>
        <v>Gestión de Control Previo</v>
      </c>
      <c r="E3329" s="36" t="s">
        <v>2715</v>
      </c>
      <c r="F3329" s="186" t="str">
        <f t="shared" ref="F3329:F3330" si="261">IFERROR(VLOOKUP(E3329,IdTarea,2,0),"")</f>
        <v xml:space="preserve">Controles inopinados sobre el uso de fondos  públicos en las GMR y UDRs </v>
      </c>
      <c r="G3329" s="236" t="s">
        <v>151</v>
      </c>
      <c r="H3329" s="83"/>
      <c r="I3329" s="234">
        <v>3</v>
      </c>
      <c r="J3329" s="234"/>
      <c r="K3329" s="234"/>
      <c r="L3329" s="234">
        <f>960+70+349.5</f>
        <v>1379.5</v>
      </c>
      <c r="M3329" s="38">
        <f t="shared" si="258"/>
        <v>1379.5</v>
      </c>
      <c r="N3329" s="235">
        <v>10</v>
      </c>
      <c r="O3329" s="41" t="str">
        <f>IFERROR(VLOOKUP(N3329,bbb!B814:Ordenmes,2,0),"")</f>
        <v>Octubre</v>
      </c>
      <c r="P3329" s="142"/>
      <c r="Q3329" s="111"/>
      <c r="R3329" s="136"/>
      <c r="S3329" s="93"/>
      <c r="T3329" s="93"/>
    </row>
    <row r="3330" spans="1:20" ht="26.25" thickBot="1" x14ac:dyDescent="0.3">
      <c r="A3330" s="34" t="s">
        <v>147</v>
      </c>
      <c r="B3330" s="34" t="str">
        <f t="shared" si="259"/>
        <v>Oficina de Contabilidad</v>
      </c>
      <c r="C3330" s="35" t="s">
        <v>2258</v>
      </c>
      <c r="D3330" s="36" t="str">
        <f t="shared" si="260"/>
        <v>Gestión de Control Previo</v>
      </c>
      <c r="E3330" s="36" t="s">
        <v>2715</v>
      </c>
      <c r="F3330" s="186" t="str">
        <f t="shared" si="261"/>
        <v xml:space="preserve">Controles inopinados sobre el uso de fondos  públicos en las GMR y UDRs </v>
      </c>
      <c r="G3330" s="236" t="s">
        <v>157</v>
      </c>
      <c r="H3330" s="83"/>
      <c r="I3330" s="234">
        <v>4.5</v>
      </c>
      <c r="J3330" s="234"/>
      <c r="K3330" s="234"/>
      <c r="L3330" s="234">
        <f t="shared" ref="L3330:L3331" si="262">960+70+349.5</f>
        <v>1379.5</v>
      </c>
      <c r="M3330" s="38">
        <f t="shared" si="258"/>
        <v>1379.5</v>
      </c>
      <c r="N3330" s="235">
        <v>11</v>
      </c>
      <c r="O3330" s="41" t="str">
        <f>IFERROR(VLOOKUP(N3330,bbb!B815:Ordenmes,2,0),"")</f>
        <v>Noviembre</v>
      </c>
      <c r="P3330" s="142"/>
      <c r="Q3330" s="111"/>
      <c r="R3330" s="136"/>
      <c r="S3330" s="93"/>
      <c r="T3330" s="93"/>
    </row>
    <row r="3331" spans="1:20" ht="26.25" thickBot="1" x14ac:dyDescent="0.3">
      <c r="A3331" s="34" t="s">
        <v>147</v>
      </c>
      <c r="B3331" s="34" t="str">
        <f t="shared" si="257"/>
        <v>Oficina de Contabilidad</v>
      </c>
      <c r="C3331" s="35" t="s">
        <v>2258</v>
      </c>
      <c r="D3331" s="36" t="str">
        <f t="shared" si="254"/>
        <v>Gestión de Control Previo</v>
      </c>
      <c r="E3331" s="36" t="s">
        <v>2715</v>
      </c>
      <c r="F3331" s="186" t="str">
        <f t="shared" si="255"/>
        <v xml:space="preserve">Controles inopinados sobre el uso de fondos  públicos en las GMR y UDRs </v>
      </c>
      <c r="G3331" s="236" t="s">
        <v>162</v>
      </c>
      <c r="H3331" s="83"/>
      <c r="I3331" s="234">
        <v>4</v>
      </c>
      <c r="J3331" s="234"/>
      <c r="K3331" s="234"/>
      <c r="L3331" s="234">
        <f t="shared" si="262"/>
        <v>1379.5</v>
      </c>
      <c r="M3331" s="38">
        <f t="shared" si="258"/>
        <v>1379.5</v>
      </c>
      <c r="N3331" s="235">
        <v>11</v>
      </c>
      <c r="O3331" s="41" t="str">
        <f>IFERROR(VLOOKUP(N3331,bbb!B816:Ordenmes,2,0),"")</f>
        <v>Noviembre</v>
      </c>
      <c r="P3331" s="142"/>
      <c r="Q3331" s="111"/>
      <c r="R3331" s="136"/>
      <c r="S3331" s="93"/>
      <c r="T3331" s="93"/>
    </row>
    <row r="3332" spans="1:20" ht="26.25" thickBot="1" x14ac:dyDescent="0.3">
      <c r="A3332" s="34" t="s">
        <v>147</v>
      </c>
      <c r="B3332" s="34" t="str">
        <f t="shared" si="257"/>
        <v>Oficina de Contabilidad</v>
      </c>
      <c r="C3332" s="35" t="s">
        <v>2258</v>
      </c>
      <c r="D3332" s="36" t="str">
        <f t="shared" si="254"/>
        <v>Gestión de Control Previo</v>
      </c>
      <c r="E3332" s="36" t="s">
        <v>2715</v>
      </c>
      <c r="F3332" s="186" t="str">
        <f t="shared" si="255"/>
        <v xml:space="preserve">Controles inopinados sobre el uso de fondos  públicos en las GMR y UDRs </v>
      </c>
      <c r="G3332" s="234" t="s">
        <v>512</v>
      </c>
      <c r="H3332" s="83"/>
      <c r="I3332" s="234"/>
      <c r="J3332" s="234"/>
      <c r="K3332" s="234">
        <v>3818.5</v>
      </c>
      <c r="L3332" s="234"/>
      <c r="M3332" s="38">
        <f t="shared" si="258"/>
        <v>3818.5</v>
      </c>
      <c r="N3332" s="235">
        <v>11</v>
      </c>
      <c r="O3332" s="41" t="str">
        <f>IFERROR(VLOOKUP(N3332,bbb!B817:Ordenmes,2,0),"")</f>
        <v>Noviembre</v>
      </c>
      <c r="P3332" s="142"/>
      <c r="Q3332" s="111"/>
      <c r="R3332" s="136"/>
      <c r="S3332" s="93"/>
      <c r="T3332" s="93"/>
    </row>
    <row r="3333" spans="1:20" x14ac:dyDescent="0.25">
      <c r="A3333" s="94" t="s">
        <v>2935</v>
      </c>
      <c r="B3333" s="94" t="s">
        <v>2936</v>
      </c>
      <c r="C3333" s="35" t="s">
        <v>2252</v>
      </c>
      <c r="D3333" s="156" t="s">
        <v>2968</v>
      </c>
      <c r="E3333" s="157" t="s">
        <v>2607</v>
      </c>
      <c r="F3333" s="278" t="s">
        <v>2969</v>
      </c>
      <c r="G3333" s="278" t="s">
        <v>2939</v>
      </c>
      <c r="H3333" s="279" t="s">
        <v>2944</v>
      </c>
      <c r="I3333" s="280">
        <v>3</v>
      </c>
      <c r="J3333" s="281">
        <v>70</v>
      </c>
      <c r="K3333" s="112"/>
      <c r="L3333" s="282">
        <v>960</v>
      </c>
      <c r="M3333" s="38">
        <f t="shared" si="256"/>
        <v>1030</v>
      </c>
      <c r="N3333" s="107">
        <v>4</v>
      </c>
      <c r="O3333" s="41" t="str">
        <f>IFERROR(VLOOKUP(N3333,bbb!B804:Ordenmes,2,0),"")</f>
        <v>Abril</v>
      </c>
      <c r="P3333" s="142"/>
      <c r="Q3333" s="111"/>
      <c r="R3333" s="136"/>
      <c r="S3333" s="93"/>
      <c r="T3333" s="93"/>
    </row>
    <row r="3334" spans="1:20" x14ac:dyDescent="0.25">
      <c r="A3334" s="94" t="s">
        <v>2935</v>
      </c>
      <c r="B3334" s="94" t="s">
        <v>2936</v>
      </c>
      <c r="C3334" s="35" t="s">
        <v>2252</v>
      </c>
      <c r="D3334" s="156" t="s">
        <v>2968</v>
      </c>
      <c r="E3334" s="157" t="s">
        <v>2607</v>
      </c>
      <c r="F3334" s="278" t="s">
        <v>2969</v>
      </c>
      <c r="G3334" s="278" t="s">
        <v>2939</v>
      </c>
      <c r="H3334" s="279" t="s">
        <v>2944</v>
      </c>
      <c r="I3334" s="280">
        <v>3</v>
      </c>
      <c r="J3334" s="281">
        <v>70</v>
      </c>
      <c r="K3334" s="112"/>
      <c r="L3334" s="282">
        <v>960</v>
      </c>
      <c r="M3334" s="38">
        <f t="shared" si="256"/>
        <v>1030</v>
      </c>
      <c r="N3334" s="107">
        <v>4</v>
      </c>
      <c r="O3334" s="41" t="str">
        <f>IFERROR(VLOOKUP(N3334,bbb!B805:Ordenmes,2,0),"")</f>
        <v>Abril</v>
      </c>
      <c r="P3334" s="142"/>
      <c r="Q3334" s="111"/>
      <c r="R3334" s="136"/>
      <c r="S3334" s="93"/>
      <c r="T3334" s="93"/>
    </row>
    <row r="3335" spans="1:20" x14ac:dyDescent="0.25">
      <c r="A3335" s="94" t="s">
        <v>2935</v>
      </c>
      <c r="B3335" s="94" t="s">
        <v>2936</v>
      </c>
      <c r="C3335" s="35" t="s">
        <v>2252</v>
      </c>
      <c r="D3335" s="156" t="s">
        <v>2968</v>
      </c>
      <c r="E3335" s="157" t="s">
        <v>2607</v>
      </c>
      <c r="F3335" s="278" t="s">
        <v>2969</v>
      </c>
      <c r="G3335" s="156" t="s">
        <v>2937</v>
      </c>
      <c r="H3335" s="279" t="s">
        <v>2944</v>
      </c>
      <c r="I3335" s="280">
        <v>1</v>
      </c>
      <c r="J3335" s="281">
        <v>0</v>
      </c>
      <c r="K3335" s="112"/>
      <c r="L3335" s="282">
        <v>320</v>
      </c>
      <c r="M3335" s="38">
        <f t="shared" si="256"/>
        <v>320</v>
      </c>
      <c r="N3335" s="107">
        <v>4</v>
      </c>
      <c r="O3335" s="41" t="str">
        <f>IFERROR(VLOOKUP(N3335,bbb!B806:Ordenmes,2,0),"")</f>
        <v>Abril</v>
      </c>
      <c r="P3335" s="142"/>
      <c r="Q3335" s="111"/>
      <c r="R3335" s="136"/>
      <c r="S3335" s="93"/>
      <c r="T3335" s="93"/>
    </row>
    <row r="3336" spans="1:20" x14ac:dyDescent="0.25">
      <c r="A3336" s="94" t="s">
        <v>2935</v>
      </c>
      <c r="B3336" s="94" t="s">
        <v>2936</v>
      </c>
      <c r="C3336" s="35" t="s">
        <v>2252</v>
      </c>
      <c r="D3336" s="156" t="s">
        <v>2968</v>
      </c>
      <c r="E3336" s="157" t="s">
        <v>2607</v>
      </c>
      <c r="F3336" s="278" t="s">
        <v>2969</v>
      </c>
      <c r="G3336" s="283" t="s">
        <v>2938</v>
      </c>
      <c r="H3336" s="279" t="s">
        <v>2944</v>
      </c>
      <c r="I3336" s="280">
        <v>2</v>
      </c>
      <c r="J3336" s="281">
        <v>100</v>
      </c>
      <c r="K3336" s="112"/>
      <c r="L3336" s="282">
        <v>640</v>
      </c>
      <c r="M3336" s="38">
        <f t="shared" si="256"/>
        <v>740</v>
      </c>
      <c r="N3336" s="107">
        <v>4</v>
      </c>
      <c r="O3336" s="41" t="str">
        <f>IFERROR(VLOOKUP(N3336,bbb!B807:Ordenmes,2,0),"")</f>
        <v>Abril</v>
      </c>
      <c r="P3336" s="142"/>
      <c r="Q3336" s="111"/>
      <c r="R3336" s="136"/>
      <c r="S3336" s="93"/>
      <c r="T3336" s="93"/>
    </row>
    <row r="3337" spans="1:20" x14ac:dyDescent="0.25">
      <c r="A3337" s="94" t="s">
        <v>2935</v>
      </c>
      <c r="B3337" s="94" t="s">
        <v>2936</v>
      </c>
      <c r="C3337" s="35" t="s">
        <v>2252</v>
      </c>
      <c r="D3337" s="156" t="s">
        <v>2968</v>
      </c>
      <c r="E3337" s="157" t="s">
        <v>2607</v>
      </c>
      <c r="F3337" s="278" t="s">
        <v>2969</v>
      </c>
      <c r="G3337" s="278" t="s">
        <v>2940</v>
      </c>
      <c r="H3337" s="279" t="s">
        <v>2944</v>
      </c>
      <c r="I3337" s="280">
        <v>2</v>
      </c>
      <c r="J3337" s="281">
        <v>80</v>
      </c>
      <c r="K3337" s="112"/>
      <c r="L3337" s="282">
        <v>640</v>
      </c>
      <c r="M3337" s="38">
        <f t="shared" si="256"/>
        <v>720</v>
      </c>
      <c r="N3337" s="39">
        <v>5</v>
      </c>
      <c r="O3337" s="41" t="str">
        <f>IFERROR(VLOOKUP(N3337,bbb!B763:Ordenmes,2,0),"")</f>
        <v>Mayo</v>
      </c>
      <c r="P3337" s="142"/>
      <c r="Q3337" s="111"/>
      <c r="R3337" s="136"/>
      <c r="S3337" s="93"/>
      <c r="T3337" s="93"/>
    </row>
    <row r="3338" spans="1:20" x14ac:dyDescent="0.25">
      <c r="A3338" s="94" t="s">
        <v>2935</v>
      </c>
      <c r="B3338" s="94" t="s">
        <v>2936</v>
      </c>
      <c r="C3338" s="35" t="s">
        <v>2252</v>
      </c>
      <c r="D3338" s="156" t="s">
        <v>2968</v>
      </c>
      <c r="E3338" s="157" t="s">
        <v>2607</v>
      </c>
      <c r="F3338" s="278" t="s">
        <v>2969</v>
      </c>
      <c r="G3338" s="278" t="s">
        <v>2941</v>
      </c>
      <c r="H3338" s="279" t="s">
        <v>2944</v>
      </c>
      <c r="I3338" s="280">
        <v>2</v>
      </c>
      <c r="J3338" s="281">
        <v>0</v>
      </c>
      <c r="K3338" s="112"/>
      <c r="L3338" s="282">
        <v>640</v>
      </c>
      <c r="M3338" s="38">
        <f t="shared" si="256"/>
        <v>640</v>
      </c>
      <c r="N3338" s="39">
        <v>5</v>
      </c>
      <c r="O3338" s="41" t="str">
        <f>IFERROR(VLOOKUP(N3338,bbb!B748:Ordenmes,2,0),"")</f>
        <v>Mayo</v>
      </c>
      <c r="P3338" s="142"/>
      <c r="Q3338" s="111"/>
      <c r="R3338" s="136"/>
      <c r="S3338" s="93"/>
      <c r="T3338" s="93"/>
    </row>
    <row r="3339" spans="1:20" x14ac:dyDescent="0.25">
      <c r="A3339" s="94" t="s">
        <v>2935</v>
      </c>
      <c r="B3339" s="94" t="s">
        <v>2936</v>
      </c>
      <c r="C3339" s="35" t="s">
        <v>2252</v>
      </c>
      <c r="D3339" s="156" t="s">
        <v>2968</v>
      </c>
      <c r="E3339" s="157" t="s">
        <v>2607</v>
      </c>
      <c r="F3339" s="278" t="s">
        <v>2969</v>
      </c>
      <c r="G3339" s="278" t="s">
        <v>2941</v>
      </c>
      <c r="H3339" s="279" t="s">
        <v>2944</v>
      </c>
      <c r="I3339" s="280">
        <v>2</v>
      </c>
      <c r="J3339" s="281">
        <v>0</v>
      </c>
      <c r="K3339" s="112"/>
      <c r="L3339" s="282">
        <v>640</v>
      </c>
      <c r="M3339" s="38">
        <f t="shared" si="256"/>
        <v>640</v>
      </c>
      <c r="N3339" s="39">
        <v>5</v>
      </c>
      <c r="O3339" s="41" t="str">
        <f>IFERROR(VLOOKUP(N3339,bbb!B749:Ordenmes,2,0),"")</f>
        <v>Mayo</v>
      </c>
      <c r="P3339" s="142"/>
      <c r="Q3339" s="111"/>
      <c r="R3339" s="136"/>
      <c r="S3339" s="93"/>
      <c r="T3339" s="93"/>
    </row>
    <row r="3340" spans="1:20" x14ac:dyDescent="0.25">
      <c r="A3340" s="94" t="s">
        <v>2935</v>
      </c>
      <c r="B3340" s="94" t="s">
        <v>2936</v>
      </c>
      <c r="C3340" s="248" t="s">
        <v>2252</v>
      </c>
      <c r="D3340" s="253" t="s">
        <v>2968</v>
      </c>
      <c r="E3340" s="248" t="s">
        <v>2607</v>
      </c>
      <c r="F3340" s="277" t="s">
        <v>2969</v>
      </c>
      <c r="G3340" s="254" t="s">
        <v>135</v>
      </c>
      <c r="H3340" s="259" t="s">
        <v>2944</v>
      </c>
      <c r="I3340" s="256" t="s">
        <v>920</v>
      </c>
      <c r="J3340" s="257">
        <v>0</v>
      </c>
      <c r="K3340" s="158"/>
      <c r="L3340" s="257">
        <v>320</v>
      </c>
      <c r="M3340" s="38">
        <f>SUM(J3340:L3340)</f>
        <v>320</v>
      </c>
      <c r="N3340" s="39">
        <v>6</v>
      </c>
      <c r="O3340" s="41" t="str">
        <f>IFERROR(VLOOKUP(N3340,bbb!B750:Ordenmes,2,0),"")</f>
        <v>Junio</v>
      </c>
      <c r="P3340" s="142"/>
      <c r="Q3340" s="111"/>
      <c r="R3340" s="136"/>
      <c r="S3340" s="93"/>
      <c r="T3340" s="93"/>
    </row>
    <row r="3341" spans="1:20" x14ac:dyDescent="0.25">
      <c r="A3341" s="94" t="s">
        <v>2935</v>
      </c>
      <c r="B3341" s="94" t="s">
        <v>2936</v>
      </c>
      <c r="C3341" s="248" t="s">
        <v>2252</v>
      </c>
      <c r="D3341" s="253" t="s">
        <v>2968</v>
      </c>
      <c r="E3341" s="248" t="s">
        <v>2607</v>
      </c>
      <c r="F3341" s="277" t="s">
        <v>2969</v>
      </c>
      <c r="G3341" s="253" t="s">
        <v>82</v>
      </c>
      <c r="H3341" s="259" t="s">
        <v>2944</v>
      </c>
      <c r="I3341" s="256" t="s">
        <v>517</v>
      </c>
      <c r="J3341" s="257">
        <v>140</v>
      </c>
      <c r="K3341" s="112"/>
      <c r="L3341" s="257">
        <v>320</v>
      </c>
      <c r="M3341" s="38">
        <f t="shared" ref="M3341:M3368" si="263">SUM(J3341:L3341)</f>
        <v>460</v>
      </c>
      <c r="N3341" s="39">
        <v>6</v>
      </c>
      <c r="O3341" s="41" t="str">
        <f>IFERROR(VLOOKUP(N3341,bbb!B751:Ordenmes,2,0),"")</f>
        <v>Junio</v>
      </c>
      <c r="P3341" s="142"/>
      <c r="Q3341" s="111"/>
      <c r="R3341" s="136"/>
      <c r="S3341" s="93"/>
      <c r="T3341" s="93"/>
    </row>
    <row r="3342" spans="1:20" x14ac:dyDescent="0.25">
      <c r="A3342" s="94" t="s">
        <v>2935</v>
      </c>
      <c r="B3342" s="94" t="s">
        <v>2936</v>
      </c>
      <c r="C3342" s="248" t="s">
        <v>2252</v>
      </c>
      <c r="D3342" s="253" t="s">
        <v>2968</v>
      </c>
      <c r="E3342" s="248" t="s">
        <v>2607</v>
      </c>
      <c r="F3342" s="277" t="s">
        <v>2969</v>
      </c>
      <c r="G3342" s="255" t="s">
        <v>3116</v>
      </c>
      <c r="H3342" s="259" t="s">
        <v>2944</v>
      </c>
      <c r="I3342" s="256" t="s">
        <v>3129</v>
      </c>
      <c r="J3342" s="257">
        <v>80</v>
      </c>
      <c r="K3342" s="112"/>
      <c r="L3342" s="257">
        <v>640</v>
      </c>
      <c r="M3342" s="38">
        <f t="shared" si="263"/>
        <v>720</v>
      </c>
      <c r="N3342" s="39">
        <v>6</v>
      </c>
      <c r="O3342" s="41" t="str">
        <f>IFERROR(VLOOKUP(N3342,bbb!B752:Ordenmes,2,0),"")</f>
        <v>Junio</v>
      </c>
      <c r="P3342" s="142"/>
      <c r="Q3342" s="111"/>
      <c r="R3342" s="136"/>
      <c r="S3342" s="93"/>
      <c r="T3342" s="93"/>
    </row>
    <row r="3343" spans="1:20" x14ac:dyDescent="0.25">
      <c r="A3343" s="94" t="s">
        <v>2935</v>
      </c>
      <c r="B3343" s="94" t="s">
        <v>2936</v>
      </c>
      <c r="C3343" s="248" t="s">
        <v>2252</v>
      </c>
      <c r="D3343" s="253" t="s">
        <v>2968</v>
      </c>
      <c r="E3343" s="248" t="s">
        <v>2607</v>
      </c>
      <c r="F3343" s="277" t="s">
        <v>2969</v>
      </c>
      <c r="G3343" s="254" t="s">
        <v>135</v>
      </c>
      <c r="H3343" s="259" t="s">
        <v>2944</v>
      </c>
      <c r="I3343" s="256" t="s">
        <v>3130</v>
      </c>
      <c r="J3343" s="257">
        <v>0</v>
      </c>
      <c r="K3343" s="112"/>
      <c r="L3343" s="257">
        <v>480</v>
      </c>
      <c r="M3343" s="38">
        <f t="shared" si="263"/>
        <v>480</v>
      </c>
      <c r="N3343" s="39">
        <v>6</v>
      </c>
      <c r="O3343" s="41" t="str">
        <f>IFERROR(VLOOKUP(N3343,bbb!B753:Ordenmes,2,0),"")</f>
        <v>Junio</v>
      </c>
      <c r="P3343" s="142"/>
      <c r="Q3343" s="111"/>
      <c r="R3343" s="136"/>
      <c r="S3343" s="93"/>
      <c r="T3343" s="93"/>
    </row>
    <row r="3344" spans="1:20" x14ac:dyDescent="0.25">
      <c r="A3344" s="94" t="s">
        <v>2935</v>
      </c>
      <c r="B3344" s="94" t="s">
        <v>2936</v>
      </c>
      <c r="C3344" s="248" t="s">
        <v>2252</v>
      </c>
      <c r="D3344" s="253" t="s">
        <v>2968</v>
      </c>
      <c r="E3344" s="248" t="s">
        <v>2607</v>
      </c>
      <c r="F3344" s="277" t="s">
        <v>2969</v>
      </c>
      <c r="G3344" s="254" t="s">
        <v>135</v>
      </c>
      <c r="H3344" s="259" t="s">
        <v>2944</v>
      </c>
      <c r="I3344" s="256" t="s">
        <v>3130</v>
      </c>
      <c r="J3344" s="257">
        <v>0</v>
      </c>
      <c r="K3344" s="112"/>
      <c r="L3344" s="257">
        <v>480</v>
      </c>
      <c r="M3344" s="38">
        <f t="shared" si="263"/>
        <v>480</v>
      </c>
      <c r="N3344" s="39">
        <v>6</v>
      </c>
      <c r="O3344" s="41" t="str">
        <f>IFERROR(VLOOKUP(N3344,bbb!B754:Ordenmes,2,0),"")</f>
        <v>Junio</v>
      </c>
      <c r="P3344" s="142"/>
      <c r="Q3344" s="111"/>
      <c r="R3344" s="136"/>
      <c r="S3344" s="93"/>
      <c r="T3344" s="93"/>
    </row>
    <row r="3345" spans="1:20" x14ac:dyDescent="0.25">
      <c r="A3345" s="94" t="s">
        <v>2935</v>
      </c>
      <c r="B3345" s="94" t="s">
        <v>2936</v>
      </c>
      <c r="C3345" s="248" t="s">
        <v>2252</v>
      </c>
      <c r="D3345" s="253" t="s">
        <v>2968</v>
      </c>
      <c r="E3345" s="248" t="s">
        <v>2607</v>
      </c>
      <c r="F3345" s="277" t="s">
        <v>2969</v>
      </c>
      <c r="G3345" s="254" t="s">
        <v>138</v>
      </c>
      <c r="H3345" s="259" t="s">
        <v>2944</v>
      </c>
      <c r="I3345" s="256" t="s">
        <v>3130</v>
      </c>
      <c r="J3345" s="258" t="s">
        <v>3131</v>
      </c>
      <c r="K3345" s="112"/>
      <c r="L3345" s="257">
        <v>480</v>
      </c>
      <c r="M3345" s="38">
        <f t="shared" si="263"/>
        <v>480</v>
      </c>
      <c r="N3345" s="39">
        <v>6</v>
      </c>
      <c r="O3345" s="41" t="str">
        <f>IFERROR(VLOOKUP(N3345,bbb!B755:Ordenmes,2,0),"")</f>
        <v>Junio</v>
      </c>
      <c r="P3345" s="142"/>
      <c r="Q3345" s="111"/>
      <c r="R3345" s="136"/>
      <c r="S3345" s="93"/>
      <c r="T3345" s="93"/>
    </row>
    <row r="3346" spans="1:20" x14ac:dyDescent="0.25">
      <c r="A3346" s="94" t="s">
        <v>2935</v>
      </c>
      <c r="B3346" s="94" t="s">
        <v>2936</v>
      </c>
      <c r="C3346" s="248" t="s">
        <v>2252</v>
      </c>
      <c r="D3346" s="253" t="s">
        <v>2968</v>
      </c>
      <c r="E3346" s="248" t="s">
        <v>2607</v>
      </c>
      <c r="F3346" s="277" t="s">
        <v>2969</v>
      </c>
      <c r="G3346" s="254" t="s">
        <v>138</v>
      </c>
      <c r="H3346" s="259" t="s">
        <v>2944</v>
      </c>
      <c r="I3346" s="256" t="s">
        <v>3130</v>
      </c>
      <c r="J3346" s="257">
        <v>0</v>
      </c>
      <c r="K3346" s="112"/>
      <c r="L3346" s="257">
        <v>480</v>
      </c>
      <c r="M3346" s="38">
        <f t="shared" si="263"/>
        <v>480</v>
      </c>
      <c r="N3346" s="39">
        <v>6</v>
      </c>
      <c r="O3346" s="41" t="str">
        <f>IFERROR(VLOOKUP(N3346,bbb!B756:Ordenmes,2,0),"")</f>
        <v>Junio</v>
      </c>
      <c r="P3346" s="142"/>
      <c r="Q3346" s="111"/>
      <c r="R3346" s="136"/>
      <c r="S3346" s="93"/>
      <c r="T3346" s="93"/>
    </row>
    <row r="3347" spans="1:20" x14ac:dyDescent="0.25">
      <c r="A3347" s="94" t="s">
        <v>2935</v>
      </c>
      <c r="B3347" s="94" t="s">
        <v>2936</v>
      </c>
      <c r="C3347" s="248" t="s">
        <v>2252</v>
      </c>
      <c r="D3347" s="253" t="s">
        <v>2968</v>
      </c>
      <c r="E3347" s="248" t="s">
        <v>2607</v>
      </c>
      <c r="F3347" s="277" t="s">
        <v>2969</v>
      </c>
      <c r="G3347" s="254" t="s">
        <v>146</v>
      </c>
      <c r="H3347" s="259" t="s">
        <v>2944</v>
      </c>
      <c r="I3347" s="256" t="s">
        <v>3130</v>
      </c>
      <c r="J3347" s="257">
        <v>70</v>
      </c>
      <c r="L3347" s="257">
        <v>480</v>
      </c>
      <c r="M3347" s="38">
        <f t="shared" si="263"/>
        <v>550</v>
      </c>
      <c r="N3347" s="39">
        <v>7</v>
      </c>
      <c r="O3347" s="41" t="str">
        <f>IFERROR(VLOOKUP(N3347,bbb!B757:Ordenmes,2,0),"")</f>
        <v>Julio</v>
      </c>
      <c r="P3347" s="249"/>
      <c r="Q3347" s="250"/>
      <c r="R3347" s="251"/>
      <c r="S3347" s="252"/>
      <c r="T3347" s="252"/>
    </row>
    <row r="3348" spans="1:20" x14ac:dyDescent="0.25">
      <c r="A3348" s="94" t="s">
        <v>2935</v>
      </c>
      <c r="B3348" s="94" t="s">
        <v>2936</v>
      </c>
      <c r="C3348" s="248" t="s">
        <v>2252</v>
      </c>
      <c r="D3348" s="253" t="s">
        <v>2968</v>
      </c>
      <c r="E3348" s="248" t="s">
        <v>2607</v>
      </c>
      <c r="F3348" s="277" t="s">
        <v>2969</v>
      </c>
      <c r="G3348" s="254" t="s">
        <v>146</v>
      </c>
      <c r="H3348" s="259" t="s">
        <v>2944</v>
      </c>
      <c r="I3348" s="256" t="s">
        <v>3130</v>
      </c>
      <c r="J3348" s="257">
        <v>70</v>
      </c>
      <c r="L3348" s="257">
        <v>480</v>
      </c>
      <c r="M3348" s="38">
        <f t="shared" si="263"/>
        <v>550</v>
      </c>
      <c r="N3348" s="39">
        <v>7</v>
      </c>
      <c r="O3348" s="41" t="str">
        <f>IFERROR(VLOOKUP(N3348,bbb!B758:Ordenmes,2,0),"")</f>
        <v>Julio</v>
      </c>
      <c r="P3348" s="249"/>
      <c r="Q3348" s="250"/>
      <c r="R3348" s="251"/>
      <c r="S3348" s="252"/>
      <c r="T3348" s="252"/>
    </row>
    <row r="3349" spans="1:20" x14ac:dyDescent="0.25">
      <c r="A3349" s="94" t="s">
        <v>2935</v>
      </c>
      <c r="B3349" s="94" t="s">
        <v>2936</v>
      </c>
      <c r="C3349" s="248" t="s">
        <v>2252</v>
      </c>
      <c r="D3349" s="253" t="s">
        <v>2968</v>
      </c>
      <c r="E3349" s="248" t="s">
        <v>2607</v>
      </c>
      <c r="F3349" s="277" t="s">
        <v>2969</v>
      </c>
      <c r="G3349" s="254" t="s">
        <v>2942</v>
      </c>
      <c r="H3349" s="259" t="s">
        <v>2944</v>
      </c>
      <c r="I3349" s="256" t="s">
        <v>517</v>
      </c>
      <c r="J3349" s="257">
        <v>80</v>
      </c>
      <c r="L3349" s="257">
        <v>320</v>
      </c>
      <c r="M3349" s="38">
        <f t="shared" si="263"/>
        <v>400</v>
      </c>
      <c r="N3349" s="39">
        <v>7</v>
      </c>
      <c r="O3349" s="41" t="str">
        <f>IFERROR(VLOOKUP(N3349,bbb!B759:Ordenmes,2,0),"")</f>
        <v>Julio</v>
      </c>
      <c r="P3349" s="249"/>
      <c r="Q3349" s="250"/>
      <c r="R3349" s="251"/>
      <c r="S3349" s="252"/>
      <c r="T3349" s="252"/>
    </row>
    <row r="3350" spans="1:20" x14ac:dyDescent="0.25">
      <c r="A3350" s="94" t="s">
        <v>2935</v>
      </c>
      <c r="B3350" s="94" t="s">
        <v>2936</v>
      </c>
      <c r="C3350" s="248" t="s">
        <v>2252</v>
      </c>
      <c r="D3350" s="253" t="s">
        <v>2968</v>
      </c>
      <c r="E3350" s="248" t="s">
        <v>2607</v>
      </c>
      <c r="F3350" s="277" t="s">
        <v>2969</v>
      </c>
      <c r="G3350" s="254" t="s">
        <v>152</v>
      </c>
      <c r="H3350" s="259" t="s">
        <v>2944</v>
      </c>
      <c r="I3350" s="256" t="s">
        <v>517</v>
      </c>
      <c r="J3350" s="257">
        <v>70</v>
      </c>
      <c r="L3350" s="257">
        <v>320</v>
      </c>
      <c r="M3350" s="38">
        <f t="shared" si="263"/>
        <v>390</v>
      </c>
      <c r="N3350" s="39">
        <v>7</v>
      </c>
      <c r="O3350" s="41" t="str">
        <f>IFERROR(VLOOKUP(N3350,bbb!B760:Ordenmes,2,0),"")</f>
        <v>Julio</v>
      </c>
      <c r="P3350" s="249"/>
      <c r="Q3350" s="250"/>
      <c r="R3350" s="251"/>
      <c r="S3350" s="252"/>
      <c r="T3350" s="252"/>
    </row>
    <row r="3351" spans="1:20" x14ac:dyDescent="0.25">
      <c r="A3351" s="94" t="s">
        <v>2935</v>
      </c>
      <c r="B3351" s="94" t="s">
        <v>2936</v>
      </c>
      <c r="C3351" s="248" t="s">
        <v>2252</v>
      </c>
      <c r="D3351" s="253" t="s">
        <v>2968</v>
      </c>
      <c r="E3351" s="248" t="s">
        <v>2607</v>
      </c>
      <c r="F3351" s="277" t="s">
        <v>2969</v>
      </c>
      <c r="G3351" s="254" t="s">
        <v>2943</v>
      </c>
      <c r="H3351" s="259" t="s">
        <v>2944</v>
      </c>
      <c r="I3351" s="256" t="s">
        <v>3129</v>
      </c>
      <c r="J3351" s="257">
        <v>130</v>
      </c>
      <c r="L3351" s="257">
        <v>640</v>
      </c>
      <c r="M3351" s="38">
        <f t="shared" si="263"/>
        <v>770</v>
      </c>
      <c r="N3351" s="39">
        <v>7</v>
      </c>
      <c r="O3351" s="41" t="str">
        <f>IFERROR(VLOOKUP(N3351,bbb!B761:Ordenmes,2,0),"")</f>
        <v>Julio</v>
      </c>
      <c r="P3351" s="249"/>
      <c r="Q3351" s="250"/>
      <c r="R3351" s="251"/>
      <c r="S3351" s="252"/>
      <c r="T3351" s="252"/>
    </row>
    <row r="3352" spans="1:20" x14ac:dyDescent="0.25">
      <c r="A3352" s="94" t="s">
        <v>2935</v>
      </c>
      <c r="B3352" s="94" t="s">
        <v>2936</v>
      </c>
      <c r="C3352" s="248" t="s">
        <v>2252</v>
      </c>
      <c r="D3352" s="253" t="s">
        <v>2968</v>
      </c>
      <c r="E3352" s="248" t="s">
        <v>2607</v>
      </c>
      <c r="F3352" s="277" t="s">
        <v>2969</v>
      </c>
      <c r="G3352" s="254" t="s">
        <v>3162</v>
      </c>
      <c r="H3352" s="259" t="s">
        <v>2944</v>
      </c>
      <c r="I3352" s="256" t="s">
        <v>517</v>
      </c>
      <c r="J3352" s="257">
        <v>0</v>
      </c>
      <c r="L3352" s="257">
        <v>320</v>
      </c>
      <c r="M3352" s="38">
        <f t="shared" si="263"/>
        <v>320</v>
      </c>
      <c r="N3352" s="39">
        <v>7</v>
      </c>
      <c r="O3352" s="41" t="str">
        <f>IFERROR(VLOOKUP(N3352,bbb!B762:Ordenmes,2,0),"")</f>
        <v>Julio</v>
      </c>
      <c r="P3352" s="249"/>
      <c r="Q3352" s="250"/>
      <c r="R3352" s="251"/>
      <c r="S3352" s="252"/>
      <c r="T3352" s="252"/>
    </row>
    <row r="3353" spans="1:20" x14ac:dyDescent="0.25">
      <c r="A3353" s="94" t="s">
        <v>2935</v>
      </c>
      <c r="B3353" s="94" t="s">
        <v>2936</v>
      </c>
      <c r="C3353" s="248" t="s">
        <v>2252</v>
      </c>
      <c r="D3353" s="253" t="s">
        <v>2968</v>
      </c>
      <c r="E3353" s="248" t="s">
        <v>2607</v>
      </c>
      <c r="F3353" s="277" t="s">
        <v>2969</v>
      </c>
      <c r="G3353" s="254" t="s">
        <v>3125</v>
      </c>
      <c r="H3353" s="259" t="s">
        <v>2944</v>
      </c>
      <c r="I3353" s="256" t="s">
        <v>474</v>
      </c>
      <c r="J3353" s="257">
        <v>0</v>
      </c>
      <c r="L3353" s="257">
        <v>960</v>
      </c>
      <c r="M3353" s="38">
        <f t="shared" si="263"/>
        <v>960</v>
      </c>
      <c r="N3353" s="39">
        <v>7</v>
      </c>
      <c r="O3353" s="41" t="str">
        <f>IFERROR(VLOOKUP(N3353,bbb!B763:Ordenmes,2,0),"")</f>
        <v>Julio</v>
      </c>
      <c r="P3353" s="249"/>
      <c r="Q3353" s="250"/>
      <c r="R3353" s="251"/>
      <c r="S3353" s="252"/>
      <c r="T3353" s="252"/>
    </row>
    <row r="3354" spans="1:20" x14ac:dyDescent="0.25">
      <c r="A3354" s="94" t="s">
        <v>2935</v>
      </c>
      <c r="B3354" s="94" t="s">
        <v>2936</v>
      </c>
      <c r="C3354" s="248" t="s">
        <v>2252</v>
      </c>
      <c r="D3354" s="253" t="s">
        <v>2968</v>
      </c>
      <c r="E3354" s="248" t="s">
        <v>2607</v>
      </c>
      <c r="F3354" s="277" t="s">
        <v>2969</v>
      </c>
      <c r="G3354" s="254" t="s">
        <v>3125</v>
      </c>
      <c r="H3354" s="259" t="s">
        <v>2944</v>
      </c>
      <c r="I3354" s="256" t="s">
        <v>474</v>
      </c>
      <c r="J3354" s="257">
        <v>0</v>
      </c>
      <c r="L3354" s="257">
        <v>960</v>
      </c>
      <c r="M3354" s="38">
        <f t="shared" si="263"/>
        <v>960</v>
      </c>
      <c r="N3354" s="39">
        <v>7</v>
      </c>
      <c r="O3354" s="41" t="str">
        <f>IFERROR(VLOOKUP(N3354,bbb!B764:Ordenmes,2,0),"")</f>
        <v>Julio</v>
      </c>
      <c r="P3354" s="249"/>
      <c r="Q3354" s="250"/>
      <c r="R3354" s="251"/>
      <c r="S3354" s="252"/>
      <c r="T3354" s="252"/>
    </row>
    <row r="3355" spans="1:20" x14ac:dyDescent="0.25">
      <c r="A3355" s="94" t="s">
        <v>2935</v>
      </c>
      <c r="B3355" s="94" t="s">
        <v>2936</v>
      </c>
      <c r="C3355" s="248" t="s">
        <v>2252</v>
      </c>
      <c r="D3355" s="253" t="s">
        <v>2968</v>
      </c>
      <c r="E3355" s="248" t="s">
        <v>2607</v>
      </c>
      <c r="F3355" s="277" t="s">
        <v>2969</v>
      </c>
      <c r="G3355" s="254" t="s">
        <v>3163</v>
      </c>
      <c r="H3355" s="259" t="s">
        <v>2944</v>
      </c>
      <c r="I3355" s="256" t="s">
        <v>3130</v>
      </c>
      <c r="J3355" s="257">
        <v>200</v>
      </c>
      <c r="L3355" s="257">
        <v>480</v>
      </c>
      <c r="M3355" s="38">
        <f t="shared" si="263"/>
        <v>680</v>
      </c>
      <c r="N3355" s="39">
        <v>8</v>
      </c>
      <c r="O3355" s="41" t="str">
        <f>IFERROR(VLOOKUP(N3355,bbb!B765:Ordenmes,2,0),"")</f>
        <v>Agosto</v>
      </c>
      <c r="P3355" s="249"/>
      <c r="Q3355" s="250"/>
      <c r="R3355" s="251"/>
      <c r="S3355" s="252"/>
      <c r="T3355" s="252"/>
    </row>
    <row r="3356" spans="1:20" x14ac:dyDescent="0.25">
      <c r="A3356" s="94" t="s">
        <v>2935</v>
      </c>
      <c r="B3356" s="94" t="s">
        <v>2936</v>
      </c>
      <c r="C3356" s="248" t="s">
        <v>2252</v>
      </c>
      <c r="D3356" s="253" t="s">
        <v>2968</v>
      </c>
      <c r="E3356" s="248" t="s">
        <v>2607</v>
      </c>
      <c r="F3356" s="277" t="s">
        <v>2969</v>
      </c>
      <c r="G3356" s="254" t="s">
        <v>3163</v>
      </c>
      <c r="H3356" s="259" t="s">
        <v>2944</v>
      </c>
      <c r="I3356" s="256" t="s">
        <v>3130</v>
      </c>
      <c r="J3356" s="257">
        <v>200</v>
      </c>
      <c r="L3356" s="257">
        <v>480</v>
      </c>
      <c r="M3356" s="38">
        <f t="shared" si="263"/>
        <v>680</v>
      </c>
      <c r="N3356" s="39">
        <v>8</v>
      </c>
      <c r="O3356" s="41" t="str">
        <f>IFERROR(VLOOKUP(N3356,bbb!B766:Ordenmes,2,0),"")</f>
        <v>Agosto</v>
      </c>
      <c r="P3356" s="249"/>
      <c r="Q3356" s="250"/>
      <c r="R3356" s="251"/>
      <c r="S3356" s="252"/>
      <c r="T3356" s="252"/>
    </row>
    <row r="3357" spans="1:20" x14ac:dyDescent="0.25">
      <c r="A3357" s="94" t="s">
        <v>2935</v>
      </c>
      <c r="B3357" s="94" t="s">
        <v>2936</v>
      </c>
      <c r="C3357" s="248" t="s">
        <v>2252</v>
      </c>
      <c r="D3357" s="253" t="s">
        <v>2968</v>
      </c>
      <c r="E3357" s="248" t="s">
        <v>2607</v>
      </c>
      <c r="F3357" s="277" t="s">
        <v>2969</v>
      </c>
      <c r="G3357" s="254" t="s">
        <v>3126</v>
      </c>
      <c r="H3357" s="259" t="s">
        <v>2944</v>
      </c>
      <c r="I3357" s="256" t="s">
        <v>3130</v>
      </c>
      <c r="J3357" s="257">
        <v>80</v>
      </c>
      <c r="L3357" s="257">
        <v>480</v>
      </c>
      <c r="M3357" s="38">
        <f t="shared" si="263"/>
        <v>560</v>
      </c>
      <c r="N3357" s="39">
        <v>8</v>
      </c>
      <c r="O3357" s="41" t="str">
        <f>IFERROR(VLOOKUP(N3357,bbb!B767:Ordenmes,2,0),"")</f>
        <v>Agosto</v>
      </c>
      <c r="P3357" s="249"/>
      <c r="Q3357" s="250"/>
      <c r="R3357" s="251"/>
      <c r="S3357" s="252"/>
      <c r="T3357" s="252"/>
    </row>
    <row r="3358" spans="1:20" x14ac:dyDescent="0.25">
      <c r="A3358" s="94" t="s">
        <v>2935</v>
      </c>
      <c r="B3358" s="94" t="s">
        <v>2936</v>
      </c>
      <c r="C3358" s="248" t="s">
        <v>2252</v>
      </c>
      <c r="D3358" s="253" t="s">
        <v>2968</v>
      </c>
      <c r="E3358" s="248" t="s">
        <v>2607</v>
      </c>
      <c r="F3358" s="277" t="s">
        <v>2969</v>
      </c>
      <c r="G3358" s="254" t="s">
        <v>3126</v>
      </c>
      <c r="H3358" s="259" t="s">
        <v>2944</v>
      </c>
      <c r="I3358" s="256" t="s">
        <v>3130</v>
      </c>
      <c r="J3358" s="257">
        <v>80</v>
      </c>
      <c r="L3358" s="257">
        <v>480</v>
      </c>
      <c r="M3358" s="38">
        <f t="shared" si="263"/>
        <v>560</v>
      </c>
      <c r="N3358" s="39">
        <v>8</v>
      </c>
      <c r="O3358" s="41" t="str">
        <f>IFERROR(VLOOKUP(N3358,bbb!B768:Ordenmes,2,0),"")</f>
        <v>Agosto</v>
      </c>
      <c r="P3358" s="249"/>
      <c r="Q3358" s="250"/>
      <c r="R3358" s="251"/>
      <c r="S3358" s="252"/>
      <c r="T3358" s="252"/>
    </row>
    <row r="3359" spans="1:20" x14ac:dyDescent="0.25">
      <c r="A3359" s="94" t="s">
        <v>2935</v>
      </c>
      <c r="B3359" s="94" t="s">
        <v>2936</v>
      </c>
      <c r="C3359" s="248" t="s">
        <v>2252</v>
      </c>
      <c r="D3359" s="253" t="s">
        <v>2968</v>
      </c>
      <c r="E3359" s="248" t="s">
        <v>2607</v>
      </c>
      <c r="F3359" s="277" t="s">
        <v>2969</v>
      </c>
      <c r="G3359" s="254" t="s">
        <v>3127</v>
      </c>
      <c r="H3359" s="259" t="s">
        <v>2944</v>
      </c>
      <c r="I3359" s="256" t="s">
        <v>3130</v>
      </c>
      <c r="J3359" s="257">
        <v>0</v>
      </c>
      <c r="L3359" s="257">
        <v>480</v>
      </c>
      <c r="M3359" s="38">
        <f t="shared" si="263"/>
        <v>480</v>
      </c>
      <c r="N3359" s="39">
        <v>8</v>
      </c>
      <c r="O3359" s="41" t="str">
        <f>IFERROR(VLOOKUP(N3359,bbb!B769:Ordenmes,2,0),"")</f>
        <v>Agosto</v>
      </c>
      <c r="P3359" s="249"/>
      <c r="Q3359" s="250"/>
      <c r="R3359" s="251"/>
      <c r="S3359" s="252"/>
      <c r="T3359" s="252"/>
    </row>
    <row r="3360" spans="1:20" x14ac:dyDescent="0.25">
      <c r="A3360" s="94" t="s">
        <v>2935</v>
      </c>
      <c r="B3360" s="94" t="s">
        <v>2936</v>
      </c>
      <c r="C3360" s="248" t="s">
        <v>2252</v>
      </c>
      <c r="D3360" s="253" t="s">
        <v>2968</v>
      </c>
      <c r="E3360" s="248" t="s">
        <v>2607</v>
      </c>
      <c r="F3360" s="277" t="s">
        <v>2969</v>
      </c>
      <c r="G3360" s="254" t="s">
        <v>3127</v>
      </c>
      <c r="H3360" s="259" t="s">
        <v>2944</v>
      </c>
      <c r="I3360" s="256" t="s">
        <v>3130</v>
      </c>
      <c r="J3360" s="257">
        <v>0</v>
      </c>
      <c r="L3360" s="257">
        <v>480</v>
      </c>
      <c r="M3360" s="38">
        <f t="shared" si="263"/>
        <v>480</v>
      </c>
      <c r="N3360" s="39">
        <v>8</v>
      </c>
      <c r="O3360" s="41" t="str">
        <f>IFERROR(VLOOKUP(N3360,bbb!B770:Ordenmes,2,0),"")</f>
        <v>Agosto</v>
      </c>
      <c r="P3360" s="249"/>
      <c r="Q3360" s="250"/>
      <c r="R3360" s="251"/>
      <c r="S3360" s="252"/>
      <c r="T3360" s="252"/>
    </row>
    <row r="3361" spans="1:20" x14ac:dyDescent="0.25">
      <c r="A3361" s="94" t="s">
        <v>2935</v>
      </c>
      <c r="B3361" s="94" t="s">
        <v>2936</v>
      </c>
      <c r="C3361" s="248" t="s">
        <v>2252</v>
      </c>
      <c r="D3361" s="253" t="s">
        <v>2968</v>
      </c>
      <c r="E3361" s="248" t="s">
        <v>2607</v>
      </c>
      <c r="F3361" s="277" t="s">
        <v>2969</v>
      </c>
      <c r="G3361" s="254" t="s">
        <v>3128</v>
      </c>
      <c r="H3361" s="259" t="s">
        <v>2944</v>
      </c>
      <c r="I3361" s="256" t="s">
        <v>3130</v>
      </c>
      <c r="J3361" s="257">
        <v>0</v>
      </c>
      <c r="L3361" s="257">
        <v>480</v>
      </c>
      <c r="M3361" s="38">
        <f t="shared" si="263"/>
        <v>480</v>
      </c>
      <c r="N3361" s="39">
        <v>9</v>
      </c>
      <c r="O3361" s="41" t="str">
        <f>IFERROR(VLOOKUP(N3361,bbb!B771:Ordenmes,2,0),"")</f>
        <v>Setiembre</v>
      </c>
      <c r="P3361" s="249"/>
      <c r="Q3361" s="250"/>
      <c r="R3361" s="251"/>
      <c r="S3361" s="252"/>
      <c r="T3361" s="252"/>
    </row>
    <row r="3362" spans="1:20" x14ac:dyDescent="0.25">
      <c r="A3362" s="94" t="s">
        <v>2935</v>
      </c>
      <c r="B3362" s="94" t="s">
        <v>2936</v>
      </c>
      <c r="C3362" s="248" t="s">
        <v>2252</v>
      </c>
      <c r="D3362" s="253" t="s">
        <v>2968</v>
      </c>
      <c r="E3362" s="248" t="s">
        <v>2607</v>
      </c>
      <c r="F3362" s="277" t="s">
        <v>2969</v>
      </c>
      <c r="G3362" s="254" t="s">
        <v>3128</v>
      </c>
      <c r="H3362" s="259" t="s">
        <v>2944</v>
      </c>
      <c r="I3362" s="256" t="s">
        <v>3130</v>
      </c>
      <c r="J3362" s="257">
        <v>0</v>
      </c>
      <c r="L3362" s="257">
        <v>480</v>
      </c>
      <c r="M3362" s="38">
        <f t="shared" si="263"/>
        <v>480</v>
      </c>
      <c r="N3362" s="39">
        <v>9</v>
      </c>
      <c r="O3362" s="41" t="str">
        <f>IFERROR(VLOOKUP(N3362,bbb!B772:Ordenmes,2,0),"")</f>
        <v>Setiembre</v>
      </c>
      <c r="P3362" s="249"/>
      <c r="Q3362" s="250"/>
      <c r="R3362" s="251"/>
      <c r="S3362" s="252"/>
      <c r="T3362" s="252"/>
    </row>
    <row r="3363" spans="1:20" x14ac:dyDescent="0.25">
      <c r="A3363" s="94" t="s">
        <v>2935</v>
      </c>
      <c r="B3363" s="94" t="s">
        <v>2936</v>
      </c>
      <c r="C3363" s="248" t="s">
        <v>2252</v>
      </c>
      <c r="D3363" s="253" t="s">
        <v>2968</v>
      </c>
      <c r="E3363" s="248" t="s">
        <v>2607</v>
      </c>
      <c r="F3363" s="277" t="s">
        <v>2969</v>
      </c>
      <c r="G3363" s="254" t="s">
        <v>127</v>
      </c>
      <c r="H3363" s="259" t="s">
        <v>2944</v>
      </c>
      <c r="I3363" s="256" t="s">
        <v>3130</v>
      </c>
      <c r="J3363" s="257">
        <v>120</v>
      </c>
      <c r="L3363" s="257">
        <v>480</v>
      </c>
      <c r="M3363" s="38">
        <f t="shared" si="263"/>
        <v>600</v>
      </c>
      <c r="N3363" s="39">
        <v>9</v>
      </c>
      <c r="O3363" s="41" t="str">
        <f>IFERROR(VLOOKUP(N3363,bbb!B773:Ordenmes,2,0),"")</f>
        <v>Setiembre</v>
      </c>
      <c r="P3363" s="249"/>
      <c r="Q3363" s="250"/>
      <c r="R3363" s="251"/>
      <c r="S3363" s="252"/>
      <c r="T3363" s="252"/>
    </row>
    <row r="3364" spans="1:20" x14ac:dyDescent="0.25">
      <c r="A3364" s="94" t="s">
        <v>2935</v>
      </c>
      <c r="B3364" s="94" t="s">
        <v>2936</v>
      </c>
      <c r="C3364" s="248" t="s">
        <v>2252</v>
      </c>
      <c r="D3364" s="253" t="s">
        <v>2968</v>
      </c>
      <c r="E3364" s="248" t="s">
        <v>2607</v>
      </c>
      <c r="F3364" s="277" t="s">
        <v>2969</v>
      </c>
      <c r="G3364" s="254" t="s">
        <v>127</v>
      </c>
      <c r="H3364" s="259" t="s">
        <v>2944</v>
      </c>
      <c r="I3364" s="256" t="s">
        <v>3130</v>
      </c>
      <c r="J3364" s="257">
        <v>120</v>
      </c>
      <c r="L3364" s="257">
        <v>480</v>
      </c>
      <c r="M3364" s="38">
        <f t="shared" si="263"/>
        <v>600</v>
      </c>
      <c r="N3364" s="39">
        <v>9</v>
      </c>
      <c r="O3364" s="41" t="str">
        <f>IFERROR(VLOOKUP(N3364,bbb!B774:Ordenmes,2,0),"")</f>
        <v>Setiembre</v>
      </c>
      <c r="P3364" s="249"/>
      <c r="Q3364" s="250"/>
      <c r="R3364" s="251"/>
      <c r="S3364" s="252"/>
      <c r="T3364" s="252"/>
    </row>
    <row r="3365" spans="1:20" x14ac:dyDescent="0.25">
      <c r="A3365" s="94" t="s">
        <v>2935</v>
      </c>
      <c r="B3365" s="94" t="s">
        <v>2936</v>
      </c>
      <c r="C3365" s="248" t="s">
        <v>2252</v>
      </c>
      <c r="D3365" s="253" t="s">
        <v>2968</v>
      </c>
      <c r="E3365" s="248" t="s">
        <v>2607</v>
      </c>
      <c r="F3365" s="277" t="s">
        <v>2969</v>
      </c>
      <c r="G3365" s="254" t="s">
        <v>132</v>
      </c>
      <c r="H3365" s="259" t="s">
        <v>2944</v>
      </c>
      <c r="I3365" s="256" t="s">
        <v>3130</v>
      </c>
      <c r="J3365" s="257">
        <v>50</v>
      </c>
      <c r="L3365" s="257">
        <v>480</v>
      </c>
      <c r="M3365" s="38">
        <f t="shared" si="263"/>
        <v>530</v>
      </c>
      <c r="N3365" s="39">
        <v>10</v>
      </c>
      <c r="O3365" s="41" t="str">
        <f>IFERROR(VLOOKUP(N3365,bbb!B775:Ordenmes,2,0),"")</f>
        <v>Octubre</v>
      </c>
      <c r="P3365" s="249"/>
      <c r="Q3365" s="250"/>
      <c r="R3365" s="251"/>
      <c r="S3365" s="252"/>
      <c r="T3365" s="252"/>
    </row>
    <row r="3366" spans="1:20" x14ac:dyDescent="0.25">
      <c r="A3366" s="94" t="s">
        <v>2935</v>
      </c>
      <c r="B3366" s="94" t="s">
        <v>2936</v>
      </c>
      <c r="C3366" s="248" t="s">
        <v>2252</v>
      </c>
      <c r="D3366" s="253" t="s">
        <v>2968</v>
      </c>
      <c r="E3366" s="248" t="s">
        <v>2607</v>
      </c>
      <c r="F3366" s="277" t="s">
        <v>2969</v>
      </c>
      <c r="G3366" s="254" t="s">
        <v>132</v>
      </c>
      <c r="H3366" s="259" t="s">
        <v>2944</v>
      </c>
      <c r="I3366" s="256" t="s">
        <v>3130</v>
      </c>
      <c r="J3366" s="257">
        <v>50</v>
      </c>
      <c r="L3366" s="257">
        <v>480</v>
      </c>
      <c r="M3366" s="38">
        <f t="shared" si="263"/>
        <v>530</v>
      </c>
      <c r="N3366" s="39">
        <v>10</v>
      </c>
      <c r="O3366" s="41" t="str">
        <f>IFERROR(VLOOKUP(N3366,bbb!B776:Ordenmes,2,0),"")</f>
        <v>Octubre</v>
      </c>
      <c r="P3366" s="249"/>
      <c r="Q3366" s="250"/>
      <c r="R3366" s="251"/>
      <c r="S3366" s="252"/>
      <c r="T3366" s="252"/>
    </row>
    <row r="3367" spans="1:20" x14ac:dyDescent="0.25">
      <c r="A3367" s="94" t="s">
        <v>2935</v>
      </c>
      <c r="B3367" s="94" t="s">
        <v>2936</v>
      </c>
      <c r="C3367" s="248" t="s">
        <v>2252</v>
      </c>
      <c r="D3367" s="253" t="s">
        <v>2968</v>
      </c>
      <c r="E3367" s="248" t="s">
        <v>2607</v>
      </c>
      <c r="F3367" s="277" t="s">
        <v>2969</v>
      </c>
      <c r="G3367" s="254" t="s">
        <v>140</v>
      </c>
      <c r="H3367" s="259" t="s">
        <v>2944</v>
      </c>
      <c r="I3367" s="256" t="s">
        <v>3129</v>
      </c>
      <c r="J3367" s="257">
        <v>0</v>
      </c>
      <c r="L3367" s="257">
        <v>640</v>
      </c>
      <c r="M3367" s="38">
        <f t="shared" si="263"/>
        <v>640</v>
      </c>
      <c r="N3367" s="39">
        <v>10</v>
      </c>
      <c r="O3367" s="41" t="str">
        <f>IFERROR(VLOOKUP(N3367,bbb!B777:Ordenmes,2,0),"")</f>
        <v>Octubre</v>
      </c>
      <c r="P3367" s="249"/>
      <c r="Q3367" s="250"/>
      <c r="R3367" s="251"/>
      <c r="S3367" s="252"/>
      <c r="T3367" s="252"/>
    </row>
    <row r="3368" spans="1:20" x14ac:dyDescent="0.25">
      <c r="A3368" s="94" t="s">
        <v>2935</v>
      </c>
      <c r="B3368" s="94" t="s">
        <v>2936</v>
      </c>
      <c r="C3368" s="248" t="s">
        <v>2252</v>
      </c>
      <c r="D3368" s="253" t="s">
        <v>2968</v>
      </c>
      <c r="E3368" s="248" t="s">
        <v>2607</v>
      </c>
      <c r="F3368" s="277" t="s">
        <v>2969</v>
      </c>
      <c r="G3368" s="254" t="s">
        <v>140</v>
      </c>
      <c r="H3368" s="259" t="s">
        <v>2944</v>
      </c>
      <c r="I3368" s="256" t="s">
        <v>3129</v>
      </c>
      <c r="J3368" s="257">
        <v>0</v>
      </c>
      <c r="L3368" s="257">
        <v>640</v>
      </c>
      <c r="M3368" s="38">
        <f t="shared" si="263"/>
        <v>640</v>
      </c>
      <c r="N3368" s="39">
        <v>10</v>
      </c>
      <c r="O3368" s="41" t="str">
        <f>IFERROR(VLOOKUP(N3368,bbb!B778:Ordenmes,2,0),"")</f>
        <v>Octubre</v>
      </c>
      <c r="P3368" s="249"/>
      <c r="Q3368" s="250"/>
      <c r="R3368" s="251"/>
      <c r="S3368" s="252"/>
      <c r="T3368" s="252"/>
    </row>
    <row r="3369" spans="1:20" x14ac:dyDescent="0.25">
      <c r="A3369" s="159" t="s">
        <v>2935</v>
      </c>
      <c r="B3369" s="159" t="s">
        <v>2936</v>
      </c>
      <c r="C3369" s="160"/>
      <c r="D3369" s="161"/>
      <c r="E3369" s="162"/>
      <c r="F3369" s="163"/>
      <c r="G3369" s="245"/>
      <c r="H3369" s="165"/>
      <c r="I3369" s="243"/>
      <c r="J3369" s="244"/>
      <c r="L3369" s="166"/>
      <c r="M3369" s="167"/>
      <c r="N3369" s="39"/>
      <c r="O3369" s="168" t="str">
        <f>IFERROR(VLOOKUP(N3369,bbb!B713:Ordenmes,2,0),"")</f>
        <v/>
      </c>
      <c r="P3369" s="169"/>
      <c r="Q3369" s="164"/>
      <c r="R3369" s="170"/>
      <c r="S3369" s="171"/>
      <c r="T3369" s="171"/>
    </row>
    <row r="3370" spans="1:20" x14ac:dyDescent="0.25">
      <c r="A3370" s="46"/>
      <c r="B3370" s="128" t="str">
        <f>IFERROR(VLOOKUP(A3370,IdCC,2,0),"")</f>
        <v/>
      </c>
      <c r="C3370" s="49"/>
      <c r="D3370" s="50"/>
      <c r="E3370" s="50"/>
      <c r="F3370" s="50"/>
      <c r="G3370" s="129"/>
      <c r="H3370" s="50" t="s">
        <v>871</v>
      </c>
      <c r="I3370" s="130"/>
      <c r="J3370" s="131">
        <f>SUM(J2:J3369)</f>
        <v>226584</v>
      </c>
      <c r="K3370" s="131">
        <f>SUM(K2:K3369)</f>
        <v>525692.90200000012</v>
      </c>
      <c r="L3370" s="131">
        <f>SUM(L2:L3369)</f>
        <v>1683308.5600000033</v>
      </c>
      <c r="M3370" s="132">
        <f>SUM(M2:M3369)</f>
        <v>2435585.4620000026</v>
      </c>
      <c r="N3370" s="133"/>
      <c r="O3370" s="59"/>
      <c r="P3370" s="25"/>
      <c r="Q3370" s="31"/>
      <c r="R3370" s="6"/>
      <c r="S3370" s="134"/>
      <c r="T3370" s="134"/>
    </row>
  </sheetData>
  <phoneticPr fontId="11" type="noConversion"/>
  <dataValidations count="4">
    <dataValidation type="list" allowBlank="1" showInputMessage="1" showErrorMessage="1" sqref="Q3123:Q3129" xr:uid="{7E97DBC2-1A75-4696-9138-5DEB016A5E97}">
      <formula1>mes</formula1>
    </dataValidation>
    <dataValidation type="list" allowBlank="1" showInputMessage="1" showErrorMessage="1" sqref="E2:E34 E40 E3370 E316:E385 E388:E483 E3259:E3332 E494:E1224 E1239:E2357 E113:E310 E2389:E3240" xr:uid="{CA36805A-8DB7-467A-9481-C1824AED661A}">
      <formula1>Id_Tarea</formula1>
    </dataValidation>
    <dataValidation type="list" allowBlank="1" showInputMessage="1" showErrorMessage="1" sqref="C315:C1232 E3333:E3369 C1234:C2362 C2:C313 C3259:C3370 C2364:C3240" xr:uid="{B6CD9655-92CC-411E-A8FF-2D2B9578EB23}">
      <formula1>Id_AOE</formula1>
    </dataValidation>
    <dataValidation type="list" allowBlank="1" showInputMessage="1" showErrorMessage="1" sqref="A3370 A2:A3332" xr:uid="{E265BACA-78E4-4751-AEF9-36B476BE7A69}">
      <formula1>Id_CC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A6C06E-43BD-40DC-BF25-F75B0C3FD707}">
          <x14:formula1>
            <xm:f>bbb!$B$422:$B$433</xm:f>
          </x14:formula1>
          <xm:sqref>N2:N26 N3333:N3370 N113:N3318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D92C-94C2-4AC4-B43D-3BFFB2A03F68}">
  <dimension ref="A1:Z255"/>
  <sheetViews>
    <sheetView topLeftCell="C1" zoomScale="80" zoomScaleNormal="80" workbookViewId="0">
      <pane xSplit="1" ySplit="1" topLeftCell="D213" activePane="bottomRight" state="frozen"/>
      <selection activeCell="C1" sqref="C1"/>
      <selection pane="topRight" activeCell="D1" sqref="D1"/>
      <selection pane="bottomLeft" activeCell="C2" sqref="C2"/>
      <selection pane="bottomRight" activeCell="V179" sqref="V179:W255"/>
    </sheetView>
  </sheetViews>
  <sheetFormatPr baseColWidth="10" defaultRowHeight="15" x14ac:dyDescent="0.25"/>
  <cols>
    <col min="1" max="1" width="7.5703125" hidden="1" customWidth="1"/>
    <col min="2" max="2" width="19.28515625" style="11" hidden="1" customWidth="1"/>
    <col min="3" max="3" width="10.5703125" style="11" bestFit="1" customWidth="1"/>
    <col min="4" max="4" width="25" style="11" customWidth="1"/>
    <col min="5" max="5" width="22.5703125" style="11" hidden="1" customWidth="1"/>
    <col min="6" max="6" width="47" style="12" hidden="1" customWidth="1"/>
    <col min="7" max="7" width="12.28515625" style="12" bestFit="1" customWidth="1"/>
    <col min="8" max="8" width="46.5703125" style="12" customWidth="1"/>
    <col min="9" max="9" width="21.28515625" style="11" hidden="1" customWidth="1"/>
    <col min="10" max="10" width="93.7109375" style="12" hidden="1" customWidth="1"/>
    <col min="11" max="11" width="15.42578125" style="12" bestFit="1" customWidth="1"/>
    <col min="12" max="12" width="91.140625" style="12" bestFit="1" customWidth="1"/>
    <col min="13" max="13" width="21.28515625" style="11" hidden="1" customWidth="1"/>
    <col min="14" max="14" width="49.28515625" style="12" hidden="1" customWidth="1"/>
    <col min="15" max="15" width="20.140625" style="11" customWidth="1"/>
    <col min="16" max="16" width="26.85546875" style="12" customWidth="1"/>
    <col min="17" max="17" width="11.5703125" style="11" bestFit="1" customWidth="1"/>
    <col min="18" max="18" width="14.5703125" style="9" bestFit="1" customWidth="1"/>
    <col min="19" max="19" width="13" style="9" customWidth="1"/>
    <col min="20" max="20" width="14.140625" style="9" customWidth="1"/>
    <col min="21" max="21" width="16.85546875" style="9" customWidth="1"/>
    <col min="22" max="22" width="11.28515625" style="26" bestFit="1" customWidth="1"/>
    <col min="23" max="23" width="16.85546875" style="9" customWidth="1"/>
    <col min="24" max="24" width="11.5703125" style="10" hidden="1" customWidth="1"/>
    <col min="25" max="25" width="0" style="11" hidden="1" customWidth="1"/>
    <col min="26" max="26" width="20.7109375" style="11" hidden="1" customWidth="1"/>
  </cols>
  <sheetData>
    <row r="1" spans="1:26" s="4" customFormat="1" ht="30" x14ac:dyDescent="0.25">
      <c r="A1" s="1" t="s">
        <v>0</v>
      </c>
      <c r="B1" s="2" t="s">
        <v>1</v>
      </c>
      <c r="C1" s="20" t="s">
        <v>2082</v>
      </c>
      <c r="D1" s="20" t="s">
        <v>2162</v>
      </c>
      <c r="E1" s="20" t="s">
        <v>2082</v>
      </c>
      <c r="F1" s="20" t="s">
        <v>2</v>
      </c>
      <c r="G1" s="20" t="s">
        <v>3</v>
      </c>
      <c r="H1" s="20" t="s">
        <v>2274</v>
      </c>
      <c r="I1" s="20" t="s">
        <v>2275</v>
      </c>
      <c r="J1" s="20" t="s">
        <v>4</v>
      </c>
      <c r="K1" s="20" t="s">
        <v>5</v>
      </c>
      <c r="L1" s="20" t="s">
        <v>2702</v>
      </c>
      <c r="M1" s="20" t="s">
        <v>2703</v>
      </c>
      <c r="N1" s="20" t="s">
        <v>6</v>
      </c>
      <c r="O1" s="44" t="s">
        <v>7</v>
      </c>
      <c r="P1" s="20" t="s">
        <v>8</v>
      </c>
      <c r="Q1" s="20" t="s">
        <v>9</v>
      </c>
      <c r="R1" s="27" t="s">
        <v>2827</v>
      </c>
      <c r="S1" s="27" t="s">
        <v>2719</v>
      </c>
      <c r="T1" s="27" t="s">
        <v>10</v>
      </c>
      <c r="U1" s="27" t="s">
        <v>11</v>
      </c>
      <c r="V1" s="27" t="s">
        <v>12</v>
      </c>
      <c r="W1" s="27" t="s">
        <v>13</v>
      </c>
      <c r="X1" s="3" t="s">
        <v>12</v>
      </c>
      <c r="Y1" s="2" t="s">
        <v>13</v>
      </c>
      <c r="Z1" s="45" t="s">
        <v>14</v>
      </c>
    </row>
    <row r="2" spans="1:26" s="4" customFormat="1" x14ac:dyDescent="0.25">
      <c r="A2" s="5"/>
      <c r="B2" s="7" t="s">
        <v>15</v>
      </c>
      <c r="C2" s="28" t="s">
        <v>172</v>
      </c>
      <c r="D2" s="46" t="str">
        <f t="shared" ref="D2:D31" si="0">IFERROR(VLOOKUP(C2,IdCC,2,0),"")</f>
        <v>Gerencia del Asegurado</v>
      </c>
      <c r="E2" s="47" t="s">
        <v>172</v>
      </c>
      <c r="F2" s="48" t="s">
        <v>173</v>
      </c>
      <c r="G2" s="49" t="s">
        <v>2186</v>
      </c>
      <c r="H2" s="50" t="s">
        <v>2828</v>
      </c>
      <c r="I2" s="51" t="s">
        <v>174</v>
      </c>
      <c r="J2" s="52" t="s">
        <v>175</v>
      </c>
      <c r="K2" s="53" t="s">
        <v>2372</v>
      </c>
      <c r="L2" s="53" t="s">
        <v>2829</v>
      </c>
      <c r="M2" s="54" t="s">
        <v>176</v>
      </c>
      <c r="N2" s="55" t="s">
        <v>177</v>
      </c>
      <c r="O2" s="56" t="s">
        <v>102</v>
      </c>
      <c r="P2" s="57" t="s">
        <v>2830</v>
      </c>
      <c r="Q2" s="58">
        <v>6</v>
      </c>
      <c r="R2" s="58">
        <v>3000</v>
      </c>
      <c r="S2" s="58">
        <v>0</v>
      </c>
      <c r="T2" s="59">
        <v>3840</v>
      </c>
      <c r="U2" s="59">
        <f>SUM(R2:T2)</f>
        <v>6840</v>
      </c>
      <c r="V2" s="60">
        <v>2</v>
      </c>
      <c r="W2" s="59" t="s">
        <v>111</v>
      </c>
      <c r="X2" s="24" t="s">
        <v>21</v>
      </c>
      <c r="Y2" s="8" t="s">
        <v>126</v>
      </c>
      <c r="Z2" s="61"/>
    </row>
    <row r="3" spans="1:26" s="4" customFormat="1" x14ac:dyDescent="0.25">
      <c r="A3" s="5"/>
      <c r="B3" s="7"/>
      <c r="C3" s="28" t="s">
        <v>172</v>
      </c>
      <c r="D3" s="46" t="str">
        <f t="shared" si="0"/>
        <v>Gerencia del Asegurado</v>
      </c>
      <c r="E3" s="47"/>
      <c r="F3" s="48"/>
      <c r="G3" s="49" t="s">
        <v>2186</v>
      </c>
      <c r="H3" s="50" t="s">
        <v>2828</v>
      </c>
      <c r="I3" s="51"/>
      <c r="J3" s="52"/>
      <c r="K3" s="53" t="s">
        <v>2372</v>
      </c>
      <c r="L3" s="53" t="s">
        <v>2829</v>
      </c>
      <c r="M3" s="54"/>
      <c r="N3" s="55"/>
      <c r="O3" s="56" t="s">
        <v>102</v>
      </c>
      <c r="P3" s="57" t="s">
        <v>2830</v>
      </c>
      <c r="Q3" s="58">
        <v>6</v>
      </c>
      <c r="R3" s="58">
        <v>2500</v>
      </c>
      <c r="S3" s="58">
        <v>0</v>
      </c>
      <c r="T3" s="59">
        <v>0</v>
      </c>
      <c r="U3" s="59">
        <f t="shared" ref="U3:U138" si="1">SUM(R3:T3)</f>
        <v>2500</v>
      </c>
      <c r="V3" s="60">
        <v>2</v>
      </c>
      <c r="W3" s="59" t="s">
        <v>111</v>
      </c>
      <c r="X3" s="24"/>
      <c r="Y3" s="8"/>
      <c r="Z3" s="61"/>
    </row>
    <row r="4" spans="1:26" s="4" customFormat="1" x14ac:dyDescent="0.25">
      <c r="A4" s="5"/>
      <c r="B4" s="7"/>
      <c r="C4" s="28" t="s">
        <v>172</v>
      </c>
      <c r="D4" s="46" t="str">
        <f t="shared" si="0"/>
        <v>Gerencia del Asegurado</v>
      </c>
      <c r="E4" s="47"/>
      <c r="F4" s="48"/>
      <c r="G4" s="49" t="s">
        <v>2186</v>
      </c>
      <c r="H4" s="50" t="s">
        <v>2828</v>
      </c>
      <c r="I4" s="51"/>
      <c r="J4" s="52"/>
      <c r="K4" s="53" t="s">
        <v>2372</v>
      </c>
      <c r="L4" s="53" t="s">
        <v>2829</v>
      </c>
      <c r="M4" s="54"/>
      <c r="N4" s="55"/>
      <c r="O4" s="56" t="s">
        <v>85</v>
      </c>
      <c r="P4" s="57" t="s">
        <v>2831</v>
      </c>
      <c r="Q4" s="58">
        <v>15</v>
      </c>
      <c r="R4" s="58">
        <v>19180</v>
      </c>
      <c r="S4" s="58">
        <v>2000</v>
      </c>
      <c r="T4" s="59">
        <v>4800</v>
      </c>
      <c r="U4" s="59">
        <f t="shared" si="1"/>
        <v>25980</v>
      </c>
      <c r="V4" s="60">
        <v>2</v>
      </c>
      <c r="W4" s="59" t="s">
        <v>111</v>
      </c>
      <c r="X4" s="24"/>
      <c r="Y4" s="8"/>
      <c r="Z4" s="61"/>
    </row>
    <row r="5" spans="1:26" s="4" customFormat="1" x14ac:dyDescent="0.25">
      <c r="A5" s="5"/>
      <c r="B5" s="7"/>
      <c r="C5" s="28" t="s">
        <v>172</v>
      </c>
      <c r="D5" s="46" t="str">
        <f t="shared" si="0"/>
        <v>Gerencia del Asegurado</v>
      </c>
      <c r="E5" s="47"/>
      <c r="F5" s="48"/>
      <c r="G5" s="49" t="s">
        <v>2186</v>
      </c>
      <c r="H5" s="50" t="s">
        <v>2828</v>
      </c>
      <c r="I5" s="51"/>
      <c r="J5" s="52"/>
      <c r="K5" s="53" t="s">
        <v>2372</v>
      </c>
      <c r="L5" s="53" t="s">
        <v>2829</v>
      </c>
      <c r="M5" s="54"/>
      <c r="N5" s="55"/>
      <c r="O5" s="56" t="s">
        <v>89</v>
      </c>
      <c r="P5" s="57" t="s">
        <v>2831</v>
      </c>
      <c r="Q5" s="58">
        <v>10</v>
      </c>
      <c r="R5" s="58">
        <v>11000</v>
      </c>
      <c r="S5" s="58">
        <v>2000</v>
      </c>
      <c r="T5" s="59">
        <v>3200</v>
      </c>
      <c r="U5" s="59">
        <f t="shared" si="1"/>
        <v>16200</v>
      </c>
      <c r="V5" s="60">
        <v>2</v>
      </c>
      <c r="W5" s="59" t="s">
        <v>111</v>
      </c>
      <c r="X5" s="24"/>
      <c r="Y5" s="8"/>
      <c r="Z5" s="61"/>
    </row>
    <row r="6" spans="1:26" s="4" customFormat="1" x14ac:dyDescent="0.25">
      <c r="A6" s="5"/>
      <c r="B6" s="7"/>
      <c r="C6" s="28" t="s">
        <v>172</v>
      </c>
      <c r="D6" s="46" t="str">
        <f t="shared" si="0"/>
        <v>Gerencia del Asegurado</v>
      </c>
      <c r="E6" s="47"/>
      <c r="F6" s="48"/>
      <c r="G6" s="49" t="s">
        <v>2186</v>
      </c>
      <c r="H6" s="50" t="s">
        <v>2828</v>
      </c>
      <c r="I6" s="51"/>
      <c r="J6" s="52"/>
      <c r="K6" s="53" t="s">
        <v>2372</v>
      </c>
      <c r="L6" s="53" t="s">
        <v>2829</v>
      </c>
      <c r="M6" s="54"/>
      <c r="N6" s="55"/>
      <c r="O6" s="56" t="s">
        <v>89</v>
      </c>
      <c r="P6" s="57" t="s">
        <v>2831</v>
      </c>
      <c r="Q6" s="58">
        <v>10</v>
      </c>
      <c r="R6" s="58">
        <v>11000</v>
      </c>
      <c r="S6" s="58">
        <v>2000</v>
      </c>
      <c r="T6" s="59">
        <v>3200</v>
      </c>
      <c r="U6" s="59">
        <f t="shared" si="1"/>
        <v>16200</v>
      </c>
      <c r="V6" s="60">
        <v>2</v>
      </c>
      <c r="W6" s="59" t="s">
        <v>111</v>
      </c>
      <c r="X6" s="24"/>
      <c r="Y6" s="8"/>
      <c r="Z6" s="61"/>
    </row>
    <row r="7" spans="1:26" s="4" customFormat="1" x14ac:dyDescent="0.25">
      <c r="A7" s="5"/>
      <c r="B7" s="7"/>
      <c r="C7" s="28" t="s">
        <v>172</v>
      </c>
      <c r="D7" s="46" t="str">
        <f t="shared" si="0"/>
        <v>Gerencia del Asegurado</v>
      </c>
      <c r="E7" s="47"/>
      <c r="F7" s="48"/>
      <c r="G7" s="49" t="s">
        <v>2186</v>
      </c>
      <c r="H7" s="50" t="s">
        <v>2828</v>
      </c>
      <c r="I7" s="51"/>
      <c r="J7" s="52"/>
      <c r="K7" s="53" t="s">
        <v>2372</v>
      </c>
      <c r="L7" s="53" t="s">
        <v>2829</v>
      </c>
      <c r="M7" s="54"/>
      <c r="N7" s="55"/>
      <c r="O7" s="56" t="s">
        <v>89</v>
      </c>
      <c r="P7" s="57" t="s">
        <v>2831</v>
      </c>
      <c r="Q7" s="58">
        <v>10</v>
      </c>
      <c r="R7" s="58">
        <v>11000</v>
      </c>
      <c r="S7" s="58">
        <v>2000</v>
      </c>
      <c r="T7" s="59">
        <v>3200</v>
      </c>
      <c r="U7" s="59">
        <f t="shared" si="1"/>
        <v>16200</v>
      </c>
      <c r="V7" s="60">
        <v>2</v>
      </c>
      <c r="W7" s="59" t="s">
        <v>111</v>
      </c>
      <c r="X7" s="24"/>
      <c r="Y7" s="8"/>
      <c r="Z7" s="61"/>
    </row>
    <row r="8" spans="1:26" s="4" customFormat="1" x14ac:dyDescent="0.25">
      <c r="A8" s="5"/>
      <c r="B8" s="7"/>
      <c r="C8" s="28" t="s">
        <v>172</v>
      </c>
      <c r="D8" s="46" t="str">
        <f t="shared" si="0"/>
        <v>Gerencia del Asegurado</v>
      </c>
      <c r="E8" s="47"/>
      <c r="F8" s="48"/>
      <c r="G8" s="49" t="s">
        <v>2186</v>
      </c>
      <c r="H8" s="50" t="s">
        <v>2828</v>
      </c>
      <c r="I8" s="51"/>
      <c r="J8" s="52"/>
      <c r="K8" s="53" t="s">
        <v>2372</v>
      </c>
      <c r="L8" s="53" t="s">
        <v>2829</v>
      </c>
      <c r="M8" s="54"/>
      <c r="N8" s="55"/>
      <c r="O8" s="69" t="s">
        <v>89</v>
      </c>
      <c r="P8" s="74" t="s">
        <v>2831</v>
      </c>
      <c r="Q8" s="71">
        <v>9</v>
      </c>
      <c r="R8" s="71">
        <v>13800</v>
      </c>
      <c r="S8" s="71">
        <v>3000</v>
      </c>
      <c r="T8" s="72">
        <v>2880</v>
      </c>
      <c r="U8" s="72">
        <f t="shared" si="1"/>
        <v>19680</v>
      </c>
      <c r="V8" s="60">
        <v>2</v>
      </c>
      <c r="W8" s="59" t="s">
        <v>111</v>
      </c>
      <c r="X8" s="24"/>
      <c r="Y8" s="8"/>
      <c r="Z8" s="61"/>
    </row>
    <row r="9" spans="1:26" s="4" customFormat="1" ht="30" x14ac:dyDescent="0.25">
      <c r="A9" s="5"/>
      <c r="B9" s="7"/>
      <c r="C9" s="28" t="s">
        <v>172</v>
      </c>
      <c r="D9" s="46" t="str">
        <f t="shared" si="0"/>
        <v>Gerencia del Asegurado</v>
      </c>
      <c r="E9" s="47"/>
      <c r="F9" s="48"/>
      <c r="G9" s="49" t="s">
        <v>2186</v>
      </c>
      <c r="H9" s="50" t="s">
        <v>2828</v>
      </c>
      <c r="I9" s="51"/>
      <c r="J9" s="52"/>
      <c r="K9" s="53" t="s">
        <v>2372</v>
      </c>
      <c r="L9" s="62" t="s">
        <v>2832</v>
      </c>
      <c r="M9" s="54"/>
      <c r="N9" s="55"/>
      <c r="O9" s="56" t="s">
        <v>85</v>
      </c>
      <c r="P9" s="63" t="s">
        <v>2833</v>
      </c>
      <c r="Q9" s="64">
        <v>15</v>
      </c>
      <c r="R9" s="64">
        <v>0</v>
      </c>
      <c r="S9" s="64">
        <v>3500</v>
      </c>
      <c r="T9" s="59">
        <f>320*15</f>
        <v>4800</v>
      </c>
      <c r="U9" s="59">
        <f t="shared" si="1"/>
        <v>8300</v>
      </c>
      <c r="V9" s="60">
        <v>2</v>
      </c>
      <c r="W9" s="59" t="s">
        <v>111</v>
      </c>
      <c r="X9" s="24"/>
      <c r="Y9" s="8"/>
      <c r="Z9" s="61"/>
    </row>
    <row r="10" spans="1:26" s="4" customFormat="1" x14ac:dyDescent="0.25">
      <c r="A10" s="5"/>
      <c r="B10" s="7"/>
      <c r="C10" s="28" t="s">
        <v>172</v>
      </c>
      <c r="D10" s="46" t="str">
        <f t="shared" si="0"/>
        <v>Gerencia del Asegurado</v>
      </c>
      <c r="E10" s="47"/>
      <c r="F10" s="48"/>
      <c r="G10" s="49" t="s">
        <v>2186</v>
      </c>
      <c r="H10" s="50" t="s">
        <v>2828</v>
      </c>
      <c r="I10" s="51"/>
      <c r="J10" s="52"/>
      <c r="K10" s="53" t="s">
        <v>2372</v>
      </c>
      <c r="L10" s="53" t="s">
        <v>2829</v>
      </c>
      <c r="M10" s="54"/>
      <c r="N10" s="55"/>
      <c r="O10" s="69" t="s">
        <v>2834</v>
      </c>
      <c r="P10" s="74" t="s">
        <v>2861</v>
      </c>
      <c r="Q10" s="71">
        <v>13</v>
      </c>
      <c r="R10" s="71">
        <v>8200</v>
      </c>
      <c r="S10" s="71">
        <v>0</v>
      </c>
      <c r="T10" s="72">
        <v>4160</v>
      </c>
      <c r="U10" s="72">
        <f t="shared" si="1"/>
        <v>12360</v>
      </c>
      <c r="V10" s="60">
        <v>2</v>
      </c>
      <c r="W10" s="59" t="s">
        <v>111</v>
      </c>
      <c r="X10" s="24"/>
      <c r="Y10" s="8"/>
      <c r="Z10" s="61"/>
    </row>
    <row r="11" spans="1:26" s="4" customFormat="1" x14ac:dyDescent="0.25">
      <c r="A11" s="5"/>
      <c r="B11" s="7"/>
      <c r="C11" s="28" t="s">
        <v>172</v>
      </c>
      <c r="D11" s="46" t="str">
        <f t="shared" si="0"/>
        <v>Gerencia del Asegurado</v>
      </c>
      <c r="E11" s="47"/>
      <c r="F11" s="48"/>
      <c r="G11" s="49" t="s">
        <v>2186</v>
      </c>
      <c r="H11" s="50" t="s">
        <v>2828</v>
      </c>
      <c r="I11" s="51"/>
      <c r="J11" s="52"/>
      <c r="K11" s="53" t="s">
        <v>2372</v>
      </c>
      <c r="L11" s="53" t="s">
        <v>2829</v>
      </c>
      <c r="M11" s="54"/>
      <c r="N11" s="55"/>
      <c r="O11" s="56" t="s">
        <v>2835</v>
      </c>
      <c r="P11" s="57" t="s">
        <v>2831</v>
      </c>
      <c r="Q11" s="58">
        <v>12</v>
      </c>
      <c r="R11" s="58">
        <v>11000</v>
      </c>
      <c r="S11" s="58">
        <v>1000</v>
      </c>
      <c r="T11" s="59">
        <v>3840</v>
      </c>
      <c r="U11" s="59">
        <f t="shared" si="1"/>
        <v>15840</v>
      </c>
      <c r="V11" s="60">
        <v>2</v>
      </c>
      <c r="W11" s="59" t="s">
        <v>111</v>
      </c>
      <c r="X11" s="24"/>
      <c r="Y11" s="8"/>
      <c r="Z11" s="61"/>
    </row>
    <row r="12" spans="1:26" s="4" customFormat="1" x14ac:dyDescent="0.25">
      <c r="A12" s="5"/>
      <c r="B12" s="7"/>
      <c r="C12" s="28" t="s">
        <v>172</v>
      </c>
      <c r="D12" s="46" t="str">
        <f t="shared" ref="D12:D23" si="2">IFERROR(VLOOKUP(C12,IdCC,2,0),"")</f>
        <v>Gerencia del Asegurado</v>
      </c>
      <c r="E12" s="47"/>
      <c r="F12" s="48"/>
      <c r="G12" s="49" t="s">
        <v>2186</v>
      </c>
      <c r="H12" s="50" t="s">
        <v>2828</v>
      </c>
      <c r="I12" s="51"/>
      <c r="J12" s="52"/>
      <c r="K12" s="53" t="s">
        <v>2372</v>
      </c>
      <c r="L12" s="29" t="s">
        <v>2836</v>
      </c>
      <c r="M12" s="54"/>
      <c r="N12" s="55"/>
      <c r="O12" s="56" t="s">
        <v>80</v>
      </c>
      <c r="P12" s="57" t="s">
        <v>2830</v>
      </c>
      <c r="Q12" s="58">
        <v>16</v>
      </c>
      <c r="R12" s="58">
        <v>4000</v>
      </c>
      <c r="S12" s="58">
        <v>0</v>
      </c>
      <c r="T12" s="59">
        <f>+Q12*320</f>
        <v>5120</v>
      </c>
      <c r="U12" s="59">
        <f t="shared" si="1"/>
        <v>9120</v>
      </c>
      <c r="V12" s="60">
        <v>2</v>
      </c>
      <c r="W12" s="59" t="s">
        <v>111</v>
      </c>
      <c r="X12" s="24"/>
      <c r="Y12" s="8"/>
      <c r="Z12" s="61"/>
    </row>
    <row r="13" spans="1:26" s="4" customFormat="1" x14ac:dyDescent="0.25">
      <c r="A13" s="5"/>
      <c r="B13" s="7"/>
      <c r="C13" s="28" t="s">
        <v>172</v>
      </c>
      <c r="D13" s="46" t="str">
        <f t="shared" si="2"/>
        <v>Gerencia del Asegurado</v>
      </c>
      <c r="E13" s="47"/>
      <c r="F13" s="48"/>
      <c r="G13" s="49" t="s">
        <v>2186</v>
      </c>
      <c r="H13" s="50" t="s">
        <v>2828</v>
      </c>
      <c r="I13" s="51"/>
      <c r="J13" s="52"/>
      <c r="K13" s="53" t="s">
        <v>2372</v>
      </c>
      <c r="L13" s="29" t="s">
        <v>2836</v>
      </c>
      <c r="M13" s="54"/>
      <c r="N13" s="55"/>
      <c r="O13" s="56" t="s">
        <v>94</v>
      </c>
      <c r="P13" s="57" t="s">
        <v>2831</v>
      </c>
      <c r="Q13" s="58">
        <v>7</v>
      </c>
      <c r="R13" s="58">
        <v>3500</v>
      </c>
      <c r="S13" s="58">
        <v>0</v>
      </c>
      <c r="T13" s="59">
        <v>2240</v>
      </c>
      <c r="U13" s="59">
        <f t="shared" si="1"/>
        <v>5740</v>
      </c>
      <c r="V13" s="60">
        <v>2</v>
      </c>
      <c r="W13" s="59" t="s">
        <v>111</v>
      </c>
      <c r="X13" s="24"/>
      <c r="Y13" s="8"/>
      <c r="Z13" s="61"/>
    </row>
    <row r="14" spans="1:26" s="4" customFormat="1" x14ac:dyDescent="0.25">
      <c r="A14" s="5"/>
      <c r="B14" s="7"/>
      <c r="C14" s="28" t="s">
        <v>172</v>
      </c>
      <c r="D14" s="46" t="str">
        <f t="shared" si="2"/>
        <v>Gerencia del Asegurado</v>
      </c>
      <c r="E14" s="47"/>
      <c r="F14" s="48"/>
      <c r="G14" s="49" t="s">
        <v>2186</v>
      </c>
      <c r="H14" s="50" t="s">
        <v>2828</v>
      </c>
      <c r="I14" s="51"/>
      <c r="J14" s="52"/>
      <c r="K14" s="53" t="s">
        <v>2372</v>
      </c>
      <c r="L14" s="29" t="s">
        <v>2836</v>
      </c>
      <c r="M14" s="54"/>
      <c r="N14" s="55"/>
      <c r="O14" s="56" t="s">
        <v>94</v>
      </c>
      <c r="P14" s="57" t="s">
        <v>2831</v>
      </c>
      <c r="Q14" s="58">
        <v>7</v>
      </c>
      <c r="R14" s="58">
        <v>3500</v>
      </c>
      <c r="S14" s="58">
        <v>0</v>
      </c>
      <c r="T14" s="59">
        <v>2240</v>
      </c>
      <c r="U14" s="59">
        <f t="shared" si="1"/>
        <v>5740</v>
      </c>
      <c r="V14" s="60">
        <v>2</v>
      </c>
      <c r="W14" s="59" t="s">
        <v>111</v>
      </c>
      <c r="X14" s="24"/>
      <c r="Y14" s="8"/>
      <c r="Z14" s="61"/>
    </row>
    <row r="15" spans="1:26" s="4" customFormat="1" ht="27" x14ac:dyDescent="0.25">
      <c r="A15" s="5"/>
      <c r="B15" s="7"/>
      <c r="C15" s="28" t="s">
        <v>172</v>
      </c>
      <c r="D15" s="46" t="str">
        <f t="shared" si="2"/>
        <v>Gerencia del Asegurado</v>
      </c>
      <c r="E15" s="47"/>
      <c r="F15" s="48"/>
      <c r="G15" s="49" t="s">
        <v>2186</v>
      </c>
      <c r="H15" s="50" t="s">
        <v>2828</v>
      </c>
      <c r="I15" s="51"/>
      <c r="J15" s="52"/>
      <c r="K15" s="53" t="s">
        <v>2372</v>
      </c>
      <c r="L15" s="29" t="s">
        <v>2836</v>
      </c>
      <c r="M15" s="54"/>
      <c r="N15" s="55"/>
      <c r="O15" s="69" t="s">
        <v>2837</v>
      </c>
      <c r="P15" s="70" t="s">
        <v>2852</v>
      </c>
      <c r="Q15" s="71">
        <v>4</v>
      </c>
      <c r="R15" s="71">
        <v>2200</v>
      </c>
      <c r="S15" s="71">
        <v>0</v>
      </c>
      <c r="T15" s="72">
        <v>2560</v>
      </c>
      <c r="U15" s="72">
        <f t="shared" si="1"/>
        <v>4760</v>
      </c>
      <c r="V15" s="73">
        <v>2</v>
      </c>
      <c r="W15" s="59" t="s">
        <v>111</v>
      </c>
      <c r="X15" s="24"/>
      <c r="Y15" s="8"/>
      <c r="Z15" s="61"/>
    </row>
    <row r="16" spans="1:26" s="4" customFormat="1" x14ac:dyDescent="0.25">
      <c r="A16" s="5"/>
      <c r="B16" s="7"/>
      <c r="C16" s="28" t="s">
        <v>172</v>
      </c>
      <c r="D16" s="46" t="str">
        <f t="shared" si="2"/>
        <v>Gerencia del Asegurado</v>
      </c>
      <c r="E16" s="47"/>
      <c r="F16" s="48"/>
      <c r="G16" s="49" t="s">
        <v>2186</v>
      </c>
      <c r="H16" s="50" t="s">
        <v>2828</v>
      </c>
      <c r="I16" s="51"/>
      <c r="J16" s="52"/>
      <c r="K16" s="53" t="s">
        <v>2372</v>
      </c>
      <c r="L16" s="29" t="s">
        <v>2836</v>
      </c>
      <c r="M16" s="54"/>
      <c r="N16" s="55"/>
      <c r="O16" s="69" t="s">
        <v>1166</v>
      </c>
      <c r="P16" s="74" t="s">
        <v>2854</v>
      </c>
      <c r="Q16" s="71">
        <v>14</v>
      </c>
      <c r="R16" s="71">
        <v>3850</v>
      </c>
      <c r="S16" s="71">
        <v>0</v>
      </c>
      <c r="T16" s="72">
        <v>4480</v>
      </c>
      <c r="U16" s="72">
        <f t="shared" si="1"/>
        <v>8330</v>
      </c>
      <c r="V16" s="73">
        <v>2</v>
      </c>
      <c r="W16" s="59" t="s">
        <v>111</v>
      </c>
      <c r="X16" s="24"/>
      <c r="Y16" s="8"/>
      <c r="Z16" s="61"/>
    </row>
    <row r="17" spans="1:26" s="4" customFormat="1" x14ac:dyDescent="0.25">
      <c r="A17" s="5"/>
      <c r="B17" s="7"/>
      <c r="C17" s="28" t="s">
        <v>172</v>
      </c>
      <c r="D17" s="46" t="str">
        <f t="shared" si="2"/>
        <v>Gerencia del Asegurado</v>
      </c>
      <c r="E17" s="47"/>
      <c r="F17" s="48"/>
      <c r="G17" s="49" t="s">
        <v>2186</v>
      </c>
      <c r="H17" s="50" t="s">
        <v>2828</v>
      </c>
      <c r="I17" s="51"/>
      <c r="J17" s="52"/>
      <c r="K17" s="53" t="s">
        <v>2372</v>
      </c>
      <c r="L17" s="29" t="s">
        <v>2836</v>
      </c>
      <c r="M17" s="54"/>
      <c r="N17" s="55"/>
      <c r="O17" s="56" t="s">
        <v>87</v>
      </c>
      <c r="P17" s="57" t="s">
        <v>2831</v>
      </c>
      <c r="Q17" s="58">
        <v>6</v>
      </c>
      <c r="R17" s="58">
        <v>4800</v>
      </c>
      <c r="S17" s="58">
        <v>0</v>
      </c>
      <c r="T17" s="59">
        <v>1920</v>
      </c>
      <c r="U17" s="59">
        <f t="shared" si="1"/>
        <v>6720</v>
      </c>
      <c r="V17" s="60">
        <v>2</v>
      </c>
      <c r="W17" s="59" t="s">
        <v>111</v>
      </c>
      <c r="X17" s="24"/>
      <c r="Y17" s="8"/>
      <c r="Z17" s="61"/>
    </row>
    <row r="18" spans="1:26" s="4" customFormat="1" x14ac:dyDescent="0.25">
      <c r="A18" s="5"/>
      <c r="B18" s="7"/>
      <c r="C18" s="28" t="s">
        <v>172</v>
      </c>
      <c r="D18" s="46" t="str">
        <f t="shared" si="2"/>
        <v>Gerencia del Asegurado</v>
      </c>
      <c r="E18" s="47"/>
      <c r="F18" s="48"/>
      <c r="G18" s="49" t="s">
        <v>2186</v>
      </c>
      <c r="H18" s="50" t="s">
        <v>2828</v>
      </c>
      <c r="I18" s="51"/>
      <c r="J18" s="52"/>
      <c r="K18" s="53" t="s">
        <v>2372</v>
      </c>
      <c r="L18" s="29" t="s">
        <v>2836</v>
      </c>
      <c r="M18" s="54"/>
      <c r="N18" s="55"/>
      <c r="O18" s="56" t="s">
        <v>87</v>
      </c>
      <c r="P18" s="57" t="s">
        <v>2831</v>
      </c>
      <c r="Q18" s="58">
        <v>6</v>
      </c>
      <c r="R18" s="58">
        <v>4800</v>
      </c>
      <c r="S18" s="58">
        <v>0</v>
      </c>
      <c r="T18" s="59">
        <v>1920</v>
      </c>
      <c r="U18" s="59">
        <f t="shared" si="1"/>
        <v>6720</v>
      </c>
      <c r="V18" s="60">
        <v>2</v>
      </c>
      <c r="W18" s="59" t="s">
        <v>111</v>
      </c>
      <c r="X18" s="24"/>
      <c r="Y18" s="8"/>
      <c r="Z18" s="61"/>
    </row>
    <row r="19" spans="1:26" s="4" customFormat="1" ht="27" x14ac:dyDescent="0.25">
      <c r="A19" s="5"/>
      <c r="B19" s="7"/>
      <c r="C19" s="28" t="s">
        <v>172</v>
      </c>
      <c r="D19" s="46" t="str">
        <f t="shared" si="2"/>
        <v>Gerencia del Asegurado</v>
      </c>
      <c r="E19" s="47"/>
      <c r="F19" s="48"/>
      <c r="G19" s="49" t="s">
        <v>2186</v>
      </c>
      <c r="H19" s="50" t="s">
        <v>2828</v>
      </c>
      <c r="I19" s="51"/>
      <c r="J19" s="52"/>
      <c r="K19" s="53" t="s">
        <v>2372</v>
      </c>
      <c r="L19" s="29" t="s">
        <v>2836</v>
      </c>
      <c r="M19" s="54"/>
      <c r="N19" s="55"/>
      <c r="O19" s="69" t="s">
        <v>1166</v>
      </c>
      <c r="P19" s="70" t="s">
        <v>2853</v>
      </c>
      <c r="Q19" s="71">
        <v>14</v>
      </c>
      <c r="R19" s="71">
        <v>3850</v>
      </c>
      <c r="S19" s="71">
        <v>0</v>
      </c>
      <c r="T19" s="72">
        <v>4480</v>
      </c>
      <c r="U19" s="72">
        <f t="shared" si="1"/>
        <v>8330</v>
      </c>
      <c r="V19" s="73">
        <v>2</v>
      </c>
      <c r="W19" s="59" t="s">
        <v>111</v>
      </c>
      <c r="X19" s="24"/>
      <c r="Y19" s="8"/>
      <c r="Z19" s="61"/>
    </row>
    <row r="20" spans="1:26" s="4" customFormat="1" x14ac:dyDescent="0.25">
      <c r="A20" s="5"/>
      <c r="B20" s="7"/>
      <c r="C20" s="28" t="s">
        <v>172</v>
      </c>
      <c r="D20" s="46" t="str">
        <f t="shared" si="2"/>
        <v>Gerencia del Asegurado</v>
      </c>
      <c r="E20" s="47"/>
      <c r="F20" s="48"/>
      <c r="G20" s="49" t="s">
        <v>2186</v>
      </c>
      <c r="H20" s="50" t="s">
        <v>2828</v>
      </c>
      <c r="I20" s="51"/>
      <c r="J20" s="52"/>
      <c r="K20" s="53" t="s">
        <v>2372</v>
      </c>
      <c r="L20" s="29" t="s">
        <v>2836</v>
      </c>
      <c r="M20" s="54"/>
      <c r="N20" s="55"/>
      <c r="O20" s="56" t="s">
        <v>76</v>
      </c>
      <c r="P20" s="57" t="s">
        <v>2830</v>
      </c>
      <c r="Q20" s="58">
        <v>6</v>
      </c>
      <c r="R20" s="58">
        <v>3400</v>
      </c>
      <c r="S20" s="58">
        <v>0</v>
      </c>
      <c r="T20" s="59">
        <v>3840</v>
      </c>
      <c r="U20" s="59">
        <f t="shared" si="1"/>
        <v>7240</v>
      </c>
      <c r="V20" s="60">
        <v>2</v>
      </c>
      <c r="W20" s="59" t="s">
        <v>111</v>
      </c>
      <c r="X20" s="24"/>
      <c r="Y20" s="8"/>
      <c r="Z20" s="61"/>
    </row>
    <row r="21" spans="1:26" s="4" customFormat="1" x14ac:dyDescent="0.25">
      <c r="A21" s="5"/>
      <c r="B21" s="7"/>
      <c r="C21" s="28" t="s">
        <v>172</v>
      </c>
      <c r="D21" s="46" t="str">
        <f t="shared" si="2"/>
        <v>Gerencia del Asegurado</v>
      </c>
      <c r="E21" s="47"/>
      <c r="F21" s="48"/>
      <c r="G21" s="49" t="s">
        <v>2186</v>
      </c>
      <c r="H21" s="50" t="s">
        <v>2828</v>
      </c>
      <c r="I21" s="51"/>
      <c r="J21" s="52"/>
      <c r="K21" s="53" t="s">
        <v>2372</v>
      </c>
      <c r="L21" s="29" t="s">
        <v>2836</v>
      </c>
      <c r="M21" s="54"/>
      <c r="N21" s="55"/>
      <c r="O21" s="56" t="s">
        <v>2838</v>
      </c>
      <c r="P21" s="57" t="s">
        <v>2830</v>
      </c>
      <c r="Q21" s="58">
        <v>6</v>
      </c>
      <c r="R21" s="58">
        <v>3000</v>
      </c>
      <c r="S21" s="58">
        <v>0</v>
      </c>
      <c r="T21" s="59">
        <v>1920</v>
      </c>
      <c r="U21" s="59">
        <f t="shared" si="1"/>
        <v>4920</v>
      </c>
      <c r="V21" s="60">
        <v>2</v>
      </c>
      <c r="W21" s="59" t="s">
        <v>111</v>
      </c>
      <c r="X21" s="24"/>
      <c r="Y21" s="8"/>
      <c r="Z21" s="61"/>
    </row>
    <row r="22" spans="1:26" s="4" customFormat="1" ht="30" x14ac:dyDescent="0.25">
      <c r="A22" s="5"/>
      <c r="B22" s="7"/>
      <c r="C22" s="28" t="s">
        <v>172</v>
      </c>
      <c r="D22" s="46" t="str">
        <f t="shared" si="2"/>
        <v>Gerencia del Asegurado</v>
      </c>
      <c r="E22" s="47"/>
      <c r="F22" s="48"/>
      <c r="G22" s="49" t="s">
        <v>2186</v>
      </c>
      <c r="H22" s="50" t="s">
        <v>2828</v>
      </c>
      <c r="I22" s="51"/>
      <c r="J22" s="52"/>
      <c r="K22" s="53" t="s">
        <v>2372</v>
      </c>
      <c r="L22" s="62" t="s">
        <v>2832</v>
      </c>
      <c r="M22" s="54"/>
      <c r="N22" s="55"/>
      <c r="O22" s="65" t="s">
        <v>93</v>
      </c>
      <c r="P22" s="63" t="s">
        <v>2833</v>
      </c>
      <c r="Q22" s="64">
        <v>15</v>
      </c>
      <c r="R22" s="64">
        <v>0</v>
      </c>
      <c r="S22" s="64">
        <v>3500</v>
      </c>
      <c r="T22" s="59">
        <v>4800</v>
      </c>
      <c r="U22" s="59">
        <f t="shared" si="1"/>
        <v>8300</v>
      </c>
      <c r="V22" s="60">
        <v>3</v>
      </c>
      <c r="W22" s="59" t="s">
        <v>36</v>
      </c>
      <c r="X22" s="24"/>
      <c r="Y22" s="8"/>
      <c r="Z22" s="61"/>
    </row>
    <row r="23" spans="1:26" s="4" customFormat="1" ht="30" x14ac:dyDescent="0.25">
      <c r="A23" s="5"/>
      <c r="B23" s="7"/>
      <c r="C23" s="28" t="s">
        <v>172</v>
      </c>
      <c r="D23" s="46" t="str">
        <f t="shared" si="2"/>
        <v>Gerencia del Asegurado</v>
      </c>
      <c r="E23" s="47"/>
      <c r="F23" s="48"/>
      <c r="G23" s="49" t="s">
        <v>2186</v>
      </c>
      <c r="H23" s="50" t="s">
        <v>2828</v>
      </c>
      <c r="I23" s="51"/>
      <c r="J23" s="52"/>
      <c r="K23" s="53" t="s">
        <v>2372</v>
      </c>
      <c r="L23" s="62" t="s">
        <v>2832</v>
      </c>
      <c r="M23" s="54"/>
      <c r="N23" s="55"/>
      <c r="O23" s="65" t="s">
        <v>82</v>
      </c>
      <c r="P23" s="57" t="s">
        <v>2830</v>
      </c>
      <c r="Q23" s="64">
        <v>7</v>
      </c>
      <c r="R23" s="64">
        <v>0</v>
      </c>
      <c r="S23" s="64">
        <v>735</v>
      </c>
      <c r="T23" s="59">
        <f>320*7</f>
        <v>2240</v>
      </c>
      <c r="U23" s="59">
        <f t="shared" si="1"/>
        <v>2975</v>
      </c>
      <c r="V23" s="60">
        <v>2</v>
      </c>
      <c r="W23" s="59" t="s">
        <v>111</v>
      </c>
      <c r="X23" s="24"/>
      <c r="Y23" s="8"/>
      <c r="Z23" s="61"/>
    </row>
    <row r="24" spans="1:26" s="4" customFormat="1" x14ac:dyDescent="0.25">
      <c r="A24" s="5"/>
      <c r="B24" s="7"/>
      <c r="C24" s="28" t="s">
        <v>172</v>
      </c>
      <c r="D24" s="46" t="str">
        <f t="shared" si="0"/>
        <v>Gerencia del Asegurado</v>
      </c>
      <c r="E24" s="47"/>
      <c r="F24" s="48"/>
      <c r="G24" s="49" t="s">
        <v>2186</v>
      </c>
      <c r="H24" s="50" t="s">
        <v>2828</v>
      </c>
      <c r="I24" s="51"/>
      <c r="J24" s="52"/>
      <c r="K24" s="53" t="s">
        <v>2372</v>
      </c>
      <c r="L24" s="53" t="s">
        <v>2829</v>
      </c>
      <c r="M24" s="54"/>
      <c r="N24" s="55"/>
      <c r="O24" s="56" t="s">
        <v>102</v>
      </c>
      <c r="P24" s="57" t="s">
        <v>2830</v>
      </c>
      <c r="Q24" s="58">
        <v>6</v>
      </c>
      <c r="R24" s="58">
        <v>3000</v>
      </c>
      <c r="S24" s="58">
        <v>0</v>
      </c>
      <c r="T24" s="59">
        <v>3840</v>
      </c>
      <c r="U24" s="59">
        <f t="shared" si="1"/>
        <v>6840</v>
      </c>
      <c r="V24" s="60">
        <v>3</v>
      </c>
      <c r="W24" s="59" t="s">
        <v>36</v>
      </c>
      <c r="X24" s="24"/>
      <c r="Y24" s="8"/>
      <c r="Z24" s="61"/>
    </row>
    <row r="25" spans="1:26" s="4" customFormat="1" x14ac:dyDescent="0.25">
      <c r="A25" s="5"/>
      <c r="B25" s="7"/>
      <c r="C25" s="28" t="s">
        <v>172</v>
      </c>
      <c r="D25" s="46" t="str">
        <f t="shared" si="0"/>
        <v>Gerencia del Asegurado</v>
      </c>
      <c r="E25" s="47"/>
      <c r="F25" s="48"/>
      <c r="G25" s="49" t="s">
        <v>2186</v>
      </c>
      <c r="H25" s="50" t="s">
        <v>2828</v>
      </c>
      <c r="I25" s="51"/>
      <c r="J25" s="52"/>
      <c r="K25" s="53" t="s">
        <v>2372</v>
      </c>
      <c r="L25" s="53" t="s">
        <v>2829</v>
      </c>
      <c r="M25" s="54"/>
      <c r="N25" s="55"/>
      <c r="O25" s="56" t="s">
        <v>102</v>
      </c>
      <c r="P25" s="57" t="s">
        <v>2830</v>
      </c>
      <c r="Q25" s="58">
        <v>6</v>
      </c>
      <c r="R25" s="58">
        <v>3000</v>
      </c>
      <c r="S25" s="58">
        <v>0</v>
      </c>
      <c r="T25" s="59">
        <v>3840</v>
      </c>
      <c r="U25" s="59">
        <f t="shared" si="1"/>
        <v>6840</v>
      </c>
      <c r="V25" s="60">
        <v>3</v>
      </c>
      <c r="W25" s="59" t="s">
        <v>36</v>
      </c>
      <c r="X25" s="24"/>
      <c r="Y25" s="8"/>
      <c r="Z25" s="61"/>
    </row>
    <row r="26" spans="1:26" s="4" customFormat="1" x14ac:dyDescent="0.25">
      <c r="A26" s="5"/>
      <c r="B26" s="7"/>
      <c r="C26" s="28" t="s">
        <v>172</v>
      </c>
      <c r="D26" s="46" t="str">
        <f t="shared" si="0"/>
        <v>Gerencia del Asegurado</v>
      </c>
      <c r="E26" s="47"/>
      <c r="F26" s="48"/>
      <c r="G26" s="49" t="s">
        <v>2186</v>
      </c>
      <c r="H26" s="50" t="s">
        <v>2828</v>
      </c>
      <c r="I26" s="51"/>
      <c r="J26" s="52"/>
      <c r="K26" s="53" t="s">
        <v>2372</v>
      </c>
      <c r="L26" s="53" t="s">
        <v>2829</v>
      </c>
      <c r="M26" s="54"/>
      <c r="N26" s="55"/>
      <c r="O26" s="56" t="s">
        <v>2835</v>
      </c>
      <c r="P26" s="57" t="s">
        <v>2839</v>
      </c>
      <c r="Q26" s="58">
        <v>12</v>
      </c>
      <c r="R26" s="58">
        <v>11000</v>
      </c>
      <c r="S26" s="58">
        <v>1000</v>
      </c>
      <c r="T26" s="59">
        <f>3840+1600</f>
        <v>5440</v>
      </c>
      <c r="U26" s="59">
        <f t="shared" si="1"/>
        <v>17440</v>
      </c>
      <c r="V26" s="60">
        <v>3</v>
      </c>
      <c r="W26" s="59" t="s">
        <v>36</v>
      </c>
      <c r="X26" s="24"/>
      <c r="Y26" s="8"/>
      <c r="Z26" s="61"/>
    </row>
    <row r="27" spans="1:26" s="4" customFormat="1" x14ac:dyDescent="0.25">
      <c r="A27" s="5"/>
      <c r="B27" s="7"/>
      <c r="C27" s="28" t="s">
        <v>172</v>
      </c>
      <c r="D27" s="46" t="str">
        <f t="shared" si="0"/>
        <v>Gerencia del Asegurado</v>
      </c>
      <c r="E27" s="47"/>
      <c r="F27" s="48"/>
      <c r="G27" s="49" t="s">
        <v>2186</v>
      </c>
      <c r="H27" s="50" t="s">
        <v>2828</v>
      </c>
      <c r="I27" s="51"/>
      <c r="J27" s="52"/>
      <c r="K27" s="53" t="s">
        <v>2372</v>
      </c>
      <c r="L27" s="53" t="s">
        <v>2829</v>
      </c>
      <c r="M27" s="54"/>
      <c r="N27" s="55"/>
      <c r="O27" s="56" t="s">
        <v>2835</v>
      </c>
      <c r="P27" s="57" t="s">
        <v>2831</v>
      </c>
      <c r="Q27" s="58">
        <v>12</v>
      </c>
      <c r="R27" s="58">
        <v>11000</v>
      </c>
      <c r="S27" s="58">
        <v>1000</v>
      </c>
      <c r="T27" s="59">
        <v>3840</v>
      </c>
      <c r="U27" s="59">
        <f t="shared" si="1"/>
        <v>15840</v>
      </c>
      <c r="V27" s="60">
        <v>3</v>
      </c>
      <c r="W27" s="59" t="s">
        <v>36</v>
      </c>
      <c r="X27" s="24"/>
      <c r="Y27" s="8"/>
      <c r="Z27" s="61"/>
    </row>
    <row r="28" spans="1:26" s="4" customFormat="1" x14ac:dyDescent="0.25">
      <c r="A28" s="5"/>
      <c r="B28" s="7"/>
      <c r="C28" s="28" t="s">
        <v>172</v>
      </c>
      <c r="D28" s="46" t="str">
        <f t="shared" si="0"/>
        <v>Gerencia del Asegurado</v>
      </c>
      <c r="E28" s="47"/>
      <c r="F28" s="48"/>
      <c r="G28" s="49" t="s">
        <v>2186</v>
      </c>
      <c r="H28" s="50" t="s">
        <v>2828</v>
      </c>
      <c r="I28" s="51"/>
      <c r="J28" s="52"/>
      <c r="K28" s="53" t="s">
        <v>2372</v>
      </c>
      <c r="L28" s="53" t="s">
        <v>2829</v>
      </c>
      <c r="M28" s="54"/>
      <c r="N28" s="55"/>
      <c r="O28" s="56" t="s">
        <v>85</v>
      </c>
      <c r="P28" s="57" t="s">
        <v>2831</v>
      </c>
      <c r="Q28" s="58">
        <v>15</v>
      </c>
      <c r="R28" s="58">
        <v>16000</v>
      </c>
      <c r="S28" s="58">
        <v>2000</v>
      </c>
      <c r="T28" s="59">
        <v>4800</v>
      </c>
      <c r="U28" s="59">
        <f t="shared" si="1"/>
        <v>22800</v>
      </c>
      <c r="V28" s="60">
        <v>3</v>
      </c>
      <c r="W28" s="59" t="s">
        <v>36</v>
      </c>
      <c r="X28" s="24"/>
      <c r="Y28" s="8"/>
      <c r="Z28" s="61"/>
    </row>
    <row r="29" spans="1:26" s="4" customFormat="1" x14ac:dyDescent="0.25">
      <c r="A29" s="5"/>
      <c r="B29" s="7"/>
      <c r="C29" s="28" t="s">
        <v>172</v>
      </c>
      <c r="D29" s="46" t="str">
        <f t="shared" si="0"/>
        <v>Gerencia del Asegurado</v>
      </c>
      <c r="E29" s="47"/>
      <c r="F29" s="48"/>
      <c r="G29" s="49" t="s">
        <v>2186</v>
      </c>
      <c r="H29" s="50" t="s">
        <v>2828</v>
      </c>
      <c r="I29" s="51"/>
      <c r="J29" s="52"/>
      <c r="K29" s="53" t="s">
        <v>2372</v>
      </c>
      <c r="L29" s="53" t="s">
        <v>2829</v>
      </c>
      <c r="M29" s="54"/>
      <c r="N29" s="55"/>
      <c r="O29" s="56" t="s">
        <v>85</v>
      </c>
      <c r="P29" s="57" t="s">
        <v>2831</v>
      </c>
      <c r="Q29" s="58">
        <v>15</v>
      </c>
      <c r="R29" s="58">
        <v>16000</v>
      </c>
      <c r="S29" s="58">
        <v>2000</v>
      </c>
      <c r="T29" s="59">
        <v>4800</v>
      </c>
      <c r="U29" s="59">
        <f t="shared" si="1"/>
        <v>22800</v>
      </c>
      <c r="V29" s="60">
        <v>3</v>
      </c>
      <c r="W29" s="59" t="s">
        <v>36</v>
      </c>
      <c r="X29" s="24"/>
      <c r="Y29" s="8"/>
      <c r="Z29" s="61"/>
    </row>
    <row r="30" spans="1:26" s="4" customFormat="1" x14ac:dyDescent="0.25">
      <c r="A30" s="5"/>
      <c r="B30" s="7"/>
      <c r="C30" s="28" t="s">
        <v>172</v>
      </c>
      <c r="D30" s="46" t="str">
        <f t="shared" si="0"/>
        <v>Gerencia del Asegurado</v>
      </c>
      <c r="E30" s="47"/>
      <c r="F30" s="48"/>
      <c r="G30" s="49" t="s">
        <v>2186</v>
      </c>
      <c r="H30" s="50" t="s">
        <v>2828</v>
      </c>
      <c r="I30" s="51"/>
      <c r="J30" s="52"/>
      <c r="K30" s="53" t="s">
        <v>2372</v>
      </c>
      <c r="L30" s="53" t="s">
        <v>2829</v>
      </c>
      <c r="M30" s="54"/>
      <c r="N30" s="55"/>
      <c r="O30" s="56" t="s">
        <v>85</v>
      </c>
      <c r="P30" s="57" t="s">
        <v>2831</v>
      </c>
      <c r="Q30" s="58">
        <v>15</v>
      </c>
      <c r="R30" s="58">
        <v>16000</v>
      </c>
      <c r="S30" s="58">
        <v>2000</v>
      </c>
      <c r="T30" s="59">
        <v>4800</v>
      </c>
      <c r="U30" s="59">
        <f t="shared" si="1"/>
        <v>22800</v>
      </c>
      <c r="V30" s="60">
        <v>3</v>
      </c>
      <c r="W30" s="59" t="s">
        <v>36</v>
      </c>
      <c r="X30" s="24"/>
      <c r="Y30" s="8"/>
      <c r="Z30" s="61"/>
    </row>
    <row r="31" spans="1:26" s="4" customFormat="1" x14ac:dyDescent="0.25">
      <c r="A31" s="5"/>
      <c r="B31" s="7"/>
      <c r="C31" s="28" t="s">
        <v>172</v>
      </c>
      <c r="D31" s="46" t="str">
        <f t="shared" si="0"/>
        <v>Gerencia del Asegurado</v>
      </c>
      <c r="E31" s="47"/>
      <c r="F31" s="48"/>
      <c r="G31" s="49" t="s">
        <v>2186</v>
      </c>
      <c r="H31" s="50" t="s">
        <v>2828</v>
      </c>
      <c r="I31" s="51"/>
      <c r="J31" s="52"/>
      <c r="K31" s="53" t="s">
        <v>2372</v>
      </c>
      <c r="L31" s="53" t="s">
        <v>2829</v>
      </c>
      <c r="M31" s="54"/>
      <c r="N31" s="55"/>
      <c r="O31" s="56" t="s">
        <v>89</v>
      </c>
      <c r="P31" s="57" t="s">
        <v>2831</v>
      </c>
      <c r="Q31" s="58">
        <v>10</v>
      </c>
      <c r="R31" s="58">
        <v>11000</v>
      </c>
      <c r="S31" s="58">
        <v>2000</v>
      </c>
      <c r="T31" s="59">
        <v>3200</v>
      </c>
      <c r="U31" s="59">
        <f t="shared" si="1"/>
        <v>16200</v>
      </c>
      <c r="V31" s="60">
        <v>3</v>
      </c>
      <c r="W31" s="59" t="s">
        <v>36</v>
      </c>
      <c r="X31" s="24"/>
      <c r="Y31" s="8"/>
      <c r="Z31" s="61"/>
    </row>
    <row r="32" spans="1:26" s="4" customFormat="1" x14ac:dyDescent="0.25">
      <c r="A32" s="5"/>
      <c r="B32" s="7"/>
      <c r="C32" s="28" t="s">
        <v>172</v>
      </c>
      <c r="D32" s="46" t="str">
        <f t="shared" ref="D32:D39" si="3">IFERROR(VLOOKUP(C32,IdCC,2,0),"")</f>
        <v>Gerencia del Asegurado</v>
      </c>
      <c r="E32" s="47"/>
      <c r="F32" s="48"/>
      <c r="G32" s="49" t="s">
        <v>2186</v>
      </c>
      <c r="H32" s="50" t="s">
        <v>2828</v>
      </c>
      <c r="I32" s="51"/>
      <c r="J32" s="52"/>
      <c r="K32" s="53" t="s">
        <v>2372</v>
      </c>
      <c r="L32" s="53" t="s">
        <v>2829</v>
      </c>
      <c r="M32" s="54"/>
      <c r="N32" s="55"/>
      <c r="O32" s="56" t="s">
        <v>89</v>
      </c>
      <c r="P32" s="57" t="s">
        <v>2831</v>
      </c>
      <c r="Q32" s="58">
        <v>10</v>
      </c>
      <c r="R32" s="58">
        <v>11000</v>
      </c>
      <c r="S32" s="58">
        <v>2000</v>
      </c>
      <c r="T32" s="59">
        <v>3200</v>
      </c>
      <c r="U32" s="59">
        <f t="shared" si="1"/>
        <v>16200</v>
      </c>
      <c r="V32" s="60">
        <v>3</v>
      </c>
      <c r="W32" s="59" t="s">
        <v>36</v>
      </c>
      <c r="X32" s="24"/>
      <c r="Y32" s="8"/>
      <c r="Z32" s="61"/>
    </row>
    <row r="33" spans="1:26" s="4" customFormat="1" x14ac:dyDescent="0.25">
      <c r="A33" s="5"/>
      <c r="B33" s="7"/>
      <c r="C33" s="28" t="s">
        <v>172</v>
      </c>
      <c r="D33" s="46" t="str">
        <f t="shared" si="3"/>
        <v>Gerencia del Asegurado</v>
      </c>
      <c r="E33" s="47"/>
      <c r="F33" s="48"/>
      <c r="G33" s="49" t="s">
        <v>2186</v>
      </c>
      <c r="H33" s="50" t="s">
        <v>2828</v>
      </c>
      <c r="I33" s="51"/>
      <c r="J33" s="52"/>
      <c r="K33" s="53" t="s">
        <v>2372</v>
      </c>
      <c r="L33" s="53" t="s">
        <v>2829</v>
      </c>
      <c r="M33" s="54"/>
      <c r="N33" s="55"/>
      <c r="O33" s="56" t="s">
        <v>89</v>
      </c>
      <c r="P33" s="57" t="s">
        <v>2831</v>
      </c>
      <c r="Q33" s="58">
        <v>10</v>
      </c>
      <c r="R33" s="58">
        <v>11000</v>
      </c>
      <c r="S33" s="58">
        <v>2000</v>
      </c>
      <c r="T33" s="59">
        <v>3200</v>
      </c>
      <c r="U33" s="59">
        <f t="shared" si="1"/>
        <v>16200</v>
      </c>
      <c r="V33" s="60">
        <v>3</v>
      </c>
      <c r="W33" s="59" t="s">
        <v>36</v>
      </c>
      <c r="X33" s="24"/>
      <c r="Y33" s="8"/>
      <c r="Z33" s="61"/>
    </row>
    <row r="34" spans="1:26" s="4" customFormat="1" x14ac:dyDescent="0.25">
      <c r="A34" s="5"/>
      <c r="B34" s="7"/>
      <c r="C34" s="28" t="s">
        <v>172</v>
      </c>
      <c r="D34" s="46" t="str">
        <f t="shared" si="3"/>
        <v>Gerencia del Asegurado</v>
      </c>
      <c r="E34" s="47"/>
      <c r="F34" s="48"/>
      <c r="G34" s="49" t="s">
        <v>2186</v>
      </c>
      <c r="H34" s="50" t="s">
        <v>2828</v>
      </c>
      <c r="I34" s="51"/>
      <c r="J34" s="52"/>
      <c r="K34" s="53" t="s">
        <v>2372</v>
      </c>
      <c r="L34" s="53" t="s">
        <v>2829</v>
      </c>
      <c r="M34" s="54"/>
      <c r="N34" s="55"/>
      <c r="O34" s="56" t="s">
        <v>89</v>
      </c>
      <c r="P34" s="57" t="s">
        <v>2831</v>
      </c>
      <c r="Q34" s="58">
        <v>10</v>
      </c>
      <c r="R34" s="58">
        <v>11000</v>
      </c>
      <c r="S34" s="58">
        <v>2000</v>
      </c>
      <c r="T34" s="59">
        <v>3200</v>
      </c>
      <c r="U34" s="59">
        <f t="shared" si="1"/>
        <v>16200</v>
      </c>
      <c r="V34" s="60">
        <v>3</v>
      </c>
      <c r="W34" s="59" t="s">
        <v>36</v>
      </c>
      <c r="X34" s="24"/>
      <c r="Y34" s="8"/>
      <c r="Z34" s="61"/>
    </row>
    <row r="35" spans="1:26" s="4" customFormat="1" ht="30" x14ac:dyDescent="0.25">
      <c r="A35" s="5"/>
      <c r="B35" s="7"/>
      <c r="C35" s="28" t="s">
        <v>172</v>
      </c>
      <c r="D35" s="46" t="str">
        <f t="shared" si="3"/>
        <v>Gerencia del Asegurado</v>
      </c>
      <c r="E35" s="47"/>
      <c r="F35" s="48"/>
      <c r="G35" s="49" t="s">
        <v>2186</v>
      </c>
      <c r="H35" s="50" t="s">
        <v>2828</v>
      </c>
      <c r="I35" s="51"/>
      <c r="J35" s="52"/>
      <c r="K35" s="53" t="s">
        <v>2372</v>
      </c>
      <c r="L35" s="62" t="s">
        <v>2832</v>
      </c>
      <c r="M35" s="54"/>
      <c r="N35" s="55"/>
      <c r="O35" s="66" t="s">
        <v>102</v>
      </c>
      <c r="P35" s="57" t="s">
        <v>2830</v>
      </c>
      <c r="Q35" s="64">
        <v>6</v>
      </c>
      <c r="R35" s="64">
        <v>0</v>
      </c>
      <c r="S35" s="64">
        <v>2855</v>
      </c>
      <c r="T35" s="59">
        <v>3200</v>
      </c>
      <c r="U35" s="59">
        <f t="shared" si="1"/>
        <v>6055</v>
      </c>
      <c r="V35" s="60">
        <v>3</v>
      </c>
      <c r="W35" s="59" t="s">
        <v>36</v>
      </c>
      <c r="X35" s="24"/>
      <c r="Y35" s="8"/>
      <c r="Z35" s="61"/>
    </row>
    <row r="36" spans="1:26" s="4" customFormat="1" ht="30" x14ac:dyDescent="0.25">
      <c r="A36" s="5"/>
      <c r="B36" s="7"/>
      <c r="C36" s="28" t="s">
        <v>172</v>
      </c>
      <c r="D36" s="46" t="str">
        <f t="shared" si="3"/>
        <v>Gerencia del Asegurado</v>
      </c>
      <c r="E36" s="47"/>
      <c r="F36" s="48"/>
      <c r="G36" s="49" t="s">
        <v>2186</v>
      </c>
      <c r="H36" s="50" t="s">
        <v>2828</v>
      </c>
      <c r="I36" s="51"/>
      <c r="J36" s="52"/>
      <c r="K36" s="53" t="s">
        <v>2372</v>
      </c>
      <c r="L36" s="62" t="s">
        <v>2832</v>
      </c>
      <c r="M36" s="54"/>
      <c r="N36" s="55"/>
      <c r="O36" s="66" t="s">
        <v>2835</v>
      </c>
      <c r="P36" s="57" t="s">
        <v>2830</v>
      </c>
      <c r="Q36" s="64">
        <v>6</v>
      </c>
      <c r="R36" s="64">
        <v>0</v>
      </c>
      <c r="S36" s="64">
        <v>1400</v>
      </c>
      <c r="T36" s="59">
        <v>1920</v>
      </c>
      <c r="U36" s="59">
        <f t="shared" si="1"/>
        <v>3320</v>
      </c>
      <c r="V36" s="60">
        <v>3</v>
      </c>
      <c r="W36" s="59" t="s">
        <v>36</v>
      </c>
      <c r="X36" s="24"/>
      <c r="Y36" s="8"/>
      <c r="Z36" s="61"/>
    </row>
    <row r="37" spans="1:26" s="4" customFormat="1" x14ac:dyDescent="0.25">
      <c r="A37" s="5"/>
      <c r="B37" s="7"/>
      <c r="C37" s="28" t="s">
        <v>172</v>
      </c>
      <c r="D37" s="46" t="str">
        <f t="shared" si="3"/>
        <v>Gerencia del Asegurado</v>
      </c>
      <c r="E37" s="47"/>
      <c r="F37" s="48"/>
      <c r="G37" s="49" t="s">
        <v>2186</v>
      </c>
      <c r="H37" s="50" t="s">
        <v>2828</v>
      </c>
      <c r="I37" s="51"/>
      <c r="J37" s="52"/>
      <c r="K37" s="53" t="s">
        <v>2372</v>
      </c>
      <c r="L37" s="53" t="s">
        <v>2829</v>
      </c>
      <c r="M37" s="54"/>
      <c r="N37" s="55"/>
      <c r="O37" s="56" t="s">
        <v>2834</v>
      </c>
      <c r="P37" s="57" t="s">
        <v>2831</v>
      </c>
      <c r="Q37" s="58">
        <v>12</v>
      </c>
      <c r="R37" s="58">
        <v>11000</v>
      </c>
      <c r="S37" s="58">
        <v>1000</v>
      </c>
      <c r="T37" s="59">
        <v>3840</v>
      </c>
      <c r="U37" s="59">
        <f t="shared" si="1"/>
        <v>15840</v>
      </c>
      <c r="V37" s="60">
        <v>3</v>
      </c>
      <c r="W37" s="59" t="s">
        <v>36</v>
      </c>
      <c r="X37" s="24"/>
      <c r="Y37" s="8"/>
      <c r="Z37" s="61"/>
    </row>
    <row r="38" spans="1:26" s="4" customFormat="1" x14ac:dyDescent="0.25">
      <c r="A38" s="5"/>
      <c r="B38" s="7"/>
      <c r="C38" s="28" t="s">
        <v>172</v>
      </c>
      <c r="D38" s="46" t="str">
        <f t="shared" si="3"/>
        <v>Gerencia del Asegurado</v>
      </c>
      <c r="E38" s="47"/>
      <c r="F38" s="48"/>
      <c r="G38" s="49" t="s">
        <v>2186</v>
      </c>
      <c r="H38" s="50" t="s">
        <v>2828</v>
      </c>
      <c r="I38" s="51"/>
      <c r="J38" s="52"/>
      <c r="K38" s="53" t="s">
        <v>2372</v>
      </c>
      <c r="L38" s="53" t="s">
        <v>2829</v>
      </c>
      <c r="M38" s="54"/>
      <c r="N38" s="55"/>
      <c r="O38" s="56" t="s">
        <v>2834</v>
      </c>
      <c r="P38" s="57" t="s">
        <v>2831</v>
      </c>
      <c r="Q38" s="58">
        <v>12</v>
      </c>
      <c r="R38" s="58">
        <v>11000</v>
      </c>
      <c r="S38" s="58">
        <v>1000</v>
      </c>
      <c r="T38" s="59">
        <v>3840</v>
      </c>
      <c r="U38" s="59">
        <f t="shared" si="1"/>
        <v>15840</v>
      </c>
      <c r="V38" s="60">
        <v>3</v>
      </c>
      <c r="W38" s="59" t="s">
        <v>36</v>
      </c>
      <c r="X38" s="24"/>
      <c r="Y38" s="8"/>
      <c r="Z38" s="61"/>
    </row>
    <row r="39" spans="1:26" s="4" customFormat="1" x14ac:dyDescent="0.25">
      <c r="A39" s="5"/>
      <c r="B39" s="7"/>
      <c r="C39" s="28" t="s">
        <v>172</v>
      </c>
      <c r="D39" s="46" t="str">
        <f t="shared" si="3"/>
        <v>Gerencia del Asegurado</v>
      </c>
      <c r="E39" s="47"/>
      <c r="F39" s="48"/>
      <c r="G39" s="49" t="s">
        <v>2186</v>
      </c>
      <c r="H39" s="50" t="s">
        <v>2828</v>
      </c>
      <c r="I39" s="51"/>
      <c r="J39" s="52"/>
      <c r="K39" s="53" t="s">
        <v>2372</v>
      </c>
      <c r="L39" s="53" t="s">
        <v>2829</v>
      </c>
      <c r="M39" s="54"/>
      <c r="N39" s="55"/>
      <c r="O39" s="56" t="s">
        <v>2834</v>
      </c>
      <c r="P39" s="57" t="s">
        <v>2831</v>
      </c>
      <c r="Q39" s="58">
        <v>12</v>
      </c>
      <c r="R39" s="58">
        <v>11000</v>
      </c>
      <c r="S39" s="58">
        <v>1000</v>
      </c>
      <c r="T39" s="59">
        <v>3840</v>
      </c>
      <c r="U39" s="59">
        <f t="shared" si="1"/>
        <v>15840</v>
      </c>
      <c r="V39" s="60">
        <v>3</v>
      </c>
      <c r="W39" s="59" t="s">
        <v>36</v>
      </c>
      <c r="X39" s="24"/>
      <c r="Y39" s="8"/>
      <c r="Z39" s="61"/>
    </row>
    <row r="40" spans="1:26" s="4" customFormat="1" x14ac:dyDescent="0.25">
      <c r="A40" s="5"/>
      <c r="B40" s="7"/>
      <c r="C40" s="28" t="s">
        <v>172</v>
      </c>
      <c r="D40" s="46" t="s">
        <v>2084</v>
      </c>
      <c r="E40" s="47"/>
      <c r="F40" s="48"/>
      <c r="G40" s="49" t="s">
        <v>2186</v>
      </c>
      <c r="H40" s="50" t="s">
        <v>2828</v>
      </c>
      <c r="I40" s="51"/>
      <c r="J40" s="52"/>
      <c r="K40" s="53" t="s">
        <v>2372</v>
      </c>
      <c r="L40" s="53" t="s">
        <v>2836</v>
      </c>
      <c r="M40" s="54"/>
      <c r="N40" s="55"/>
      <c r="O40" s="56" t="s">
        <v>80</v>
      </c>
      <c r="P40" s="57" t="s">
        <v>2831</v>
      </c>
      <c r="Q40" s="58">
        <v>15</v>
      </c>
      <c r="R40" s="58">
        <v>7500</v>
      </c>
      <c r="S40" s="58">
        <v>0</v>
      </c>
      <c r="T40" s="59">
        <v>4800</v>
      </c>
      <c r="U40" s="59">
        <f t="shared" si="1"/>
        <v>12300</v>
      </c>
      <c r="V40" s="60">
        <v>3</v>
      </c>
      <c r="W40" s="59" t="s">
        <v>36</v>
      </c>
      <c r="X40" s="24"/>
      <c r="Y40" s="8"/>
      <c r="Z40" s="61"/>
    </row>
    <row r="41" spans="1:26" s="4" customFormat="1" x14ac:dyDescent="0.25">
      <c r="A41" s="5"/>
      <c r="B41" s="7"/>
      <c r="C41" s="28" t="s">
        <v>172</v>
      </c>
      <c r="D41" s="46" t="s">
        <v>2084</v>
      </c>
      <c r="E41" s="47"/>
      <c r="F41" s="48"/>
      <c r="G41" s="49" t="s">
        <v>2186</v>
      </c>
      <c r="H41" s="50" t="s">
        <v>2828</v>
      </c>
      <c r="I41" s="51"/>
      <c r="J41" s="52"/>
      <c r="K41" s="53" t="s">
        <v>2372</v>
      </c>
      <c r="L41" s="53" t="s">
        <v>2836</v>
      </c>
      <c r="M41" s="54"/>
      <c r="N41" s="55"/>
      <c r="O41" s="56" t="s">
        <v>2840</v>
      </c>
      <c r="P41" s="57" t="s">
        <v>2830</v>
      </c>
      <c r="Q41" s="58">
        <v>7</v>
      </c>
      <c r="R41" s="58">
        <v>3500</v>
      </c>
      <c r="S41" s="58">
        <v>0</v>
      </c>
      <c r="T41" s="59">
        <v>2240</v>
      </c>
      <c r="U41" s="59">
        <f t="shared" si="1"/>
        <v>5740</v>
      </c>
      <c r="V41" s="60">
        <v>3</v>
      </c>
      <c r="W41" s="59" t="s">
        <v>36</v>
      </c>
      <c r="X41" s="24"/>
      <c r="Y41" s="8"/>
      <c r="Z41" s="61"/>
    </row>
    <row r="42" spans="1:26" s="4" customFormat="1" x14ac:dyDescent="0.25">
      <c r="A42" s="5"/>
      <c r="B42" s="7"/>
      <c r="C42" s="28" t="s">
        <v>172</v>
      </c>
      <c r="D42" s="46" t="s">
        <v>2084</v>
      </c>
      <c r="E42" s="47"/>
      <c r="F42" s="48"/>
      <c r="G42" s="49" t="s">
        <v>2186</v>
      </c>
      <c r="H42" s="50" t="s">
        <v>2828</v>
      </c>
      <c r="I42" s="51"/>
      <c r="J42" s="52"/>
      <c r="K42" s="53" t="s">
        <v>2372</v>
      </c>
      <c r="L42" s="53" t="s">
        <v>2836</v>
      </c>
      <c r="M42" s="54"/>
      <c r="N42" s="55"/>
      <c r="O42" s="56" t="s">
        <v>94</v>
      </c>
      <c r="P42" s="57" t="s">
        <v>2831</v>
      </c>
      <c r="Q42" s="58">
        <v>7</v>
      </c>
      <c r="R42" s="58">
        <v>3500</v>
      </c>
      <c r="S42" s="58">
        <v>0</v>
      </c>
      <c r="T42" s="59">
        <v>2240</v>
      </c>
      <c r="U42" s="59">
        <f t="shared" si="1"/>
        <v>5740</v>
      </c>
      <c r="V42" s="60">
        <v>3</v>
      </c>
      <c r="W42" s="59" t="s">
        <v>36</v>
      </c>
      <c r="X42" s="24"/>
      <c r="Y42" s="8"/>
      <c r="Z42" s="61"/>
    </row>
    <row r="43" spans="1:26" s="4" customFormat="1" x14ac:dyDescent="0.25">
      <c r="A43" s="5"/>
      <c r="B43" s="7"/>
      <c r="C43" s="28" t="s">
        <v>172</v>
      </c>
      <c r="D43" s="46" t="s">
        <v>2084</v>
      </c>
      <c r="E43" s="47"/>
      <c r="F43" s="48"/>
      <c r="G43" s="49" t="s">
        <v>2186</v>
      </c>
      <c r="H43" s="50" t="s">
        <v>2828</v>
      </c>
      <c r="I43" s="51"/>
      <c r="J43" s="52"/>
      <c r="K43" s="53" t="s">
        <v>2372</v>
      </c>
      <c r="L43" s="53" t="s">
        <v>2836</v>
      </c>
      <c r="M43" s="54"/>
      <c r="N43" s="55"/>
      <c r="O43" s="56" t="s">
        <v>94</v>
      </c>
      <c r="P43" s="57" t="s">
        <v>2831</v>
      </c>
      <c r="Q43" s="58">
        <v>7</v>
      </c>
      <c r="R43" s="58">
        <v>3500</v>
      </c>
      <c r="S43" s="58">
        <v>0</v>
      </c>
      <c r="T43" s="59">
        <v>2240</v>
      </c>
      <c r="U43" s="59">
        <f t="shared" si="1"/>
        <v>5740</v>
      </c>
      <c r="V43" s="60">
        <v>3</v>
      </c>
      <c r="W43" s="59" t="s">
        <v>36</v>
      </c>
      <c r="X43" s="24"/>
      <c r="Y43" s="8"/>
      <c r="Z43" s="61"/>
    </row>
    <row r="44" spans="1:26" s="4" customFormat="1" x14ac:dyDescent="0.25">
      <c r="A44" s="5"/>
      <c r="B44" s="7"/>
      <c r="C44" s="28" t="s">
        <v>172</v>
      </c>
      <c r="D44" s="46" t="s">
        <v>2084</v>
      </c>
      <c r="E44" s="47"/>
      <c r="F44" s="48"/>
      <c r="G44" s="49" t="s">
        <v>2186</v>
      </c>
      <c r="H44" s="50" t="s">
        <v>2828</v>
      </c>
      <c r="I44" s="51"/>
      <c r="J44" s="52"/>
      <c r="K44" s="53" t="s">
        <v>2372</v>
      </c>
      <c r="L44" s="53" t="s">
        <v>2836</v>
      </c>
      <c r="M44" s="54"/>
      <c r="N44" s="55"/>
      <c r="O44" s="56" t="s">
        <v>2841</v>
      </c>
      <c r="P44" s="57" t="s">
        <v>2830</v>
      </c>
      <c r="Q44" s="58">
        <v>6</v>
      </c>
      <c r="R44" s="58">
        <v>3000</v>
      </c>
      <c r="S44" s="58">
        <v>0</v>
      </c>
      <c r="T44" s="59">
        <v>3840</v>
      </c>
      <c r="U44" s="59">
        <f t="shared" si="1"/>
        <v>6840</v>
      </c>
      <c r="V44" s="60">
        <v>3</v>
      </c>
      <c r="W44" s="59" t="s">
        <v>36</v>
      </c>
      <c r="X44" s="24"/>
      <c r="Y44" s="8"/>
      <c r="Z44" s="61"/>
    </row>
    <row r="45" spans="1:26" s="4" customFormat="1" x14ac:dyDescent="0.25">
      <c r="A45" s="5"/>
      <c r="B45" s="7"/>
      <c r="C45" s="28" t="s">
        <v>172</v>
      </c>
      <c r="D45" s="46" t="s">
        <v>2084</v>
      </c>
      <c r="E45" s="47"/>
      <c r="F45" s="48"/>
      <c r="G45" s="49" t="s">
        <v>2186</v>
      </c>
      <c r="H45" s="50" t="s">
        <v>2828</v>
      </c>
      <c r="I45" s="51"/>
      <c r="J45" s="52"/>
      <c r="K45" s="53" t="s">
        <v>2372</v>
      </c>
      <c r="L45" s="53" t="s">
        <v>2836</v>
      </c>
      <c r="M45" s="54"/>
      <c r="N45" s="55"/>
      <c r="O45" s="56" t="s">
        <v>2837</v>
      </c>
      <c r="P45" s="57" t="s">
        <v>2831</v>
      </c>
      <c r="Q45" s="58">
        <v>6</v>
      </c>
      <c r="R45" s="58">
        <v>3000</v>
      </c>
      <c r="S45" s="58">
        <v>0</v>
      </c>
      <c r="T45" s="59">
        <v>1920</v>
      </c>
      <c r="U45" s="59">
        <f t="shared" si="1"/>
        <v>4920</v>
      </c>
      <c r="V45" s="60">
        <v>3</v>
      </c>
      <c r="W45" s="59" t="s">
        <v>36</v>
      </c>
      <c r="X45" s="24"/>
      <c r="Y45" s="8"/>
      <c r="Z45" s="61"/>
    </row>
    <row r="46" spans="1:26" s="4" customFormat="1" x14ac:dyDescent="0.25">
      <c r="A46" s="5"/>
      <c r="B46" s="7"/>
      <c r="C46" s="28" t="s">
        <v>172</v>
      </c>
      <c r="D46" s="46" t="s">
        <v>2084</v>
      </c>
      <c r="E46" s="47"/>
      <c r="F46" s="48"/>
      <c r="G46" s="49" t="s">
        <v>2186</v>
      </c>
      <c r="H46" s="50" t="s">
        <v>2828</v>
      </c>
      <c r="I46" s="51"/>
      <c r="J46" s="52"/>
      <c r="K46" s="53" t="s">
        <v>2372</v>
      </c>
      <c r="L46" s="53" t="s">
        <v>2836</v>
      </c>
      <c r="M46" s="54"/>
      <c r="N46" s="55"/>
      <c r="O46" s="56" t="s">
        <v>2837</v>
      </c>
      <c r="P46" s="57" t="s">
        <v>2831</v>
      </c>
      <c r="Q46" s="58">
        <v>6</v>
      </c>
      <c r="R46" s="58">
        <v>3000</v>
      </c>
      <c r="S46" s="58">
        <v>0</v>
      </c>
      <c r="T46" s="59">
        <v>1920</v>
      </c>
      <c r="U46" s="59">
        <f t="shared" si="1"/>
        <v>4920</v>
      </c>
      <c r="V46" s="60">
        <v>3</v>
      </c>
      <c r="W46" s="59" t="s">
        <v>36</v>
      </c>
      <c r="X46" s="24"/>
      <c r="Y46" s="8"/>
      <c r="Z46" s="61"/>
    </row>
    <row r="47" spans="1:26" s="4" customFormat="1" x14ac:dyDescent="0.25">
      <c r="A47" s="5"/>
      <c r="B47" s="7"/>
      <c r="C47" s="28" t="s">
        <v>172</v>
      </c>
      <c r="D47" s="46" t="s">
        <v>2084</v>
      </c>
      <c r="E47" s="47"/>
      <c r="F47" s="48"/>
      <c r="G47" s="49" t="s">
        <v>2186</v>
      </c>
      <c r="H47" s="50" t="s">
        <v>2828</v>
      </c>
      <c r="I47" s="51"/>
      <c r="J47" s="52"/>
      <c r="K47" s="53" t="s">
        <v>2372</v>
      </c>
      <c r="L47" s="53" t="s">
        <v>2836</v>
      </c>
      <c r="M47" s="54"/>
      <c r="N47" s="55"/>
      <c r="O47" s="56" t="s">
        <v>97</v>
      </c>
      <c r="P47" s="57" t="s">
        <v>2831</v>
      </c>
      <c r="Q47" s="58">
        <v>8</v>
      </c>
      <c r="R47" s="58">
        <v>4000</v>
      </c>
      <c r="S47" s="58">
        <v>1000</v>
      </c>
      <c r="T47" s="59">
        <v>2560</v>
      </c>
      <c r="U47" s="59">
        <f t="shared" si="1"/>
        <v>7560</v>
      </c>
      <c r="V47" s="60">
        <v>3</v>
      </c>
      <c r="W47" s="59" t="s">
        <v>36</v>
      </c>
      <c r="X47" s="24"/>
      <c r="Y47" s="8"/>
      <c r="Z47" s="61"/>
    </row>
    <row r="48" spans="1:26" s="4" customFormat="1" x14ac:dyDescent="0.25">
      <c r="A48" s="5"/>
      <c r="B48" s="7"/>
      <c r="C48" s="28" t="s">
        <v>172</v>
      </c>
      <c r="D48" s="46" t="s">
        <v>2084</v>
      </c>
      <c r="E48" s="47"/>
      <c r="F48" s="48"/>
      <c r="G48" s="49" t="s">
        <v>2186</v>
      </c>
      <c r="H48" s="50" t="s">
        <v>2828</v>
      </c>
      <c r="I48" s="51"/>
      <c r="J48" s="52"/>
      <c r="K48" s="53" t="s">
        <v>2372</v>
      </c>
      <c r="L48" s="53" t="s">
        <v>2836</v>
      </c>
      <c r="M48" s="54"/>
      <c r="N48" s="55"/>
      <c r="O48" s="56" t="s">
        <v>97</v>
      </c>
      <c r="P48" s="57" t="s">
        <v>2831</v>
      </c>
      <c r="Q48" s="58">
        <v>8</v>
      </c>
      <c r="R48" s="58">
        <v>4000</v>
      </c>
      <c r="S48" s="58">
        <v>1000</v>
      </c>
      <c r="T48" s="59">
        <v>2560</v>
      </c>
      <c r="U48" s="59">
        <f t="shared" si="1"/>
        <v>7560</v>
      </c>
      <c r="V48" s="60">
        <v>3</v>
      </c>
      <c r="W48" s="59" t="s">
        <v>36</v>
      </c>
      <c r="X48" s="24"/>
      <c r="Y48" s="8"/>
      <c r="Z48" s="61"/>
    </row>
    <row r="49" spans="1:26" s="4" customFormat="1" x14ac:dyDescent="0.25">
      <c r="A49" s="5"/>
      <c r="B49" s="7"/>
      <c r="C49" s="28" t="s">
        <v>172</v>
      </c>
      <c r="D49" s="46" t="s">
        <v>2084</v>
      </c>
      <c r="E49" s="47"/>
      <c r="F49" s="48"/>
      <c r="G49" s="49" t="s">
        <v>2186</v>
      </c>
      <c r="H49" s="50" t="s">
        <v>2828</v>
      </c>
      <c r="I49" s="51"/>
      <c r="J49" s="52"/>
      <c r="K49" s="53" t="s">
        <v>2372</v>
      </c>
      <c r="L49" s="53" t="s">
        <v>2836</v>
      </c>
      <c r="M49" s="54"/>
      <c r="N49" s="55"/>
      <c r="O49" s="56" t="s">
        <v>1166</v>
      </c>
      <c r="P49" s="57" t="s">
        <v>2830</v>
      </c>
      <c r="Q49" s="58">
        <v>8</v>
      </c>
      <c r="R49" s="58">
        <v>3600</v>
      </c>
      <c r="S49" s="58">
        <v>0</v>
      </c>
      <c r="T49" s="59">
        <v>5120</v>
      </c>
      <c r="U49" s="59">
        <f t="shared" si="1"/>
        <v>8720</v>
      </c>
      <c r="V49" s="60">
        <v>3</v>
      </c>
      <c r="W49" s="59" t="s">
        <v>36</v>
      </c>
      <c r="X49" s="24"/>
      <c r="Y49" s="8"/>
      <c r="Z49" s="61"/>
    </row>
    <row r="50" spans="1:26" s="4" customFormat="1" x14ac:dyDescent="0.25">
      <c r="A50" s="5"/>
      <c r="B50" s="7"/>
      <c r="C50" s="28" t="s">
        <v>172</v>
      </c>
      <c r="D50" s="46" t="s">
        <v>2084</v>
      </c>
      <c r="E50" s="47"/>
      <c r="F50" s="48"/>
      <c r="G50" s="49" t="s">
        <v>2186</v>
      </c>
      <c r="H50" s="50" t="s">
        <v>2828</v>
      </c>
      <c r="I50" s="51"/>
      <c r="J50" s="52"/>
      <c r="K50" s="53" t="s">
        <v>2372</v>
      </c>
      <c r="L50" s="53" t="s">
        <v>2836</v>
      </c>
      <c r="M50" s="54"/>
      <c r="N50" s="55"/>
      <c r="O50" s="56" t="s">
        <v>1166</v>
      </c>
      <c r="P50" s="57" t="s">
        <v>2830</v>
      </c>
      <c r="Q50" s="58">
        <v>8</v>
      </c>
      <c r="R50" s="58">
        <v>3600</v>
      </c>
      <c r="S50" s="58">
        <v>0</v>
      </c>
      <c r="T50" s="59">
        <v>5120</v>
      </c>
      <c r="U50" s="59">
        <f t="shared" si="1"/>
        <v>8720</v>
      </c>
      <c r="V50" s="60">
        <v>3</v>
      </c>
      <c r="W50" s="59" t="s">
        <v>36</v>
      </c>
      <c r="X50" s="24"/>
      <c r="Y50" s="8"/>
      <c r="Z50" s="61"/>
    </row>
    <row r="51" spans="1:26" s="4" customFormat="1" x14ac:dyDescent="0.25">
      <c r="A51" s="5"/>
      <c r="B51" s="7"/>
      <c r="C51" s="28" t="s">
        <v>172</v>
      </c>
      <c r="D51" s="46" t="s">
        <v>2084</v>
      </c>
      <c r="E51" s="47"/>
      <c r="F51" s="48"/>
      <c r="G51" s="49" t="s">
        <v>2186</v>
      </c>
      <c r="H51" s="50" t="s">
        <v>2828</v>
      </c>
      <c r="I51" s="51"/>
      <c r="J51" s="52"/>
      <c r="K51" s="53" t="s">
        <v>2372</v>
      </c>
      <c r="L51" s="53" t="s">
        <v>2836</v>
      </c>
      <c r="M51" s="54"/>
      <c r="N51" s="55"/>
      <c r="O51" s="56" t="s">
        <v>98</v>
      </c>
      <c r="P51" s="57" t="s">
        <v>2831</v>
      </c>
      <c r="Q51" s="58">
        <v>8</v>
      </c>
      <c r="R51" s="58">
        <v>4300</v>
      </c>
      <c r="S51" s="58">
        <v>0</v>
      </c>
      <c r="T51" s="59">
        <v>2560</v>
      </c>
      <c r="U51" s="59">
        <f t="shared" si="1"/>
        <v>6860</v>
      </c>
      <c r="V51" s="60">
        <v>3</v>
      </c>
      <c r="W51" s="59" t="s">
        <v>36</v>
      </c>
      <c r="X51" s="24"/>
      <c r="Y51" s="8"/>
      <c r="Z51" s="61"/>
    </row>
    <row r="52" spans="1:26" s="4" customFormat="1" x14ac:dyDescent="0.25">
      <c r="A52" s="5"/>
      <c r="B52" s="7"/>
      <c r="C52" s="28" t="s">
        <v>172</v>
      </c>
      <c r="D52" s="46" t="s">
        <v>2084</v>
      </c>
      <c r="E52" s="47"/>
      <c r="F52" s="48"/>
      <c r="G52" s="49" t="s">
        <v>2186</v>
      </c>
      <c r="H52" s="50" t="s">
        <v>2828</v>
      </c>
      <c r="I52" s="51"/>
      <c r="J52" s="52"/>
      <c r="K52" s="53" t="s">
        <v>2372</v>
      </c>
      <c r="L52" s="53" t="s">
        <v>2836</v>
      </c>
      <c r="M52" s="54"/>
      <c r="N52" s="55"/>
      <c r="O52" s="56" t="s">
        <v>68</v>
      </c>
      <c r="P52" s="57" t="s">
        <v>2830</v>
      </c>
      <c r="Q52" s="58">
        <v>6</v>
      </c>
      <c r="R52" s="58">
        <v>3000</v>
      </c>
      <c r="S52" s="58">
        <v>0</v>
      </c>
      <c r="T52" s="59">
        <v>3840</v>
      </c>
      <c r="U52" s="59">
        <f t="shared" si="1"/>
        <v>6840</v>
      </c>
      <c r="V52" s="60">
        <v>3</v>
      </c>
      <c r="W52" s="59" t="s">
        <v>36</v>
      </c>
      <c r="X52" s="24"/>
      <c r="Y52" s="8"/>
      <c r="Z52" s="61"/>
    </row>
    <row r="53" spans="1:26" s="4" customFormat="1" x14ac:dyDescent="0.25">
      <c r="A53" s="5"/>
      <c r="B53" s="7"/>
      <c r="C53" s="28" t="s">
        <v>172</v>
      </c>
      <c r="D53" s="46" t="s">
        <v>2084</v>
      </c>
      <c r="E53" s="47"/>
      <c r="F53" s="48"/>
      <c r="G53" s="49" t="s">
        <v>2186</v>
      </c>
      <c r="H53" s="50" t="s">
        <v>2828</v>
      </c>
      <c r="I53" s="51"/>
      <c r="J53" s="52"/>
      <c r="K53" s="53" t="s">
        <v>2372</v>
      </c>
      <c r="L53" s="53" t="s">
        <v>2836</v>
      </c>
      <c r="M53" s="54"/>
      <c r="N53" s="55"/>
      <c r="O53" s="56" t="s">
        <v>87</v>
      </c>
      <c r="P53" s="57" t="s">
        <v>2831</v>
      </c>
      <c r="Q53" s="58">
        <v>6</v>
      </c>
      <c r="R53" s="58">
        <v>4800</v>
      </c>
      <c r="S53" s="58">
        <v>0</v>
      </c>
      <c r="T53" s="59">
        <v>1920</v>
      </c>
      <c r="U53" s="59">
        <f t="shared" si="1"/>
        <v>6720</v>
      </c>
      <c r="V53" s="60">
        <v>3</v>
      </c>
      <c r="W53" s="59" t="s">
        <v>36</v>
      </c>
      <c r="X53" s="24"/>
      <c r="Y53" s="8"/>
      <c r="Z53" s="61"/>
    </row>
    <row r="54" spans="1:26" s="4" customFormat="1" x14ac:dyDescent="0.25">
      <c r="A54" s="5"/>
      <c r="B54" s="7"/>
      <c r="C54" s="28" t="s">
        <v>172</v>
      </c>
      <c r="D54" s="46" t="s">
        <v>2084</v>
      </c>
      <c r="E54" s="47"/>
      <c r="F54" s="48"/>
      <c r="G54" s="49" t="s">
        <v>2186</v>
      </c>
      <c r="H54" s="50" t="s">
        <v>2828</v>
      </c>
      <c r="I54" s="51"/>
      <c r="J54" s="52"/>
      <c r="K54" s="53" t="s">
        <v>2372</v>
      </c>
      <c r="L54" s="53" t="s">
        <v>2836</v>
      </c>
      <c r="M54" s="54"/>
      <c r="N54" s="55"/>
      <c r="O54" s="56" t="s">
        <v>87</v>
      </c>
      <c r="P54" s="57" t="s">
        <v>2831</v>
      </c>
      <c r="Q54" s="58">
        <v>6</v>
      </c>
      <c r="R54" s="58">
        <v>4800</v>
      </c>
      <c r="S54" s="58">
        <v>0</v>
      </c>
      <c r="T54" s="59">
        <v>1920</v>
      </c>
      <c r="U54" s="59">
        <f t="shared" si="1"/>
        <v>6720</v>
      </c>
      <c r="V54" s="60">
        <v>3</v>
      </c>
      <c r="W54" s="59" t="s">
        <v>36</v>
      </c>
      <c r="X54" s="24"/>
      <c r="Y54" s="8"/>
      <c r="Z54" s="61"/>
    </row>
    <row r="55" spans="1:26" s="4" customFormat="1" x14ac:dyDescent="0.25">
      <c r="A55" s="5"/>
      <c r="B55" s="7"/>
      <c r="C55" s="28" t="s">
        <v>172</v>
      </c>
      <c r="D55" s="46" t="s">
        <v>2084</v>
      </c>
      <c r="E55" s="47"/>
      <c r="F55" s="48"/>
      <c r="G55" s="49" t="s">
        <v>2186</v>
      </c>
      <c r="H55" s="50" t="s">
        <v>2828</v>
      </c>
      <c r="I55" s="51"/>
      <c r="J55" s="52"/>
      <c r="K55" s="53" t="s">
        <v>2372</v>
      </c>
      <c r="L55" s="53" t="s">
        <v>2836</v>
      </c>
      <c r="M55" s="54"/>
      <c r="N55" s="55"/>
      <c r="O55" s="56" t="s">
        <v>87</v>
      </c>
      <c r="P55" s="57" t="s">
        <v>2831</v>
      </c>
      <c r="Q55" s="58">
        <v>6</v>
      </c>
      <c r="R55" s="58">
        <v>4800</v>
      </c>
      <c r="S55" s="58">
        <v>0</v>
      </c>
      <c r="T55" s="59">
        <v>1920</v>
      </c>
      <c r="U55" s="59">
        <f t="shared" si="1"/>
        <v>6720</v>
      </c>
      <c r="V55" s="60">
        <v>3</v>
      </c>
      <c r="W55" s="59" t="s">
        <v>36</v>
      </c>
      <c r="X55" s="24"/>
      <c r="Y55" s="8"/>
      <c r="Z55" s="61"/>
    </row>
    <row r="56" spans="1:26" s="4" customFormat="1" x14ac:dyDescent="0.25">
      <c r="A56" s="5"/>
      <c r="B56" s="7"/>
      <c r="C56" s="28" t="s">
        <v>172</v>
      </c>
      <c r="D56" s="46" t="s">
        <v>2084</v>
      </c>
      <c r="E56" s="47"/>
      <c r="F56" s="48"/>
      <c r="G56" s="49" t="s">
        <v>2186</v>
      </c>
      <c r="H56" s="50" t="s">
        <v>2828</v>
      </c>
      <c r="I56" s="51"/>
      <c r="J56" s="52"/>
      <c r="K56" s="53" t="s">
        <v>2372</v>
      </c>
      <c r="L56" s="53" t="s">
        <v>2836</v>
      </c>
      <c r="M56" s="54"/>
      <c r="N56" s="55"/>
      <c r="O56" s="56" t="s">
        <v>87</v>
      </c>
      <c r="P56" s="57" t="s">
        <v>2831</v>
      </c>
      <c r="Q56" s="58">
        <v>6</v>
      </c>
      <c r="R56" s="58">
        <v>4800</v>
      </c>
      <c r="S56" s="58">
        <v>0</v>
      </c>
      <c r="T56" s="59">
        <v>1920</v>
      </c>
      <c r="U56" s="59">
        <f t="shared" si="1"/>
        <v>6720</v>
      </c>
      <c r="V56" s="60">
        <v>3</v>
      </c>
      <c r="W56" s="59" t="s">
        <v>36</v>
      </c>
      <c r="X56" s="24"/>
      <c r="Y56" s="8"/>
      <c r="Z56" s="61"/>
    </row>
    <row r="57" spans="1:26" s="4" customFormat="1" x14ac:dyDescent="0.25">
      <c r="A57" s="5"/>
      <c r="B57" s="7"/>
      <c r="C57" s="28" t="s">
        <v>172</v>
      </c>
      <c r="D57" s="46" t="s">
        <v>2084</v>
      </c>
      <c r="E57" s="47"/>
      <c r="F57" s="48"/>
      <c r="G57" s="49" t="s">
        <v>2186</v>
      </c>
      <c r="H57" s="50" t="s">
        <v>2828</v>
      </c>
      <c r="I57" s="51"/>
      <c r="J57" s="52"/>
      <c r="K57" s="53" t="s">
        <v>2372</v>
      </c>
      <c r="L57" s="53" t="s">
        <v>2836</v>
      </c>
      <c r="M57" s="54"/>
      <c r="N57" s="55"/>
      <c r="O57" s="56" t="s">
        <v>76</v>
      </c>
      <c r="P57" s="57" t="s">
        <v>2830</v>
      </c>
      <c r="Q57" s="58">
        <v>6</v>
      </c>
      <c r="R57" s="58">
        <v>3400</v>
      </c>
      <c r="S57" s="58">
        <v>0</v>
      </c>
      <c r="T57" s="59">
        <v>3840</v>
      </c>
      <c r="U57" s="59">
        <f t="shared" si="1"/>
        <v>7240</v>
      </c>
      <c r="V57" s="60">
        <v>3</v>
      </c>
      <c r="W57" s="59" t="s">
        <v>36</v>
      </c>
      <c r="X57" s="24"/>
      <c r="Y57" s="8"/>
      <c r="Z57" s="61"/>
    </row>
    <row r="58" spans="1:26" s="4" customFormat="1" x14ac:dyDescent="0.25">
      <c r="A58" s="5"/>
      <c r="B58" s="7"/>
      <c r="C58" s="28" t="s">
        <v>172</v>
      </c>
      <c r="D58" s="46" t="s">
        <v>2084</v>
      </c>
      <c r="E58" s="47"/>
      <c r="F58" s="48"/>
      <c r="G58" s="49" t="s">
        <v>2186</v>
      </c>
      <c r="H58" s="50" t="s">
        <v>2828</v>
      </c>
      <c r="I58" s="51"/>
      <c r="J58" s="52"/>
      <c r="K58" s="53" t="s">
        <v>2372</v>
      </c>
      <c r="L58" s="53" t="s">
        <v>2836</v>
      </c>
      <c r="M58" s="54"/>
      <c r="N58" s="55"/>
      <c r="O58" s="56" t="s">
        <v>76</v>
      </c>
      <c r="P58" s="57" t="s">
        <v>2830</v>
      </c>
      <c r="Q58" s="58">
        <v>6</v>
      </c>
      <c r="R58" s="58">
        <v>3400</v>
      </c>
      <c r="S58" s="58">
        <v>0</v>
      </c>
      <c r="T58" s="59">
        <v>3840</v>
      </c>
      <c r="U58" s="59">
        <f t="shared" si="1"/>
        <v>7240</v>
      </c>
      <c r="V58" s="60">
        <v>3</v>
      </c>
      <c r="W58" s="59" t="s">
        <v>36</v>
      </c>
      <c r="X58" s="24"/>
      <c r="Y58" s="8"/>
      <c r="Z58" s="61"/>
    </row>
    <row r="59" spans="1:26" s="4" customFormat="1" x14ac:dyDescent="0.25">
      <c r="A59" s="5"/>
      <c r="B59" s="7"/>
      <c r="C59" s="28" t="s">
        <v>172</v>
      </c>
      <c r="D59" s="46" t="s">
        <v>2084</v>
      </c>
      <c r="E59" s="47"/>
      <c r="F59" s="48"/>
      <c r="G59" s="49" t="s">
        <v>2186</v>
      </c>
      <c r="H59" s="50" t="s">
        <v>2828</v>
      </c>
      <c r="I59" s="51"/>
      <c r="J59" s="52"/>
      <c r="K59" s="53" t="s">
        <v>2372</v>
      </c>
      <c r="L59" s="53" t="s">
        <v>2836</v>
      </c>
      <c r="M59" s="54"/>
      <c r="N59" s="55"/>
      <c r="O59" s="56" t="s">
        <v>1697</v>
      </c>
      <c r="P59" s="57" t="s">
        <v>2830</v>
      </c>
      <c r="Q59" s="58">
        <v>7</v>
      </c>
      <c r="R59" s="58">
        <v>3500</v>
      </c>
      <c r="S59" s="58">
        <v>0</v>
      </c>
      <c r="T59" s="59">
        <v>4480</v>
      </c>
      <c r="U59" s="59">
        <f t="shared" si="1"/>
        <v>7980</v>
      </c>
      <c r="V59" s="60">
        <v>3</v>
      </c>
      <c r="W59" s="59" t="s">
        <v>36</v>
      </c>
      <c r="X59" s="24"/>
      <c r="Y59" s="8"/>
      <c r="Z59" s="61"/>
    </row>
    <row r="60" spans="1:26" s="4" customFormat="1" x14ac:dyDescent="0.25">
      <c r="A60" s="5"/>
      <c r="B60" s="7"/>
      <c r="C60" s="28" t="s">
        <v>172</v>
      </c>
      <c r="D60" s="46" t="s">
        <v>2084</v>
      </c>
      <c r="E60" s="47"/>
      <c r="F60" s="48"/>
      <c r="G60" s="49" t="s">
        <v>2186</v>
      </c>
      <c r="H60" s="50" t="s">
        <v>2828</v>
      </c>
      <c r="I60" s="51"/>
      <c r="J60" s="52"/>
      <c r="K60" s="53" t="s">
        <v>2372</v>
      </c>
      <c r="L60" s="53" t="s">
        <v>2836</v>
      </c>
      <c r="M60" s="54"/>
      <c r="N60" s="55"/>
      <c r="O60" s="56" t="s">
        <v>1697</v>
      </c>
      <c r="P60" s="57" t="s">
        <v>2830</v>
      </c>
      <c r="Q60" s="58">
        <v>7</v>
      </c>
      <c r="R60" s="58">
        <v>3500</v>
      </c>
      <c r="S60" s="58">
        <v>0</v>
      </c>
      <c r="T60" s="59">
        <v>4480</v>
      </c>
      <c r="U60" s="59">
        <f t="shared" si="1"/>
        <v>7980</v>
      </c>
      <c r="V60" s="60">
        <v>3</v>
      </c>
      <c r="W60" s="59" t="s">
        <v>36</v>
      </c>
      <c r="X60" s="24"/>
      <c r="Y60" s="8"/>
      <c r="Z60" s="61"/>
    </row>
    <row r="61" spans="1:26" s="4" customFormat="1" x14ac:dyDescent="0.25">
      <c r="A61" s="5"/>
      <c r="B61" s="7"/>
      <c r="C61" s="28" t="s">
        <v>172</v>
      </c>
      <c r="D61" s="46" t="s">
        <v>2084</v>
      </c>
      <c r="E61" s="47"/>
      <c r="F61" s="48"/>
      <c r="G61" s="49" t="s">
        <v>2186</v>
      </c>
      <c r="H61" s="50" t="s">
        <v>2828</v>
      </c>
      <c r="I61" s="51"/>
      <c r="J61" s="52"/>
      <c r="K61" s="53" t="s">
        <v>2372</v>
      </c>
      <c r="L61" s="53" t="s">
        <v>2836</v>
      </c>
      <c r="M61" s="54"/>
      <c r="N61" s="55"/>
      <c r="O61" s="56" t="s">
        <v>2842</v>
      </c>
      <c r="P61" s="57" t="s">
        <v>2831</v>
      </c>
      <c r="Q61" s="58">
        <v>6</v>
      </c>
      <c r="R61" s="58">
        <v>3500</v>
      </c>
      <c r="S61" s="58">
        <v>0</v>
      </c>
      <c r="T61" s="59">
        <v>1920</v>
      </c>
      <c r="U61" s="59">
        <f t="shared" si="1"/>
        <v>5420</v>
      </c>
      <c r="V61" s="60">
        <v>3</v>
      </c>
      <c r="W61" s="59" t="s">
        <v>36</v>
      </c>
      <c r="X61" s="24"/>
      <c r="Y61" s="8"/>
      <c r="Z61" s="61"/>
    </row>
    <row r="62" spans="1:26" s="4" customFormat="1" x14ac:dyDescent="0.25">
      <c r="A62" s="5"/>
      <c r="B62" s="7"/>
      <c r="C62" s="28" t="s">
        <v>172</v>
      </c>
      <c r="D62" s="46" t="s">
        <v>2084</v>
      </c>
      <c r="E62" s="47"/>
      <c r="F62" s="48"/>
      <c r="G62" s="49" t="s">
        <v>2186</v>
      </c>
      <c r="H62" s="50" t="s">
        <v>2828</v>
      </c>
      <c r="I62" s="51"/>
      <c r="J62" s="52"/>
      <c r="K62" s="53" t="s">
        <v>2372</v>
      </c>
      <c r="L62" s="53" t="s">
        <v>2836</v>
      </c>
      <c r="M62" s="54"/>
      <c r="N62" s="55"/>
      <c r="O62" s="56" t="s">
        <v>2842</v>
      </c>
      <c r="P62" s="57" t="s">
        <v>2831</v>
      </c>
      <c r="Q62" s="58">
        <v>6</v>
      </c>
      <c r="R62" s="58">
        <v>3500</v>
      </c>
      <c r="S62" s="58">
        <v>0</v>
      </c>
      <c r="T62" s="59">
        <v>1920</v>
      </c>
      <c r="U62" s="59">
        <f t="shared" si="1"/>
        <v>5420</v>
      </c>
      <c r="V62" s="60">
        <v>3</v>
      </c>
      <c r="W62" s="59" t="s">
        <v>36</v>
      </c>
      <c r="X62" s="24"/>
      <c r="Y62" s="8"/>
      <c r="Z62" s="61"/>
    </row>
    <row r="63" spans="1:26" s="4" customFormat="1" x14ac:dyDescent="0.25">
      <c r="A63" s="5"/>
      <c r="B63" s="7"/>
      <c r="C63" s="28" t="s">
        <v>172</v>
      </c>
      <c r="D63" s="46" t="s">
        <v>2084</v>
      </c>
      <c r="E63" s="47"/>
      <c r="F63" s="48"/>
      <c r="G63" s="49" t="s">
        <v>2186</v>
      </c>
      <c r="H63" s="50" t="s">
        <v>2828</v>
      </c>
      <c r="I63" s="51"/>
      <c r="J63" s="52"/>
      <c r="K63" s="53" t="s">
        <v>2372</v>
      </c>
      <c r="L63" s="67" t="s">
        <v>2836</v>
      </c>
      <c r="M63" s="54"/>
      <c r="N63" s="55"/>
      <c r="O63" s="56" t="s">
        <v>229</v>
      </c>
      <c r="P63" s="57" t="s">
        <v>2831</v>
      </c>
      <c r="Q63" s="58">
        <v>6</v>
      </c>
      <c r="R63" s="58">
        <v>3200</v>
      </c>
      <c r="S63" s="58">
        <v>0</v>
      </c>
      <c r="T63" s="59">
        <v>1920</v>
      </c>
      <c r="U63" s="59">
        <f t="shared" si="1"/>
        <v>5120</v>
      </c>
      <c r="V63" s="60">
        <v>3</v>
      </c>
      <c r="W63" s="59" t="s">
        <v>36</v>
      </c>
      <c r="X63" s="24"/>
      <c r="Y63" s="8"/>
      <c r="Z63" s="61"/>
    </row>
    <row r="64" spans="1:26" s="4" customFormat="1" x14ac:dyDescent="0.25">
      <c r="A64" s="5"/>
      <c r="B64" s="7"/>
      <c r="C64" s="28" t="s">
        <v>172</v>
      </c>
      <c r="D64" s="46" t="s">
        <v>2084</v>
      </c>
      <c r="E64" s="47"/>
      <c r="F64" s="48"/>
      <c r="G64" s="49" t="s">
        <v>2186</v>
      </c>
      <c r="H64" s="50" t="s">
        <v>2828</v>
      </c>
      <c r="I64" s="51"/>
      <c r="J64" s="52"/>
      <c r="K64" s="53" t="s">
        <v>2372</v>
      </c>
      <c r="L64" s="53" t="s">
        <v>2836</v>
      </c>
      <c r="M64" s="54"/>
      <c r="N64" s="55"/>
      <c r="O64" s="56" t="s">
        <v>229</v>
      </c>
      <c r="P64" s="57" t="s">
        <v>2831</v>
      </c>
      <c r="Q64" s="58">
        <v>6</v>
      </c>
      <c r="R64" s="58">
        <v>3200</v>
      </c>
      <c r="S64" s="58">
        <v>0</v>
      </c>
      <c r="T64" s="59">
        <v>1920</v>
      </c>
      <c r="U64" s="59">
        <f t="shared" si="1"/>
        <v>5120</v>
      </c>
      <c r="V64" s="60">
        <v>3</v>
      </c>
      <c r="W64" s="59" t="s">
        <v>36</v>
      </c>
      <c r="X64" s="24"/>
      <c r="Y64" s="8"/>
      <c r="Z64" s="61"/>
    </row>
    <row r="65" spans="1:26" s="4" customFormat="1" x14ac:dyDescent="0.25">
      <c r="A65" s="5"/>
      <c r="B65" s="7"/>
      <c r="C65" s="28" t="s">
        <v>172</v>
      </c>
      <c r="D65" s="46" t="s">
        <v>2084</v>
      </c>
      <c r="E65" s="47"/>
      <c r="F65" s="48"/>
      <c r="G65" s="49" t="s">
        <v>2186</v>
      </c>
      <c r="H65" s="50" t="s">
        <v>2828</v>
      </c>
      <c r="I65" s="51"/>
      <c r="J65" s="52"/>
      <c r="K65" s="53" t="s">
        <v>2372</v>
      </c>
      <c r="L65" s="53" t="s">
        <v>2836</v>
      </c>
      <c r="M65" s="54"/>
      <c r="N65" s="55"/>
      <c r="O65" s="56" t="s">
        <v>229</v>
      </c>
      <c r="P65" s="57" t="s">
        <v>2831</v>
      </c>
      <c r="Q65" s="58">
        <v>6</v>
      </c>
      <c r="R65" s="58">
        <v>3200</v>
      </c>
      <c r="S65" s="58">
        <v>0</v>
      </c>
      <c r="T65" s="59">
        <v>1920</v>
      </c>
      <c r="U65" s="59">
        <f t="shared" si="1"/>
        <v>5120</v>
      </c>
      <c r="V65" s="60">
        <v>3</v>
      </c>
      <c r="W65" s="59" t="s">
        <v>36</v>
      </c>
      <c r="X65" s="24"/>
      <c r="Y65" s="8"/>
      <c r="Z65" s="61"/>
    </row>
    <row r="66" spans="1:26" s="4" customFormat="1" ht="30" x14ac:dyDescent="0.25">
      <c r="A66" s="5"/>
      <c r="B66" s="7"/>
      <c r="C66" s="28" t="s">
        <v>172</v>
      </c>
      <c r="D66" s="46" t="s">
        <v>2084</v>
      </c>
      <c r="E66" s="47"/>
      <c r="F66" s="48"/>
      <c r="G66" s="49" t="s">
        <v>2186</v>
      </c>
      <c r="H66" s="50" t="s">
        <v>2828</v>
      </c>
      <c r="I66" s="51"/>
      <c r="J66" s="52"/>
      <c r="K66" s="53" t="s">
        <v>2372</v>
      </c>
      <c r="L66" s="62" t="s">
        <v>2832</v>
      </c>
      <c r="M66" s="54"/>
      <c r="N66" s="55"/>
      <c r="O66" s="68" t="s">
        <v>90</v>
      </c>
      <c r="P66" s="63" t="s">
        <v>2843</v>
      </c>
      <c r="Q66" s="64">
        <v>6</v>
      </c>
      <c r="R66" s="64">
        <v>0</v>
      </c>
      <c r="S66" s="64">
        <v>1400</v>
      </c>
      <c r="T66" s="59">
        <f>320*9</f>
        <v>2880</v>
      </c>
      <c r="U66" s="59">
        <f t="shared" si="1"/>
        <v>4280</v>
      </c>
      <c r="V66" s="60">
        <v>3</v>
      </c>
      <c r="W66" s="59" t="s">
        <v>36</v>
      </c>
      <c r="X66" s="24"/>
      <c r="Y66" s="8"/>
      <c r="Z66" s="61"/>
    </row>
    <row r="67" spans="1:26" s="4" customFormat="1" ht="30" x14ac:dyDescent="0.25">
      <c r="A67" s="5"/>
      <c r="B67" s="7"/>
      <c r="C67" s="28" t="s">
        <v>172</v>
      </c>
      <c r="D67" s="46" t="s">
        <v>2084</v>
      </c>
      <c r="E67" s="47"/>
      <c r="F67" s="48"/>
      <c r="G67" s="49" t="s">
        <v>2186</v>
      </c>
      <c r="H67" s="50" t="s">
        <v>2828</v>
      </c>
      <c r="I67" s="51"/>
      <c r="J67" s="52"/>
      <c r="K67" s="53" t="s">
        <v>2372</v>
      </c>
      <c r="L67" s="62" t="s">
        <v>2832</v>
      </c>
      <c r="M67" s="54"/>
      <c r="N67" s="55"/>
      <c r="O67" s="68" t="s">
        <v>94</v>
      </c>
      <c r="P67" s="63" t="s">
        <v>2833</v>
      </c>
      <c r="Q67" s="64">
        <v>15</v>
      </c>
      <c r="R67" s="64">
        <v>0</v>
      </c>
      <c r="S67" s="64">
        <v>3500</v>
      </c>
      <c r="T67" s="59">
        <v>4800</v>
      </c>
      <c r="U67" s="59">
        <f t="shared" si="1"/>
        <v>8300</v>
      </c>
      <c r="V67" s="60">
        <v>3</v>
      </c>
      <c r="W67" s="59" t="s">
        <v>36</v>
      </c>
      <c r="X67" s="24"/>
      <c r="Y67" s="8"/>
      <c r="Z67" s="61"/>
    </row>
    <row r="68" spans="1:26" s="4" customFormat="1" ht="30" x14ac:dyDescent="0.25">
      <c r="A68" s="5"/>
      <c r="B68" s="7"/>
      <c r="C68" s="28" t="s">
        <v>172</v>
      </c>
      <c r="D68" s="46" t="s">
        <v>2084</v>
      </c>
      <c r="E68" s="47"/>
      <c r="F68" s="48"/>
      <c r="G68" s="49" t="s">
        <v>2186</v>
      </c>
      <c r="H68" s="50" t="s">
        <v>2828</v>
      </c>
      <c r="I68" s="51"/>
      <c r="J68" s="52"/>
      <c r="K68" s="53" t="s">
        <v>2372</v>
      </c>
      <c r="L68" s="62" t="s">
        <v>2832</v>
      </c>
      <c r="M68" s="54"/>
      <c r="N68" s="55"/>
      <c r="O68" s="68" t="s">
        <v>2841</v>
      </c>
      <c r="P68" s="57" t="s">
        <v>2830</v>
      </c>
      <c r="Q68" s="64">
        <v>6</v>
      </c>
      <c r="R68" s="64">
        <v>0</v>
      </c>
      <c r="S68" s="64">
        <v>1400</v>
      </c>
      <c r="T68" s="59">
        <v>2080</v>
      </c>
      <c r="U68" s="59">
        <f t="shared" si="1"/>
        <v>3480</v>
      </c>
      <c r="V68" s="60">
        <v>3</v>
      </c>
      <c r="W68" s="59" t="s">
        <v>36</v>
      </c>
      <c r="X68" s="24"/>
      <c r="Y68" s="8"/>
      <c r="Z68" s="61"/>
    </row>
    <row r="69" spans="1:26" s="4" customFormat="1" x14ac:dyDescent="0.25">
      <c r="A69" s="5"/>
      <c r="B69" s="7"/>
      <c r="C69" s="28" t="s">
        <v>172</v>
      </c>
      <c r="D69" s="46" t="s">
        <v>2084</v>
      </c>
      <c r="E69" s="47"/>
      <c r="F69" s="48"/>
      <c r="G69" s="49" t="s">
        <v>2186</v>
      </c>
      <c r="H69" s="50" t="s">
        <v>2828</v>
      </c>
      <c r="I69" s="51"/>
      <c r="J69" s="52"/>
      <c r="K69" s="53" t="s">
        <v>2372</v>
      </c>
      <c r="L69" s="53" t="s">
        <v>2836</v>
      </c>
      <c r="M69" s="54"/>
      <c r="N69" s="55"/>
      <c r="O69" s="56" t="s">
        <v>2838</v>
      </c>
      <c r="P69" s="57" t="s">
        <v>2830</v>
      </c>
      <c r="Q69" s="58">
        <v>6</v>
      </c>
      <c r="R69" s="58">
        <v>3000</v>
      </c>
      <c r="S69" s="58">
        <v>0</v>
      </c>
      <c r="T69" s="59">
        <v>1920</v>
      </c>
      <c r="U69" s="59">
        <f t="shared" si="1"/>
        <v>4920</v>
      </c>
      <c r="V69" s="60">
        <v>3</v>
      </c>
      <c r="W69" s="59" t="s">
        <v>36</v>
      </c>
      <c r="X69" s="24"/>
      <c r="Y69" s="8"/>
      <c r="Z69" s="61"/>
    </row>
    <row r="70" spans="1:26" s="4" customFormat="1" ht="16.5" customHeight="1" x14ac:dyDescent="0.25">
      <c r="A70" s="5"/>
      <c r="B70" s="7"/>
      <c r="C70" s="28" t="s">
        <v>172</v>
      </c>
      <c r="D70" s="46" t="str">
        <f t="shared" ref="D70:D84" si="4">IFERROR(VLOOKUP(C70,IdCC,2,0),"")</f>
        <v>Gerencia del Asegurado</v>
      </c>
      <c r="E70" s="47"/>
      <c r="F70" s="48"/>
      <c r="G70" s="49" t="s">
        <v>2186</v>
      </c>
      <c r="H70" s="50" t="s">
        <v>2828</v>
      </c>
      <c r="I70" s="51"/>
      <c r="J70" s="52"/>
      <c r="K70" s="53" t="s">
        <v>2372</v>
      </c>
      <c r="L70" s="53" t="s">
        <v>2829</v>
      </c>
      <c r="M70" s="54"/>
      <c r="N70" s="55"/>
      <c r="O70" s="56" t="s">
        <v>102</v>
      </c>
      <c r="P70" s="57" t="s">
        <v>2830</v>
      </c>
      <c r="Q70" s="58">
        <v>6</v>
      </c>
      <c r="R70" s="58">
        <v>3000</v>
      </c>
      <c r="S70" s="58">
        <v>0</v>
      </c>
      <c r="T70" s="59">
        <v>3840</v>
      </c>
      <c r="U70" s="59">
        <f t="shared" si="1"/>
        <v>6840</v>
      </c>
      <c r="V70" s="60">
        <v>4</v>
      </c>
      <c r="W70" s="59" t="s">
        <v>45</v>
      </c>
      <c r="X70" s="24"/>
      <c r="Y70" s="8"/>
      <c r="Z70" s="61"/>
    </row>
    <row r="71" spans="1:26" s="4" customFormat="1" ht="16.5" customHeight="1" x14ac:dyDescent="0.25">
      <c r="A71" s="5"/>
      <c r="B71" s="7"/>
      <c r="C71" s="28" t="s">
        <v>172</v>
      </c>
      <c r="D71" s="46" t="str">
        <f t="shared" si="4"/>
        <v>Gerencia del Asegurado</v>
      </c>
      <c r="E71" s="47"/>
      <c r="F71" s="48"/>
      <c r="G71" s="49" t="s">
        <v>2186</v>
      </c>
      <c r="H71" s="50" t="s">
        <v>2828</v>
      </c>
      <c r="I71" s="51"/>
      <c r="J71" s="52"/>
      <c r="K71" s="53" t="s">
        <v>2372</v>
      </c>
      <c r="L71" s="53" t="s">
        <v>2829</v>
      </c>
      <c r="M71" s="54"/>
      <c r="N71" s="55"/>
      <c r="O71" s="56" t="s">
        <v>102</v>
      </c>
      <c r="P71" s="57" t="s">
        <v>2830</v>
      </c>
      <c r="Q71" s="58">
        <v>6</v>
      </c>
      <c r="R71" s="58">
        <v>3000</v>
      </c>
      <c r="S71" s="58">
        <v>0</v>
      </c>
      <c r="T71" s="59">
        <v>3840</v>
      </c>
      <c r="U71" s="59">
        <f t="shared" si="1"/>
        <v>6840</v>
      </c>
      <c r="V71" s="60">
        <v>4</v>
      </c>
      <c r="W71" s="59" t="s">
        <v>45</v>
      </c>
      <c r="X71" s="24"/>
      <c r="Y71" s="8"/>
      <c r="Z71" s="61"/>
    </row>
    <row r="72" spans="1:26" s="4" customFormat="1" ht="16.5" customHeight="1" x14ac:dyDescent="0.25">
      <c r="A72" s="5"/>
      <c r="B72" s="7"/>
      <c r="C72" s="28" t="s">
        <v>172</v>
      </c>
      <c r="D72" s="46" t="str">
        <f t="shared" si="4"/>
        <v>Gerencia del Asegurado</v>
      </c>
      <c r="E72" s="47"/>
      <c r="F72" s="48"/>
      <c r="G72" s="49" t="s">
        <v>2186</v>
      </c>
      <c r="H72" s="50" t="s">
        <v>2828</v>
      </c>
      <c r="I72" s="51"/>
      <c r="J72" s="52"/>
      <c r="K72" s="53" t="s">
        <v>2372</v>
      </c>
      <c r="L72" s="53" t="s">
        <v>2829</v>
      </c>
      <c r="M72" s="54"/>
      <c r="N72" s="55"/>
      <c r="O72" s="56" t="s">
        <v>2835</v>
      </c>
      <c r="P72" s="57" t="s">
        <v>2831</v>
      </c>
      <c r="Q72" s="58">
        <v>12</v>
      </c>
      <c r="R72" s="58">
        <v>11000</v>
      </c>
      <c r="S72" s="58">
        <v>1000</v>
      </c>
      <c r="T72" s="59">
        <v>3840</v>
      </c>
      <c r="U72" s="59">
        <f t="shared" si="1"/>
        <v>15840</v>
      </c>
      <c r="V72" s="60">
        <v>4</v>
      </c>
      <c r="W72" s="59" t="s">
        <v>45</v>
      </c>
      <c r="X72" s="24"/>
      <c r="Y72" s="8"/>
      <c r="Z72" s="61"/>
    </row>
    <row r="73" spans="1:26" s="4" customFormat="1" ht="16.5" customHeight="1" x14ac:dyDescent="0.25">
      <c r="A73" s="5"/>
      <c r="B73" s="7"/>
      <c r="C73" s="28" t="s">
        <v>172</v>
      </c>
      <c r="D73" s="46" t="str">
        <f t="shared" si="4"/>
        <v>Gerencia del Asegurado</v>
      </c>
      <c r="E73" s="47"/>
      <c r="F73" s="48"/>
      <c r="G73" s="49" t="s">
        <v>2186</v>
      </c>
      <c r="H73" s="50" t="s">
        <v>2828</v>
      </c>
      <c r="I73" s="51"/>
      <c r="J73" s="52"/>
      <c r="K73" s="53" t="s">
        <v>2372</v>
      </c>
      <c r="L73" s="53" t="s">
        <v>2829</v>
      </c>
      <c r="M73" s="54"/>
      <c r="N73" s="55"/>
      <c r="O73" s="56" t="s">
        <v>2835</v>
      </c>
      <c r="P73" s="57" t="s">
        <v>2831</v>
      </c>
      <c r="Q73" s="58">
        <v>12</v>
      </c>
      <c r="R73" s="58">
        <v>11000</v>
      </c>
      <c r="S73" s="58">
        <v>1000</v>
      </c>
      <c r="T73" s="59">
        <v>3840</v>
      </c>
      <c r="U73" s="59">
        <f t="shared" si="1"/>
        <v>15840</v>
      </c>
      <c r="V73" s="60">
        <v>4</v>
      </c>
      <c r="W73" s="59" t="s">
        <v>45</v>
      </c>
      <c r="X73" s="24"/>
      <c r="Y73" s="8"/>
      <c r="Z73" s="61"/>
    </row>
    <row r="74" spans="1:26" s="4" customFormat="1" ht="16.5" customHeight="1" x14ac:dyDescent="0.25">
      <c r="A74" s="5"/>
      <c r="B74" s="7"/>
      <c r="C74" s="28" t="s">
        <v>172</v>
      </c>
      <c r="D74" s="46" t="str">
        <f t="shared" si="4"/>
        <v>Gerencia del Asegurado</v>
      </c>
      <c r="E74" s="47"/>
      <c r="F74" s="48"/>
      <c r="G74" s="49" t="s">
        <v>2186</v>
      </c>
      <c r="H74" s="50" t="s">
        <v>2828</v>
      </c>
      <c r="I74" s="51"/>
      <c r="J74" s="52"/>
      <c r="K74" s="53" t="s">
        <v>2372</v>
      </c>
      <c r="L74" s="53" t="s">
        <v>2829</v>
      </c>
      <c r="M74" s="54"/>
      <c r="N74" s="55"/>
      <c r="O74" s="56" t="s">
        <v>85</v>
      </c>
      <c r="P74" s="57" t="s">
        <v>2831</v>
      </c>
      <c r="Q74" s="58">
        <v>15</v>
      </c>
      <c r="R74" s="58">
        <v>16000</v>
      </c>
      <c r="S74" s="58">
        <v>2000</v>
      </c>
      <c r="T74" s="59">
        <v>4800</v>
      </c>
      <c r="U74" s="59">
        <f t="shared" si="1"/>
        <v>22800</v>
      </c>
      <c r="V74" s="60">
        <v>4</v>
      </c>
      <c r="W74" s="59" t="s">
        <v>45</v>
      </c>
      <c r="X74" s="24"/>
      <c r="Y74" s="8"/>
      <c r="Z74" s="61"/>
    </row>
    <row r="75" spans="1:26" s="4" customFormat="1" ht="16.5" customHeight="1" x14ac:dyDescent="0.25">
      <c r="A75" s="5"/>
      <c r="B75" s="7"/>
      <c r="C75" s="28" t="s">
        <v>172</v>
      </c>
      <c r="D75" s="46" t="str">
        <f t="shared" si="4"/>
        <v>Gerencia del Asegurado</v>
      </c>
      <c r="E75" s="47"/>
      <c r="F75" s="48"/>
      <c r="G75" s="49" t="s">
        <v>2186</v>
      </c>
      <c r="H75" s="50" t="s">
        <v>2828</v>
      </c>
      <c r="I75" s="51"/>
      <c r="J75" s="52"/>
      <c r="K75" s="53" t="s">
        <v>2372</v>
      </c>
      <c r="L75" s="53" t="s">
        <v>2829</v>
      </c>
      <c r="M75" s="54"/>
      <c r="N75" s="55"/>
      <c r="O75" s="56" t="s">
        <v>85</v>
      </c>
      <c r="P75" s="57" t="s">
        <v>2831</v>
      </c>
      <c r="Q75" s="58">
        <v>15</v>
      </c>
      <c r="R75" s="58">
        <v>16000</v>
      </c>
      <c r="S75" s="58">
        <v>2000</v>
      </c>
      <c r="T75" s="59">
        <v>4800</v>
      </c>
      <c r="U75" s="59">
        <f t="shared" si="1"/>
        <v>22800</v>
      </c>
      <c r="V75" s="60">
        <v>4</v>
      </c>
      <c r="W75" s="59" t="s">
        <v>45</v>
      </c>
      <c r="X75" s="24"/>
      <c r="Y75" s="8"/>
      <c r="Z75" s="61"/>
    </row>
    <row r="76" spans="1:26" s="4" customFormat="1" ht="16.5" customHeight="1" x14ac:dyDescent="0.25">
      <c r="A76" s="5"/>
      <c r="B76" s="7"/>
      <c r="C76" s="28" t="s">
        <v>172</v>
      </c>
      <c r="D76" s="46" t="str">
        <f t="shared" si="4"/>
        <v>Gerencia del Asegurado</v>
      </c>
      <c r="E76" s="47"/>
      <c r="F76" s="48"/>
      <c r="G76" s="49" t="s">
        <v>2186</v>
      </c>
      <c r="H76" s="50" t="s">
        <v>2828</v>
      </c>
      <c r="I76" s="51"/>
      <c r="J76" s="52"/>
      <c r="K76" s="53" t="s">
        <v>2372</v>
      </c>
      <c r="L76" s="53" t="s">
        <v>2829</v>
      </c>
      <c r="M76" s="54"/>
      <c r="N76" s="55"/>
      <c r="O76" s="56" t="s">
        <v>85</v>
      </c>
      <c r="P76" s="57" t="s">
        <v>2831</v>
      </c>
      <c r="Q76" s="58">
        <v>15</v>
      </c>
      <c r="R76" s="58">
        <v>16000</v>
      </c>
      <c r="S76" s="58">
        <v>2000</v>
      </c>
      <c r="T76" s="59">
        <v>4800</v>
      </c>
      <c r="U76" s="59">
        <f t="shared" si="1"/>
        <v>22800</v>
      </c>
      <c r="V76" s="60">
        <v>4</v>
      </c>
      <c r="W76" s="59" t="s">
        <v>45</v>
      </c>
      <c r="X76" s="24"/>
      <c r="Y76" s="8"/>
      <c r="Z76" s="61"/>
    </row>
    <row r="77" spans="1:26" s="4" customFormat="1" ht="16.5" customHeight="1" x14ac:dyDescent="0.25">
      <c r="A77" s="5"/>
      <c r="B77" s="7"/>
      <c r="C77" s="28" t="s">
        <v>172</v>
      </c>
      <c r="D77" s="46" t="str">
        <f t="shared" si="4"/>
        <v>Gerencia del Asegurado</v>
      </c>
      <c r="E77" s="47"/>
      <c r="F77" s="48"/>
      <c r="G77" s="49" t="s">
        <v>2186</v>
      </c>
      <c r="H77" s="50" t="s">
        <v>2828</v>
      </c>
      <c r="I77" s="51"/>
      <c r="J77" s="52"/>
      <c r="K77" s="53" t="s">
        <v>2372</v>
      </c>
      <c r="L77" s="53" t="s">
        <v>2829</v>
      </c>
      <c r="M77" s="54"/>
      <c r="N77" s="55"/>
      <c r="O77" s="56" t="s">
        <v>78</v>
      </c>
      <c r="P77" s="57" t="s">
        <v>2830</v>
      </c>
      <c r="Q77" s="58">
        <v>6</v>
      </c>
      <c r="R77" s="58">
        <v>3000</v>
      </c>
      <c r="S77" s="58">
        <v>0</v>
      </c>
      <c r="T77" s="59">
        <v>3840</v>
      </c>
      <c r="U77" s="59">
        <f t="shared" si="1"/>
        <v>6840</v>
      </c>
      <c r="V77" s="60">
        <v>4</v>
      </c>
      <c r="W77" s="59" t="s">
        <v>45</v>
      </c>
      <c r="X77" s="24"/>
      <c r="Y77" s="8"/>
      <c r="Z77" s="61"/>
    </row>
    <row r="78" spans="1:26" s="4" customFormat="1" ht="16.5" customHeight="1" x14ac:dyDescent="0.25">
      <c r="A78" s="5"/>
      <c r="B78" s="7"/>
      <c r="C78" s="28" t="s">
        <v>172</v>
      </c>
      <c r="D78" s="46" t="str">
        <f t="shared" si="4"/>
        <v>Gerencia del Asegurado</v>
      </c>
      <c r="E78" s="47"/>
      <c r="F78" s="48"/>
      <c r="G78" s="49" t="s">
        <v>2186</v>
      </c>
      <c r="H78" s="50" t="s">
        <v>2828</v>
      </c>
      <c r="I78" s="51"/>
      <c r="J78" s="52"/>
      <c r="K78" s="53" t="s">
        <v>2372</v>
      </c>
      <c r="L78" s="53" t="s">
        <v>2829</v>
      </c>
      <c r="M78" s="54"/>
      <c r="N78" s="55"/>
      <c r="O78" s="56" t="s">
        <v>89</v>
      </c>
      <c r="P78" s="57" t="s">
        <v>2831</v>
      </c>
      <c r="Q78" s="58">
        <v>10</v>
      </c>
      <c r="R78" s="58">
        <v>11000</v>
      </c>
      <c r="S78" s="58">
        <v>2000</v>
      </c>
      <c r="T78" s="59">
        <v>3200</v>
      </c>
      <c r="U78" s="59">
        <f t="shared" si="1"/>
        <v>16200</v>
      </c>
      <c r="V78" s="60">
        <v>4</v>
      </c>
      <c r="W78" s="59" t="s">
        <v>45</v>
      </c>
      <c r="X78" s="24"/>
      <c r="Y78" s="8"/>
      <c r="Z78" s="61"/>
    </row>
    <row r="79" spans="1:26" s="4" customFormat="1" ht="16.5" customHeight="1" x14ac:dyDescent="0.25">
      <c r="A79" s="5"/>
      <c r="B79" s="7"/>
      <c r="C79" s="28" t="s">
        <v>172</v>
      </c>
      <c r="D79" s="46" t="str">
        <f t="shared" si="4"/>
        <v>Gerencia del Asegurado</v>
      </c>
      <c r="E79" s="47"/>
      <c r="F79" s="48"/>
      <c r="G79" s="49" t="s">
        <v>2186</v>
      </c>
      <c r="H79" s="50" t="s">
        <v>2828</v>
      </c>
      <c r="I79" s="51"/>
      <c r="J79" s="52"/>
      <c r="K79" s="53" t="s">
        <v>2372</v>
      </c>
      <c r="L79" s="53" t="s">
        <v>2829</v>
      </c>
      <c r="M79" s="54"/>
      <c r="N79" s="55"/>
      <c r="O79" s="56" t="s">
        <v>89</v>
      </c>
      <c r="P79" s="57" t="s">
        <v>2831</v>
      </c>
      <c r="Q79" s="58">
        <v>10</v>
      </c>
      <c r="R79" s="58">
        <v>11000</v>
      </c>
      <c r="S79" s="58">
        <v>2000</v>
      </c>
      <c r="T79" s="59">
        <v>3200</v>
      </c>
      <c r="U79" s="59">
        <f t="shared" si="1"/>
        <v>16200</v>
      </c>
      <c r="V79" s="60">
        <v>4</v>
      </c>
      <c r="W79" s="59" t="s">
        <v>45</v>
      </c>
      <c r="X79" s="24"/>
      <c r="Y79" s="8"/>
      <c r="Z79" s="61"/>
    </row>
    <row r="80" spans="1:26" s="4" customFormat="1" ht="16.5" customHeight="1" x14ac:dyDescent="0.25">
      <c r="A80" s="5"/>
      <c r="B80" s="7"/>
      <c r="C80" s="28" t="s">
        <v>172</v>
      </c>
      <c r="D80" s="46" t="str">
        <f t="shared" si="4"/>
        <v>Gerencia del Asegurado</v>
      </c>
      <c r="E80" s="47"/>
      <c r="F80" s="48"/>
      <c r="G80" s="49" t="s">
        <v>2186</v>
      </c>
      <c r="H80" s="50" t="s">
        <v>2828</v>
      </c>
      <c r="I80" s="51"/>
      <c r="J80" s="52"/>
      <c r="K80" s="53" t="s">
        <v>2372</v>
      </c>
      <c r="L80" s="53" t="s">
        <v>2829</v>
      </c>
      <c r="M80" s="54"/>
      <c r="N80" s="55"/>
      <c r="O80" s="56" t="s">
        <v>89</v>
      </c>
      <c r="P80" s="57" t="s">
        <v>2831</v>
      </c>
      <c r="Q80" s="58">
        <v>10</v>
      </c>
      <c r="R80" s="58">
        <v>11000</v>
      </c>
      <c r="S80" s="58">
        <v>2000</v>
      </c>
      <c r="T80" s="59">
        <v>3200</v>
      </c>
      <c r="U80" s="59">
        <f t="shared" si="1"/>
        <v>16200</v>
      </c>
      <c r="V80" s="60">
        <v>4</v>
      </c>
      <c r="W80" s="59" t="s">
        <v>45</v>
      </c>
      <c r="X80" s="24"/>
      <c r="Y80" s="8"/>
      <c r="Z80" s="61"/>
    </row>
    <row r="81" spans="1:26" s="4" customFormat="1" ht="16.5" customHeight="1" x14ac:dyDescent="0.25">
      <c r="A81" s="5"/>
      <c r="B81" s="7"/>
      <c r="C81" s="28" t="s">
        <v>172</v>
      </c>
      <c r="D81" s="46" t="str">
        <f t="shared" si="4"/>
        <v>Gerencia del Asegurado</v>
      </c>
      <c r="E81" s="47"/>
      <c r="F81" s="48"/>
      <c r="G81" s="49" t="s">
        <v>2186</v>
      </c>
      <c r="H81" s="50" t="s">
        <v>2828</v>
      </c>
      <c r="I81" s="51"/>
      <c r="J81" s="52"/>
      <c r="K81" s="53" t="s">
        <v>2372</v>
      </c>
      <c r="L81" s="53" t="s">
        <v>2829</v>
      </c>
      <c r="M81" s="54"/>
      <c r="N81" s="55"/>
      <c r="O81" s="56" t="s">
        <v>89</v>
      </c>
      <c r="P81" s="57" t="s">
        <v>2831</v>
      </c>
      <c r="Q81" s="58">
        <v>10</v>
      </c>
      <c r="R81" s="58">
        <v>11000</v>
      </c>
      <c r="S81" s="58">
        <v>2000</v>
      </c>
      <c r="T81" s="59">
        <v>3200</v>
      </c>
      <c r="U81" s="59">
        <f t="shared" si="1"/>
        <v>16200</v>
      </c>
      <c r="V81" s="60">
        <v>4</v>
      </c>
      <c r="W81" s="59" t="s">
        <v>45</v>
      </c>
      <c r="X81" s="24"/>
      <c r="Y81" s="8"/>
      <c r="Z81" s="61"/>
    </row>
    <row r="82" spans="1:26" s="4" customFormat="1" ht="16.5" customHeight="1" x14ac:dyDescent="0.25">
      <c r="A82" s="5"/>
      <c r="B82" s="7"/>
      <c r="C82" s="28" t="s">
        <v>172</v>
      </c>
      <c r="D82" s="46" t="str">
        <f t="shared" si="4"/>
        <v>Gerencia del Asegurado</v>
      </c>
      <c r="E82" s="47"/>
      <c r="F82" s="48"/>
      <c r="G82" s="49" t="s">
        <v>2186</v>
      </c>
      <c r="H82" s="50" t="s">
        <v>2828</v>
      </c>
      <c r="I82" s="51"/>
      <c r="J82" s="52"/>
      <c r="K82" s="53" t="s">
        <v>2372</v>
      </c>
      <c r="L82" s="53" t="s">
        <v>2829</v>
      </c>
      <c r="M82" s="54"/>
      <c r="N82" s="55"/>
      <c r="O82" s="56" t="s">
        <v>105</v>
      </c>
      <c r="P82" s="57" t="s">
        <v>2830</v>
      </c>
      <c r="Q82" s="58">
        <v>8</v>
      </c>
      <c r="R82" s="58">
        <v>4000</v>
      </c>
      <c r="S82" s="58">
        <v>0</v>
      </c>
      <c r="T82" s="59">
        <v>5120</v>
      </c>
      <c r="U82" s="59">
        <f t="shared" si="1"/>
        <v>9120</v>
      </c>
      <c r="V82" s="60">
        <v>4</v>
      </c>
      <c r="W82" s="59" t="s">
        <v>45</v>
      </c>
      <c r="X82" s="24"/>
      <c r="Y82" s="8"/>
      <c r="Z82" s="61"/>
    </row>
    <row r="83" spans="1:26" s="4" customFormat="1" ht="16.5" customHeight="1" x14ac:dyDescent="0.25">
      <c r="A83" s="5"/>
      <c r="B83" s="7"/>
      <c r="C83" s="28" t="s">
        <v>172</v>
      </c>
      <c r="D83" s="46" t="str">
        <f t="shared" si="4"/>
        <v>Gerencia del Asegurado</v>
      </c>
      <c r="E83" s="47"/>
      <c r="F83" s="48"/>
      <c r="G83" s="49" t="s">
        <v>2186</v>
      </c>
      <c r="H83" s="50" t="s">
        <v>2828</v>
      </c>
      <c r="I83" s="51"/>
      <c r="J83" s="52"/>
      <c r="K83" s="53" t="s">
        <v>2372</v>
      </c>
      <c r="L83" s="53" t="s">
        <v>2829</v>
      </c>
      <c r="M83" s="54"/>
      <c r="N83" s="55"/>
      <c r="O83" s="56" t="s">
        <v>2834</v>
      </c>
      <c r="P83" s="57" t="s">
        <v>2831</v>
      </c>
      <c r="Q83" s="58">
        <v>12</v>
      </c>
      <c r="R83" s="58">
        <v>11000</v>
      </c>
      <c r="S83" s="58">
        <v>1000</v>
      </c>
      <c r="T83" s="59">
        <v>3840</v>
      </c>
      <c r="U83" s="59">
        <f t="shared" si="1"/>
        <v>15840</v>
      </c>
      <c r="V83" s="60">
        <v>4</v>
      </c>
      <c r="W83" s="59" t="s">
        <v>45</v>
      </c>
      <c r="X83" s="24"/>
      <c r="Y83" s="8"/>
      <c r="Z83" s="61"/>
    </row>
    <row r="84" spans="1:26" s="4" customFormat="1" ht="16.5" customHeight="1" x14ac:dyDescent="0.25">
      <c r="A84" s="5"/>
      <c r="B84" s="7"/>
      <c r="C84" s="28" t="s">
        <v>172</v>
      </c>
      <c r="D84" s="46" t="str">
        <f t="shared" si="4"/>
        <v>Gerencia del Asegurado</v>
      </c>
      <c r="E84" s="47"/>
      <c r="F84" s="48"/>
      <c r="G84" s="49" t="s">
        <v>2186</v>
      </c>
      <c r="H84" s="50" t="s">
        <v>2828</v>
      </c>
      <c r="I84" s="51"/>
      <c r="J84" s="52"/>
      <c r="K84" s="53" t="s">
        <v>2372</v>
      </c>
      <c r="L84" s="53" t="s">
        <v>2829</v>
      </c>
      <c r="M84" s="54"/>
      <c r="N84" s="55"/>
      <c r="O84" s="56" t="s">
        <v>2834</v>
      </c>
      <c r="P84" s="57" t="s">
        <v>2831</v>
      </c>
      <c r="Q84" s="58">
        <v>12</v>
      </c>
      <c r="R84" s="58">
        <v>11000</v>
      </c>
      <c r="S84" s="58">
        <v>1000</v>
      </c>
      <c r="T84" s="59">
        <v>3840</v>
      </c>
      <c r="U84" s="59">
        <f t="shared" si="1"/>
        <v>15840</v>
      </c>
      <c r="V84" s="60">
        <v>4</v>
      </c>
      <c r="W84" s="59" t="s">
        <v>45</v>
      </c>
      <c r="X84" s="24"/>
      <c r="Y84" s="8"/>
      <c r="Z84" s="61"/>
    </row>
    <row r="85" spans="1:26" s="4" customFormat="1" ht="16.5" customHeight="1" x14ac:dyDescent="0.25">
      <c r="A85" s="5"/>
      <c r="B85" s="7"/>
      <c r="C85" s="28" t="s">
        <v>172</v>
      </c>
      <c r="D85" s="46" t="s">
        <v>2084</v>
      </c>
      <c r="E85" s="47"/>
      <c r="F85" s="48"/>
      <c r="G85" s="49" t="s">
        <v>2186</v>
      </c>
      <c r="H85" s="50" t="s">
        <v>2828</v>
      </c>
      <c r="I85" s="51"/>
      <c r="J85" s="52"/>
      <c r="K85" s="53" t="s">
        <v>2372</v>
      </c>
      <c r="L85" s="53" t="s">
        <v>2836</v>
      </c>
      <c r="M85" s="54"/>
      <c r="N85" s="55"/>
      <c r="O85" s="56" t="s">
        <v>80</v>
      </c>
      <c r="P85" s="57" t="s">
        <v>2831</v>
      </c>
      <c r="Q85" s="58">
        <v>14</v>
      </c>
      <c r="R85" s="58">
        <v>7500</v>
      </c>
      <c r="S85" s="58">
        <v>0</v>
      </c>
      <c r="T85" s="59">
        <f>+Q85*320</f>
        <v>4480</v>
      </c>
      <c r="U85" s="59">
        <f t="shared" si="1"/>
        <v>11980</v>
      </c>
      <c r="V85" s="60">
        <v>4</v>
      </c>
      <c r="W85" s="59" t="s">
        <v>45</v>
      </c>
      <c r="X85" s="24"/>
      <c r="Y85" s="8"/>
      <c r="Z85" s="61"/>
    </row>
    <row r="86" spans="1:26" s="4" customFormat="1" ht="16.5" customHeight="1" x14ac:dyDescent="0.25">
      <c r="A86" s="5"/>
      <c r="B86" s="7"/>
      <c r="C86" s="28" t="s">
        <v>172</v>
      </c>
      <c r="D86" s="46" t="s">
        <v>2084</v>
      </c>
      <c r="E86" s="47"/>
      <c r="F86" s="48"/>
      <c r="G86" s="49" t="s">
        <v>2186</v>
      </c>
      <c r="H86" s="50" t="s">
        <v>2828</v>
      </c>
      <c r="I86" s="51"/>
      <c r="J86" s="52"/>
      <c r="K86" s="53" t="s">
        <v>2372</v>
      </c>
      <c r="L86" s="53" t="s">
        <v>2836</v>
      </c>
      <c r="M86" s="54"/>
      <c r="N86" s="55"/>
      <c r="O86" s="56" t="s">
        <v>2844</v>
      </c>
      <c r="P86" s="57" t="s">
        <v>2830</v>
      </c>
      <c r="Q86" s="58">
        <v>6</v>
      </c>
      <c r="R86" s="58">
        <v>3320</v>
      </c>
      <c r="S86" s="58">
        <v>0</v>
      </c>
      <c r="T86" s="59">
        <v>3840</v>
      </c>
      <c r="U86" s="59">
        <f t="shared" si="1"/>
        <v>7160</v>
      </c>
      <c r="V86" s="60">
        <v>4</v>
      </c>
      <c r="W86" s="59" t="s">
        <v>45</v>
      </c>
      <c r="X86" s="24"/>
      <c r="Y86" s="8"/>
      <c r="Z86" s="61"/>
    </row>
    <row r="87" spans="1:26" s="4" customFormat="1" ht="16.5" customHeight="1" x14ac:dyDescent="0.25">
      <c r="A87" s="5"/>
      <c r="B87" s="7"/>
      <c r="C87" s="28" t="s">
        <v>172</v>
      </c>
      <c r="D87" s="46" t="s">
        <v>2084</v>
      </c>
      <c r="E87" s="47"/>
      <c r="F87" s="48"/>
      <c r="G87" s="49" t="s">
        <v>2186</v>
      </c>
      <c r="H87" s="50" t="s">
        <v>2828</v>
      </c>
      <c r="I87" s="51"/>
      <c r="J87" s="52"/>
      <c r="K87" s="53" t="s">
        <v>2372</v>
      </c>
      <c r="L87" s="53" t="s">
        <v>2836</v>
      </c>
      <c r="M87" s="54"/>
      <c r="N87" s="55"/>
      <c r="O87" s="56" t="s">
        <v>2840</v>
      </c>
      <c r="P87" s="57" t="s">
        <v>2830</v>
      </c>
      <c r="Q87" s="58">
        <v>7</v>
      </c>
      <c r="R87" s="58">
        <v>3500</v>
      </c>
      <c r="S87" s="58">
        <v>0</v>
      </c>
      <c r="T87" s="59">
        <v>2240</v>
      </c>
      <c r="U87" s="59">
        <f t="shared" si="1"/>
        <v>5740</v>
      </c>
      <c r="V87" s="60">
        <v>4</v>
      </c>
      <c r="W87" s="59" t="s">
        <v>45</v>
      </c>
      <c r="X87" s="24"/>
      <c r="Y87" s="8"/>
      <c r="Z87" s="61"/>
    </row>
    <row r="88" spans="1:26" s="4" customFormat="1" ht="16.5" customHeight="1" x14ac:dyDescent="0.25">
      <c r="A88" s="5"/>
      <c r="B88" s="7"/>
      <c r="C88" s="28" t="s">
        <v>172</v>
      </c>
      <c r="D88" s="46" t="s">
        <v>2084</v>
      </c>
      <c r="E88" s="47"/>
      <c r="F88" s="48"/>
      <c r="G88" s="49" t="s">
        <v>2186</v>
      </c>
      <c r="H88" s="50" t="s">
        <v>2828</v>
      </c>
      <c r="I88" s="51"/>
      <c r="J88" s="52"/>
      <c r="K88" s="53" t="s">
        <v>2372</v>
      </c>
      <c r="L88" s="53" t="s">
        <v>2836</v>
      </c>
      <c r="M88" s="54"/>
      <c r="N88" s="55"/>
      <c r="O88" s="56" t="s">
        <v>2840</v>
      </c>
      <c r="P88" s="57" t="s">
        <v>2830</v>
      </c>
      <c r="Q88" s="58">
        <v>7</v>
      </c>
      <c r="R88" s="58">
        <v>3500</v>
      </c>
      <c r="S88" s="58">
        <v>0</v>
      </c>
      <c r="T88" s="59">
        <v>2240</v>
      </c>
      <c r="U88" s="59">
        <f t="shared" si="1"/>
        <v>5740</v>
      </c>
      <c r="V88" s="60">
        <v>4</v>
      </c>
      <c r="W88" s="59" t="s">
        <v>45</v>
      </c>
      <c r="X88" s="24"/>
      <c r="Y88" s="8"/>
      <c r="Z88" s="61"/>
    </row>
    <row r="89" spans="1:26" s="4" customFormat="1" ht="16.5" customHeight="1" x14ac:dyDescent="0.25">
      <c r="A89" s="5"/>
      <c r="B89" s="7"/>
      <c r="C89" s="28" t="s">
        <v>172</v>
      </c>
      <c r="D89" s="46" t="s">
        <v>2084</v>
      </c>
      <c r="E89" s="47"/>
      <c r="F89" s="48"/>
      <c r="G89" s="49" t="s">
        <v>2186</v>
      </c>
      <c r="H89" s="50" t="s">
        <v>2828</v>
      </c>
      <c r="I89" s="51"/>
      <c r="J89" s="52"/>
      <c r="K89" s="53" t="s">
        <v>2372</v>
      </c>
      <c r="L89" s="53" t="s">
        <v>2836</v>
      </c>
      <c r="M89" s="54"/>
      <c r="N89" s="55"/>
      <c r="O89" s="56" t="s">
        <v>94</v>
      </c>
      <c r="P89" s="57" t="s">
        <v>2831</v>
      </c>
      <c r="Q89" s="58">
        <v>7</v>
      </c>
      <c r="R89" s="58">
        <v>3500</v>
      </c>
      <c r="S89" s="58">
        <v>0</v>
      </c>
      <c r="T89" s="59">
        <v>2240</v>
      </c>
      <c r="U89" s="59">
        <f t="shared" si="1"/>
        <v>5740</v>
      </c>
      <c r="V89" s="60">
        <v>4</v>
      </c>
      <c r="W89" s="59" t="s">
        <v>45</v>
      </c>
      <c r="X89" s="24"/>
      <c r="Y89" s="8"/>
      <c r="Z89" s="61"/>
    </row>
    <row r="90" spans="1:26" s="4" customFormat="1" ht="16.5" customHeight="1" x14ac:dyDescent="0.25">
      <c r="A90" s="5"/>
      <c r="B90" s="7"/>
      <c r="C90" s="28" t="s">
        <v>172</v>
      </c>
      <c r="D90" s="46" t="s">
        <v>2084</v>
      </c>
      <c r="E90" s="47"/>
      <c r="F90" s="48"/>
      <c r="G90" s="49" t="s">
        <v>2186</v>
      </c>
      <c r="H90" s="50" t="s">
        <v>2828</v>
      </c>
      <c r="I90" s="51"/>
      <c r="J90" s="52"/>
      <c r="K90" s="53" t="s">
        <v>2372</v>
      </c>
      <c r="L90" s="53" t="s">
        <v>2836</v>
      </c>
      <c r="M90" s="54"/>
      <c r="N90" s="55"/>
      <c r="O90" s="56" t="s">
        <v>94</v>
      </c>
      <c r="P90" s="57" t="s">
        <v>2831</v>
      </c>
      <c r="Q90" s="58">
        <v>7</v>
      </c>
      <c r="R90" s="58">
        <v>3500</v>
      </c>
      <c r="S90" s="58">
        <v>0</v>
      </c>
      <c r="T90" s="59">
        <v>2240</v>
      </c>
      <c r="U90" s="59">
        <f t="shared" si="1"/>
        <v>5740</v>
      </c>
      <c r="V90" s="60">
        <v>4</v>
      </c>
      <c r="W90" s="59" t="s">
        <v>45</v>
      </c>
      <c r="X90" s="24"/>
      <c r="Y90" s="8"/>
      <c r="Z90" s="61"/>
    </row>
    <row r="91" spans="1:26" s="4" customFormat="1" ht="16.5" customHeight="1" x14ac:dyDescent="0.25">
      <c r="A91" s="5"/>
      <c r="B91" s="7"/>
      <c r="C91" s="28" t="s">
        <v>172</v>
      </c>
      <c r="D91" s="46" t="s">
        <v>2084</v>
      </c>
      <c r="E91" s="47"/>
      <c r="F91" s="48"/>
      <c r="G91" s="49" t="s">
        <v>2186</v>
      </c>
      <c r="H91" s="50" t="s">
        <v>2828</v>
      </c>
      <c r="I91" s="51"/>
      <c r="J91" s="52"/>
      <c r="K91" s="53" t="s">
        <v>2372</v>
      </c>
      <c r="L91" s="53" t="s">
        <v>2836</v>
      </c>
      <c r="M91" s="54"/>
      <c r="N91" s="55"/>
      <c r="O91" s="56" t="s">
        <v>2841</v>
      </c>
      <c r="P91" s="57" t="s">
        <v>2830</v>
      </c>
      <c r="Q91" s="58">
        <v>6</v>
      </c>
      <c r="R91" s="58">
        <v>3000</v>
      </c>
      <c r="S91" s="58">
        <v>0</v>
      </c>
      <c r="T91" s="59">
        <v>3840</v>
      </c>
      <c r="U91" s="59">
        <f t="shared" si="1"/>
        <v>6840</v>
      </c>
      <c r="V91" s="60">
        <v>4</v>
      </c>
      <c r="W91" s="59" t="s">
        <v>45</v>
      </c>
      <c r="X91" s="24"/>
      <c r="Y91" s="8"/>
      <c r="Z91" s="61"/>
    </row>
    <row r="92" spans="1:26" s="4" customFormat="1" ht="16.5" customHeight="1" x14ac:dyDescent="0.25">
      <c r="A92" s="5"/>
      <c r="B92" s="7"/>
      <c r="C92" s="28" t="s">
        <v>172</v>
      </c>
      <c r="D92" s="46" t="s">
        <v>2084</v>
      </c>
      <c r="E92" s="47"/>
      <c r="F92" s="48"/>
      <c r="G92" s="49" t="s">
        <v>2186</v>
      </c>
      <c r="H92" s="50" t="s">
        <v>2828</v>
      </c>
      <c r="I92" s="51"/>
      <c r="J92" s="52"/>
      <c r="K92" s="53" t="s">
        <v>2372</v>
      </c>
      <c r="L92" s="53" t="s">
        <v>2836</v>
      </c>
      <c r="M92" s="54"/>
      <c r="N92" s="55"/>
      <c r="O92" s="56" t="s">
        <v>2837</v>
      </c>
      <c r="P92" s="57" t="s">
        <v>2831</v>
      </c>
      <c r="Q92" s="58">
        <v>6</v>
      </c>
      <c r="R92" s="58">
        <v>3000</v>
      </c>
      <c r="S92" s="58">
        <v>0</v>
      </c>
      <c r="T92" s="59">
        <v>1920</v>
      </c>
      <c r="U92" s="59">
        <f t="shared" si="1"/>
        <v>4920</v>
      </c>
      <c r="V92" s="60">
        <v>4</v>
      </c>
      <c r="W92" s="59" t="s">
        <v>45</v>
      </c>
      <c r="X92" s="24"/>
      <c r="Y92" s="8"/>
      <c r="Z92" s="61"/>
    </row>
    <row r="93" spans="1:26" s="4" customFormat="1" ht="16.5" customHeight="1" x14ac:dyDescent="0.25">
      <c r="A93" s="5"/>
      <c r="B93" s="7"/>
      <c r="C93" s="28" t="s">
        <v>172</v>
      </c>
      <c r="D93" s="46" t="s">
        <v>2084</v>
      </c>
      <c r="E93" s="47"/>
      <c r="F93" s="48"/>
      <c r="G93" s="49" t="s">
        <v>2186</v>
      </c>
      <c r="H93" s="50" t="s">
        <v>2828</v>
      </c>
      <c r="I93" s="51"/>
      <c r="J93" s="52"/>
      <c r="K93" s="53" t="s">
        <v>2372</v>
      </c>
      <c r="L93" s="53" t="s">
        <v>2836</v>
      </c>
      <c r="M93" s="54"/>
      <c r="N93" s="55"/>
      <c r="O93" s="56" t="s">
        <v>2837</v>
      </c>
      <c r="P93" s="57" t="s">
        <v>2831</v>
      </c>
      <c r="Q93" s="58">
        <v>6</v>
      </c>
      <c r="R93" s="58">
        <v>3000</v>
      </c>
      <c r="S93" s="58">
        <v>0</v>
      </c>
      <c r="T93" s="59">
        <v>1920</v>
      </c>
      <c r="U93" s="59">
        <f t="shared" si="1"/>
        <v>4920</v>
      </c>
      <c r="V93" s="60">
        <v>4</v>
      </c>
      <c r="W93" s="59" t="s">
        <v>45</v>
      </c>
      <c r="X93" s="24"/>
      <c r="Y93" s="8"/>
      <c r="Z93" s="61"/>
    </row>
    <row r="94" spans="1:26" s="4" customFormat="1" ht="16.5" customHeight="1" x14ac:dyDescent="0.25">
      <c r="A94" s="5"/>
      <c r="B94" s="7"/>
      <c r="C94" s="28" t="s">
        <v>172</v>
      </c>
      <c r="D94" s="46" t="s">
        <v>2084</v>
      </c>
      <c r="E94" s="47"/>
      <c r="F94" s="48"/>
      <c r="G94" s="49" t="s">
        <v>2186</v>
      </c>
      <c r="H94" s="50" t="s">
        <v>2828</v>
      </c>
      <c r="I94" s="51"/>
      <c r="J94" s="52"/>
      <c r="K94" s="53" t="s">
        <v>2372</v>
      </c>
      <c r="L94" s="53" t="s">
        <v>2836</v>
      </c>
      <c r="M94" s="54"/>
      <c r="N94" s="55"/>
      <c r="O94" s="56" t="s">
        <v>2845</v>
      </c>
      <c r="P94" s="57" t="s">
        <v>2830</v>
      </c>
      <c r="Q94" s="58">
        <v>6</v>
      </c>
      <c r="R94" s="58">
        <v>3000</v>
      </c>
      <c r="S94" s="58">
        <v>0</v>
      </c>
      <c r="T94" s="59">
        <v>3840</v>
      </c>
      <c r="U94" s="59">
        <f t="shared" si="1"/>
        <v>6840</v>
      </c>
      <c r="V94" s="60">
        <v>4</v>
      </c>
      <c r="W94" s="59" t="s">
        <v>45</v>
      </c>
      <c r="X94" s="24"/>
      <c r="Y94" s="8"/>
      <c r="Z94" s="61"/>
    </row>
    <row r="95" spans="1:26" s="4" customFormat="1" ht="16.5" customHeight="1" x14ac:dyDescent="0.25">
      <c r="A95" s="5"/>
      <c r="B95" s="7"/>
      <c r="C95" s="28" t="s">
        <v>172</v>
      </c>
      <c r="D95" s="46" t="s">
        <v>2084</v>
      </c>
      <c r="E95" s="47"/>
      <c r="F95" s="48"/>
      <c r="G95" s="49" t="s">
        <v>2186</v>
      </c>
      <c r="H95" s="50" t="s">
        <v>2828</v>
      </c>
      <c r="I95" s="51"/>
      <c r="J95" s="52"/>
      <c r="K95" s="53" t="s">
        <v>2372</v>
      </c>
      <c r="L95" s="53" t="s">
        <v>2836</v>
      </c>
      <c r="M95" s="54"/>
      <c r="N95" s="55"/>
      <c r="O95" s="56" t="s">
        <v>97</v>
      </c>
      <c r="P95" s="57" t="s">
        <v>2831</v>
      </c>
      <c r="Q95" s="58">
        <v>8</v>
      </c>
      <c r="R95" s="58">
        <v>4000</v>
      </c>
      <c r="S95" s="58">
        <v>1000</v>
      </c>
      <c r="T95" s="59">
        <v>2560</v>
      </c>
      <c r="U95" s="59">
        <f t="shared" si="1"/>
        <v>7560</v>
      </c>
      <c r="V95" s="60">
        <v>4</v>
      </c>
      <c r="W95" s="59" t="s">
        <v>45</v>
      </c>
      <c r="X95" s="24"/>
      <c r="Y95" s="8"/>
      <c r="Z95" s="61"/>
    </row>
    <row r="96" spans="1:26" s="4" customFormat="1" ht="16.5" customHeight="1" x14ac:dyDescent="0.25">
      <c r="A96" s="5"/>
      <c r="B96" s="7"/>
      <c r="C96" s="28" t="s">
        <v>172</v>
      </c>
      <c r="D96" s="46" t="s">
        <v>2084</v>
      </c>
      <c r="E96" s="47"/>
      <c r="F96" s="48"/>
      <c r="G96" s="49" t="s">
        <v>2186</v>
      </c>
      <c r="H96" s="50" t="s">
        <v>2828</v>
      </c>
      <c r="I96" s="51"/>
      <c r="J96" s="52"/>
      <c r="K96" s="53" t="s">
        <v>2372</v>
      </c>
      <c r="L96" s="53" t="s">
        <v>2836</v>
      </c>
      <c r="M96" s="54"/>
      <c r="N96" s="55"/>
      <c r="O96" s="56" t="s">
        <v>97</v>
      </c>
      <c r="P96" s="57" t="s">
        <v>2831</v>
      </c>
      <c r="Q96" s="58">
        <v>8</v>
      </c>
      <c r="R96" s="58">
        <v>4000</v>
      </c>
      <c r="S96" s="58">
        <v>1000</v>
      </c>
      <c r="T96" s="59">
        <v>2560</v>
      </c>
      <c r="U96" s="59">
        <f t="shared" si="1"/>
        <v>7560</v>
      </c>
      <c r="V96" s="60">
        <v>4</v>
      </c>
      <c r="W96" s="59" t="s">
        <v>45</v>
      </c>
      <c r="X96" s="24"/>
      <c r="Y96" s="8"/>
      <c r="Z96" s="61"/>
    </row>
    <row r="97" spans="1:26" s="4" customFormat="1" ht="16.5" customHeight="1" x14ac:dyDescent="0.25">
      <c r="A97" s="5"/>
      <c r="B97" s="7"/>
      <c r="C97" s="28" t="s">
        <v>172</v>
      </c>
      <c r="D97" s="46" t="s">
        <v>2084</v>
      </c>
      <c r="E97" s="47"/>
      <c r="F97" s="48"/>
      <c r="G97" s="49" t="s">
        <v>2186</v>
      </c>
      <c r="H97" s="50" t="s">
        <v>2828</v>
      </c>
      <c r="I97" s="51"/>
      <c r="J97" s="52"/>
      <c r="K97" s="53" t="s">
        <v>2372</v>
      </c>
      <c r="L97" s="53" t="s">
        <v>2836</v>
      </c>
      <c r="M97" s="54"/>
      <c r="N97" s="55"/>
      <c r="O97" s="56" t="s">
        <v>1166</v>
      </c>
      <c r="P97" s="57" t="s">
        <v>2830</v>
      </c>
      <c r="Q97" s="58">
        <v>8</v>
      </c>
      <c r="R97" s="58">
        <v>3600</v>
      </c>
      <c r="S97" s="58">
        <v>0</v>
      </c>
      <c r="T97" s="59">
        <v>5120</v>
      </c>
      <c r="U97" s="59">
        <f t="shared" si="1"/>
        <v>8720</v>
      </c>
      <c r="V97" s="60">
        <v>4</v>
      </c>
      <c r="W97" s="59" t="s">
        <v>45</v>
      </c>
      <c r="X97" s="24"/>
      <c r="Y97" s="8"/>
      <c r="Z97" s="61"/>
    </row>
    <row r="98" spans="1:26" s="4" customFormat="1" ht="16.5" customHeight="1" x14ac:dyDescent="0.25">
      <c r="A98" s="5"/>
      <c r="B98" s="7"/>
      <c r="C98" s="28" t="s">
        <v>172</v>
      </c>
      <c r="D98" s="46" t="s">
        <v>2084</v>
      </c>
      <c r="E98" s="47"/>
      <c r="F98" s="48"/>
      <c r="G98" s="49" t="s">
        <v>2186</v>
      </c>
      <c r="H98" s="50" t="s">
        <v>2828</v>
      </c>
      <c r="I98" s="51"/>
      <c r="J98" s="52"/>
      <c r="K98" s="53" t="s">
        <v>2372</v>
      </c>
      <c r="L98" s="53" t="s">
        <v>2836</v>
      </c>
      <c r="M98" s="54"/>
      <c r="N98" s="55"/>
      <c r="O98" s="56" t="s">
        <v>1166</v>
      </c>
      <c r="P98" s="57" t="s">
        <v>2830</v>
      </c>
      <c r="Q98" s="58">
        <v>8</v>
      </c>
      <c r="R98" s="58">
        <v>3600</v>
      </c>
      <c r="S98" s="58">
        <v>0</v>
      </c>
      <c r="T98" s="59">
        <v>5120</v>
      </c>
      <c r="U98" s="59">
        <f t="shared" si="1"/>
        <v>8720</v>
      </c>
      <c r="V98" s="60">
        <v>4</v>
      </c>
      <c r="W98" s="59" t="s">
        <v>45</v>
      </c>
      <c r="X98" s="24"/>
      <c r="Y98" s="8"/>
      <c r="Z98" s="61"/>
    </row>
    <row r="99" spans="1:26" s="4" customFormat="1" ht="16.5" customHeight="1" x14ac:dyDescent="0.25">
      <c r="A99" s="5"/>
      <c r="B99" s="7"/>
      <c r="C99" s="28" t="s">
        <v>172</v>
      </c>
      <c r="D99" s="46" t="s">
        <v>2084</v>
      </c>
      <c r="E99" s="47"/>
      <c r="F99" s="48"/>
      <c r="G99" s="49" t="s">
        <v>2186</v>
      </c>
      <c r="H99" s="50" t="s">
        <v>2828</v>
      </c>
      <c r="I99" s="51"/>
      <c r="J99" s="52"/>
      <c r="K99" s="53" t="s">
        <v>2372</v>
      </c>
      <c r="L99" s="53" t="s">
        <v>2836</v>
      </c>
      <c r="M99" s="54"/>
      <c r="N99" s="55"/>
      <c r="O99" s="56" t="s">
        <v>98</v>
      </c>
      <c r="P99" s="57" t="s">
        <v>2831</v>
      </c>
      <c r="Q99" s="58">
        <v>8</v>
      </c>
      <c r="R99" s="58">
        <v>4300</v>
      </c>
      <c r="S99" s="58">
        <v>0</v>
      </c>
      <c r="T99" s="59">
        <v>2560</v>
      </c>
      <c r="U99" s="59">
        <f t="shared" si="1"/>
        <v>6860</v>
      </c>
      <c r="V99" s="60">
        <v>4</v>
      </c>
      <c r="W99" s="59" t="s">
        <v>45</v>
      </c>
      <c r="X99" s="24"/>
      <c r="Y99" s="8"/>
      <c r="Z99" s="61"/>
    </row>
    <row r="100" spans="1:26" s="4" customFormat="1" ht="16.5" customHeight="1" x14ac:dyDescent="0.25">
      <c r="A100" s="5"/>
      <c r="B100" s="7"/>
      <c r="C100" s="28" t="s">
        <v>172</v>
      </c>
      <c r="D100" s="46" t="s">
        <v>2084</v>
      </c>
      <c r="E100" s="47"/>
      <c r="F100" s="48"/>
      <c r="G100" s="49" t="s">
        <v>2186</v>
      </c>
      <c r="H100" s="50" t="s">
        <v>2828</v>
      </c>
      <c r="I100" s="51"/>
      <c r="J100" s="52"/>
      <c r="K100" s="53" t="s">
        <v>2372</v>
      </c>
      <c r="L100" s="53" t="s">
        <v>2836</v>
      </c>
      <c r="M100" s="54"/>
      <c r="N100" s="55"/>
      <c r="O100" s="56" t="s">
        <v>82</v>
      </c>
      <c r="P100" s="57" t="s">
        <v>2830</v>
      </c>
      <c r="Q100" s="58">
        <v>6</v>
      </c>
      <c r="R100" s="58">
        <v>3000</v>
      </c>
      <c r="S100" s="58">
        <v>0</v>
      </c>
      <c r="T100" s="59">
        <v>3840</v>
      </c>
      <c r="U100" s="59">
        <f t="shared" si="1"/>
        <v>6840</v>
      </c>
      <c r="V100" s="60">
        <v>4</v>
      </c>
      <c r="W100" s="59" t="s">
        <v>45</v>
      </c>
      <c r="X100" s="24"/>
      <c r="Y100" s="8"/>
      <c r="Z100" s="61"/>
    </row>
    <row r="101" spans="1:26" s="4" customFormat="1" ht="16.5" customHeight="1" x14ac:dyDescent="0.25">
      <c r="A101" s="5"/>
      <c r="B101" s="7"/>
      <c r="C101" s="28" t="s">
        <v>172</v>
      </c>
      <c r="D101" s="46" t="s">
        <v>2084</v>
      </c>
      <c r="E101" s="47"/>
      <c r="F101" s="48"/>
      <c r="G101" s="49" t="s">
        <v>2186</v>
      </c>
      <c r="H101" s="50" t="s">
        <v>2828</v>
      </c>
      <c r="I101" s="51"/>
      <c r="J101" s="52"/>
      <c r="K101" s="53" t="s">
        <v>2372</v>
      </c>
      <c r="L101" s="53" t="s">
        <v>2836</v>
      </c>
      <c r="M101" s="54"/>
      <c r="N101" s="55"/>
      <c r="O101" s="56" t="s">
        <v>68</v>
      </c>
      <c r="P101" s="57" t="s">
        <v>2830</v>
      </c>
      <c r="Q101" s="58">
        <v>6</v>
      </c>
      <c r="R101" s="58">
        <v>3000</v>
      </c>
      <c r="S101" s="58">
        <v>0</v>
      </c>
      <c r="T101" s="59">
        <v>3840</v>
      </c>
      <c r="U101" s="59">
        <f t="shared" si="1"/>
        <v>6840</v>
      </c>
      <c r="V101" s="60">
        <v>4</v>
      </c>
      <c r="W101" s="59" t="s">
        <v>45</v>
      </c>
      <c r="X101" s="24"/>
      <c r="Y101" s="8"/>
      <c r="Z101" s="61"/>
    </row>
    <row r="102" spans="1:26" s="4" customFormat="1" ht="16.5" customHeight="1" x14ac:dyDescent="0.25">
      <c r="A102" s="5"/>
      <c r="B102" s="7"/>
      <c r="C102" s="28" t="s">
        <v>172</v>
      </c>
      <c r="D102" s="46" t="s">
        <v>2084</v>
      </c>
      <c r="E102" s="47"/>
      <c r="F102" s="48"/>
      <c r="G102" s="49" t="s">
        <v>2186</v>
      </c>
      <c r="H102" s="50" t="s">
        <v>2828</v>
      </c>
      <c r="I102" s="51"/>
      <c r="J102" s="52"/>
      <c r="K102" s="53" t="s">
        <v>2372</v>
      </c>
      <c r="L102" s="53" t="s">
        <v>2836</v>
      </c>
      <c r="M102" s="54"/>
      <c r="N102" s="55"/>
      <c r="O102" s="56" t="s">
        <v>87</v>
      </c>
      <c r="P102" s="57" t="s">
        <v>2831</v>
      </c>
      <c r="Q102" s="58">
        <v>6</v>
      </c>
      <c r="R102" s="58">
        <v>4800</v>
      </c>
      <c r="S102" s="58">
        <v>0</v>
      </c>
      <c r="T102" s="59">
        <v>1920</v>
      </c>
      <c r="U102" s="59">
        <f t="shared" si="1"/>
        <v>6720</v>
      </c>
      <c r="V102" s="60">
        <v>4</v>
      </c>
      <c r="W102" s="59" t="s">
        <v>45</v>
      </c>
      <c r="X102" s="24"/>
      <c r="Y102" s="8"/>
      <c r="Z102" s="61"/>
    </row>
    <row r="103" spans="1:26" s="4" customFormat="1" ht="16.5" customHeight="1" x14ac:dyDescent="0.25">
      <c r="A103" s="5"/>
      <c r="B103" s="7"/>
      <c r="C103" s="28" t="s">
        <v>172</v>
      </c>
      <c r="D103" s="46" t="s">
        <v>2084</v>
      </c>
      <c r="E103" s="47"/>
      <c r="F103" s="48"/>
      <c r="G103" s="49" t="s">
        <v>2186</v>
      </c>
      <c r="H103" s="50" t="s">
        <v>2828</v>
      </c>
      <c r="I103" s="51"/>
      <c r="J103" s="52"/>
      <c r="K103" s="53" t="s">
        <v>2372</v>
      </c>
      <c r="L103" s="53" t="s">
        <v>2836</v>
      </c>
      <c r="M103" s="54"/>
      <c r="N103" s="55"/>
      <c r="O103" s="56" t="s">
        <v>87</v>
      </c>
      <c r="P103" s="57" t="s">
        <v>2831</v>
      </c>
      <c r="Q103" s="58">
        <v>6</v>
      </c>
      <c r="R103" s="58">
        <v>4800</v>
      </c>
      <c r="S103" s="58">
        <v>0</v>
      </c>
      <c r="T103" s="59">
        <v>1920</v>
      </c>
      <c r="U103" s="59">
        <f t="shared" si="1"/>
        <v>6720</v>
      </c>
      <c r="V103" s="60">
        <v>4</v>
      </c>
      <c r="W103" s="59" t="s">
        <v>45</v>
      </c>
      <c r="X103" s="24"/>
      <c r="Y103" s="8"/>
      <c r="Z103" s="61"/>
    </row>
    <row r="104" spans="1:26" s="4" customFormat="1" ht="16.5" customHeight="1" x14ac:dyDescent="0.25">
      <c r="A104" s="5"/>
      <c r="B104" s="7"/>
      <c r="C104" s="28" t="s">
        <v>172</v>
      </c>
      <c r="D104" s="46" t="s">
        <v>2084</v>
      </c>
      <c r="E104" s="47"/>
      <c r="F104" s="48"/>
      <c r="G104" s="49" t="s">
        <v>2186</v>
      </c>
      <c r="H104" s="50" t="s">
        <v>2828</v>
      </c>
      <c r="I104" s="51"/>
      <c r="J104" s="52"/>
      <c r="K104" s="53" t="s">
        <v>2372</v>
      </c>
      <c r="L104" s="53" t="s">
        <v>2836</v>
      </c>
      <c r="M104" s="54"/>
      <c r="N104" s="55"/>
      <c r="O104" s="56" t="s">
        <v>87</v>
      </c>
      <c r="P104" s="57" t="s">
        <v>2831</v>
      </c>
      <c r="Q104" s="58">
        <v>6</v>
      </c>
      <c r="R104" s="58">
        <v>4800</v>
      </c>
      <c r="S104" s="58">
        <v>0</v>
      </c>
      <c r="T104" s="59">
        <v>1920</v>
      </c>
      <c r="U104" s="59">
        <f t="shared" si="1"/>
        <v>6720</v>
      </c>
      <c r="V104" s="60">
        <v>4</v>
      </c>
      <c r="W104" s="59" t="s">
        <v>45</v>
      </c>
      <c r="X104" s="24"/>
      <c r="Y104" s="8"/>
      <c r="Z104" s="61"/>
    </row>
    <row r="105" spans="1:26" s="4" customFormat="1" ht="16.5" customHeight="1" x14ac:dyDescent="0.25">
      <c r="A105" s="5"/>
      <c r="B105" s="7"/>
      <c r="C105" s="28" t="s">
        <v>172</v>
      </c>
      <c r="D105" s="46" t="s">
        <v>2084</v>
      </c>
      <c r="E105" s="47"/>
      <c r="F105" s="48"/>
      <c r="G105" s="49" t="s">
        <v>2186</v>
      </c>
      <c r="H105" s="50" t="s">
        <v>2828</v>
      </c>
      <c r="I105" s="51"/>
      <c r="J105" s="52"/>
      <c r="K105" s="53" t="s">
        <v>2372</v>
      </c>
      <c r="L105" s="53" t="s">
        <v>2836</v>
      </c>
      <c r="M105" s="54"/>
      <c r="N105" s="55"/>
      <c r="O105" s="56" t="s">
        <v>87</v>
      </c>
      <c r="P105" s="57" t="s">
        <v>2831</v>
      </c>
      <c r="Q105" s="58">
        <v>6</v>
      </c>
      <c r="R105" s="58">
        <v>4800</v>
      </c>
      <c r="S105" s="58">
        <v>0</v>
      </c>
      <c r="T105" s="59">
        <v>1920</v>
      </c>
      <c r="U105" s="59">
        <f t="shared" si="1"/>
        <v>6720</v>
      </c>
      <c r="V105" s="60">
        <v>4</v>
      </c>
      <c r="W105" s="59" t="s">
        <v>45</v>
      </c>
      <c r="X105" s="24"/>
      <c r="Y105" s="8"/>
      <c r="Z105" s="61"/>
    </row>
    <row r="106" spans="1:26" s="4" customFormat="1" ht="16.5" customHeight="1" x14ac:dyDescent="0.25">
      <c r="A106" s="5"/>
      <c r="B106" s="7"/>
      <c r="C106" s="28" t="s">
        <v>172</v>
      </c>
      <c r="D106" s="46" t="s">
        <v>2084</v>
      </c>
      <c r="E106" s="47"/>
      <c r="F106" s="48"/>
      <c r="G106" s="49" t="s">
        <v>2186</v>
      </c>
      <c r="H106" s="50" t="s">
        <v>2828</v>
      </c>
      <c r="I106" s="51"/>
      <c r="J106" s="52"/>
      <c r="K106" s="53" t="s">
        <v>2372</v>
      </c>
      <c r="L106" s="53" t="s">
        <v>2836</v>
      </c>
      <c r="M106" s="54"/>
      <c r="N106" s="55"/>
      <c r="O106" s="56" t="s">
        <v>76</v>
      </c>
      <c r="P106" s="57" t="s">
        <v>2830</v>
      </c>
      <c r="Q106" s="58">
        <v>6</v>
      </c>
      <c r="R106" s="58">
        <v>3400</v>
      </c>
      <c r="S106" s="58">
        <v>0</v>
      </c>
      <c r="T106" s="59">
        <v>3840</v>
      </c>
      <c r="U106" s="59">
        <f t="shared" si="1"/>
        <v>7240</v>
      </c>
      <c r="V106" s="60">
        <v>4</v>
      </c>
      <c r="W106" s="59" t="s">
        <v>45</v>
      </c>
      <c r="X106" s="24"/>
      <c r="Y106" s="8"/>
      <c r="Z106" s="61"/>
    </row>
    <row r="107" spans="1:26" s="4" customFormat="1" ht="16.5" customHeight="1" x14ac:dyDescent="0.25">
      <c r="A107" s="5"/>
      <c r="B107" s="7"/>
      <c r="C107" s="28" t="s">
        <v>172</v>
      </c>
      <c r="D107" s="46" t="s">
        <v>2084</v>
      </c>
      <c r="E107" s="47"/>
      <c r="F107" s="48"/>
      <c r="G107" s="49" t="s">
        <v>2186</v>
      </c>
      <c r="H107" s="50" t="s">
        <v>2828</v>
      </c>
      <c r="I107" s="51"/>
      <c r="J107" s="52"/>
      <c r="K107" s="53" t="s">
        <v>2372</v>
      </c>
      <c r="L107" s="53" t="s">
        <v>2836</v>
      </c>
      <c r="M107" s="54"/>
      <c r="N107" s="55"/>
      <c r="O107" s="56" t="s">
        <v>76</v>
      </c>
      <c r="P107" s="57" t="s">
        <v>2830</v>
      </c>
      <c r="Q107" s="58">
        <v>6</v>
      </c>
      <c r="R107" s="58">
        <v>3400</v>
      </c>
      <c r="S107" s="58">
        <v>0</v>
      </c>
      <c r="T107" s="59">
        <v>3840</v>
      </c>
      <c r="U107" s="59">
        <f t="shared" si="1"/>
        <v>7240</v>
      </c>
      <c r="V107" s="60">
        <v>4</v>
      </c>
      <c r="W107" s="59" t="s">
        <v>45</v>
      </c>
      <c r="X107" s="24"/>
      <c r="Y107" s="8"/>
      <c r="Z107" s="61"/>
    </row>
    <row r="108" spans="1:26" s="4" customFormat="1" ht="16.5" customHeight="1" x14ac:dyDescent="0.25">
      <c r="A108" s="5"/>
      <c r="B108" s="7"/>
      <c r="C108" s="28" t="s">
        <v>172</v>
      </c>
      <c r="D108" s="46" t="s">
        <v>2084</v>
      </c>
      <c r="E108" s="47"/>
      <c r="F108" s="48"/>
      <c r="G108" s="49" t="s">
        <v>2186</v>
      </c>
      <c r="H108" s="50" t="s">
        <v>2828</v>
      </c>
      <c r="I108" s="51"/>
      <c r="J108" s="52"/>
      <c r="K108" s="53" t="s">
        <v>2372</v>
      </c>
      <c r="L108" s="53" t="s">
        <v>2836</v>
      </c>
      <c r="M108" s="54"/>
      <c r="N108" s="55"/>
      <c r="O108" s="56" t="s">
        <v>1697</v>
      </c>
      <c r="P108" s="57" t="s">
        <v>2830</v>
      </c>
      <c r="Q108" s="58">
        <v>7</v>
      </c>
      <c r="R108" s="58">
        <v>3500</v>
      </c>
      <c r="S108" s="58">
        <v>0</v>
      </c>
      <c r="T108" s="59">
        <v>4480</v>
      </c>
      <c r="U108" s="59">
        <f t="shared" si="1"/>
        <v>7980</v>
      </c>
      <c r="V108" s="60">
        <v>4</v>
      </c>
      <c r="W108" s="59" t="s">
        <v>45</v>
      </c>
      <c r="X108" s="24"/>
      <c r="Y108" s="8"/>
      <c r="Z108" s="61"/>
    </row>
    <row r="109" spans="1:26" s="4" customFormat="1" ht="16.5" customHeight="1" x14ac:dyDescent="0.25">
      <c r="A109" s="5"/>
      <c r="B109" s="7"/>
      <c r="C109" s="28" t="s">
        <v>172</v>
      </c>
      <c r="D109" s="46" t="s">
        <v>2084</v>
      </c>
      <c r="E109" s="47"/>
      <c r="F109" s="48"/>
      <c r="G109" s="49" t="s">
        <v>2186</v>
      </c>
      <c r="H109" s="50" t="s">
        <v>2828</v>
      </c>
      <c r="I109" s="51"/>
      <c r="J109" s="52"/>
      <c r="K109" s="53" t="s">
        <v>2372</v>
      </c>
      <c r="L109" s="53" t="s">
        <v>2836</v>
      </c>
      <c r="M109" s="54"/>
      <c r="N109" s="55"/>
      <c r="O109" s="56" t="s">
        <v>1697</v>
      </c>
      <c r="P109" s="57" t="s">
        <v>2830</v>
      </c>
      <c r="Q109" s="58">
        <v>7</v>
      </c>
      <c r="R109" s="58">
        <v>3500</v>
      </c>
      <c r="S109" s="58">
        <v>0</v>
      </c>
      <c r="T109" s="59">
        <v>4480</v>
      </c>
      <c r="U109" s="59">
        <f t="shared" si="1"/>
        <v>7980</v>
      </c>
      <c r="V109" s="60">
        <v>4</v>
      </c>
      <c r="W109" s="59" t="s">
        <v>45</v>
      </c>
      <c r="X109" s="24"/>
      <c r="Y109" s="8"/>
      <c r="Z109" s="61"/>
    </row>
    <row r="110" spans="1:26" s="4" customFormat="1" ht="16.5" customHeight="1" x14ac:dyDescent="0.25">
      <c r="A110" s="5"/>
      <c r="B110" s="7"/>
      <c r="C110" s="28" t="s">
        <v>172</v>
      </c>
      <c r="D110" s="46" t="s">
        <v>2084</v>
      </c>
      <c r="E110" s="47"/>
      <c r="F110" s="48"/>
      <c r="G110" s="49" t="s">
        <v>2186</v>
      </c>
      <c r="H110" s="50" t="s">
        <v>2828</v>
      </c>
      <c r="I110" s="51"/>
      <c r="J110" s="52"/>
      <c r="K110" s="53" t="s">
        <v>2372</v>
      </c>
      <c r="L110" s="53" t="s">
        <v>2836</v>
      </c>
      <c r="M110" s="54"/>
      <c r="N110" s="55"/>
      <c r="O110" s="56" t="s">
        <v>104</v>
      </c>
      <c r="P110" s="57" t="s">
        <v>2830</v>
      </c>
      <c r="Q110" s="58">
        <v>6</v>
      </c>
      <c r="R110" s="58">
        <v>3000</v>
      </c>
      <c r="S110" s="58">
        <v>0</v>
      </c>
      <c r="T110" s="59">
        <v>3840</v>
      </c>
      <c r="U110" s="59">
        <f t="shared" si="1"/>
        <v>6840</v>
      </c>
      <c r="V110" s="60">
        <v>4</v>
      </c>
      <c r="W110" s="59" t="s">
        <v>45</v>
      </c>
      <c r="X110" s="24"/>
      <c r="Y110" s="8"/>
      <c r="Z110" s="61"/>
    </row>
    <row r="111" spans="1:26" s="4" customFormat="1" ht="16.5" customHeight="1" x14ac:dyDescent="0.25">
      <c r="A111" s="5"/>
      <c r="B111" s="7"/>
      <c r="C111" s="28" t="s">
        <v>172</v>
      </c>
      <c r="D111" s="46" t="s">
        <v>2084</v>
      </c>
      <c r="E111" s="47"/>
      <c r="F111" s="48"/>
      <c r="G111" s="49" t="s">
        <v>2186</v>
      </c>
      <c r="H111" s="50" t="s">
        <v>2828</v>
      </c>
      <c r="I111" s="51"/>
      <c r="J111" s="52"/>
      <c r="K111" s="53" t="s">
        <v>2372</v>
      </c>
      <c r="L111" s="53" t="s">
        <v>2836</v>
      </c>
      <c r="M111" s="54"/>
      <c r="N111" s="55"/>
      <c r="O111" s="56" t="s">
        <v>2842</v>
      </c>
      <c r="P111" s="57" t="s">
        <v>2831</v>
      </c>
      <c r="Q111" s="58">
        <v>6</v>
      </c>
      <c r="R111" s="58">
        <v>3500</v>
      </c>
      <c r="S111" s="58">
        <v>0</v>
      </c>
      <c r="T111" s="59">
        <v>1920</v>
      </c>
      <c r="U111" s="59">
        <f t="shared" si="1"/>
        <v>5420</v>
      </c>
      <c r="V111" s="60">
        <v>4</v>
      </c>
      <c r="W111" s="59" t="s">
        <v>45</v>
      </c>
      <c r="X111" s="24"/>
      <c r="Y111" s="8"/>
      <c r="Z111" s="61"/>
    </row>
    <row r="112" spans="1:26" s="4" customFormat="1" ht="16.5" customHeight="1" x14ac:dyDescent="0.25">
      <c r="A112" s="5"/>
      <c r="B112" s="7"/>
      <c r="C112" s="28" t="s">
        <v>172</v>
      </c>
      <c r="D112" s="46" t="s">
        <v>2084</v>
      </c>
      <c r="E112" s="47"/>
      <c r="F112" s="48"/>
      <c r="G112" s="49" t="s">
        <v>2186</v>
      </c>
      <c r="H112" s="50" t="s">
        <v>2828</v>
      </c>
      <c r="I112" s="51"/>
      <c r="J112" s="52"/>
      <c r="K112" s="53" t="s">
        <v>2372</v>
      </c>
      <c r="L112" s="53" t="s">
        <v>2836</v>
      </c>
      <c r="M112" s="54"/>
      <c r="N112" s="55"/>
      <c r="O112" s="56" t="s">
        <v>2842</v>
      </c>
      <c r="P112" s="57" t="s">
        <v>2831</v>
      </c>
      <c r="Q112" s="58">
        <v>6</v>
      </c>
      <c r="R112" s="58">
        <v>3500</v>
      </c>
      <c r="S112" s="58">
        <v>0</v>
      </c>
      <c r="T112" s="59">
        <v>1920</v>
      </c>
      <c r="U112" s="59">
        <f t="shared" si="1"/>
        <v>5420</v>
      </c>
      <c r="V112" s="60">
        <v>4</v>
      </c>
      <c r="W112" s="59" t="s">
        <v>45</v>
      </c>
      <c r="X112" s="24"/>
      <c r="Y112" s="8"/>
      <c r="Z112" s="61"/>
    </row>
    <row r="113" spans="1:26" s="4" customFormat="1" ht="16.5" customHeight="1" x14ac:dyDescent="0.25">
      <c r="A113" s="5"/>
      <c r="B113" s="7"/>
      <c r="C113" s="28" t="s">
        <v>172</v>
      </c>
      <c r="D113" s="46" t="s">
        <v>2084</v>
      </c>
      <c r="E113" s="47"/>
      <c r="F113" s="48"/>
      <c r="G113" s="49" t="s">
        <v>2186</v>
      </c>
      <c r="H113" s="50" t="s">
        <v>2828</v>
      </c>
      <c r="I113" s="51"/>
      <c r="J113" s="52"/>
      <c r="K113" s="53" t="s">
        <v>2372</v>
      </c>
      <c r="L113" s="53" t="s">
        <v>2836</v>
      </c>
      <c r="M113" s="54"/>
      <c r="N113" s="55"/>
      <c r="O113" s="56" t="s">
        <v>2846</v>
      </c>
      <c r="P113" s="57" t="s">
        <v>2830</v>
      </c>
      <c r="Q113" s="58">
        <v>8</v>
      </c>
      <c r="R113" s="58">
        <v>4000</v>
      </c>
      <c r="S113" s="58">
        <v>0</v>
      </c>
      <c r="T113" s="59">
        <v>3840</v>
      </c>
      <c r="U113" s="59">
        <f t="shared" si="1"/>
        <v>7840</v>
      </c>
      <c r="V113" s="60">
        <v>4</v>
      </c>
      <c r="W113" s="59" t="s">
        <v>45</v>
      </c>
      <c r="X113" s="24"/>
      <c r="Y113" s="8"/>
      <c r="Z113" s="61"/>
    </row>
    <row r="114" spans="1:26" s="4" customFormat="1" ht="16.5" customHeight="1" x14ac:dyDescent="0.25">
      <c r="A114" s="5"/>
      <c r="B114" s="7"/>
      <c r="C114" s="28" t="s">
        <v>172</v>
      </c>
      <c r="D114" s="46" t="s">
        <v>2084</v>
      </c>
      <c r="E114" s="47"/>
      <c r="F114" s="48"/>
      <c r="G114" s="49" t="s">
        <v>2186</v>
      </c>
      <c r="H114" s="50" t="s">
        <v>2828</v>
      </c>
      <c r="I114" s="51"/>
      <c r="J114" s="52"/>
      <c r="K114" s="53" t="s">
        <v>2372</v>
      </c>
      <c r="L114" s="53" t="s">
        <v>2836</v>
      </c>
      <c r="M114" s="54"/>
      <c r="N114" s="55"/>
      <c r="O114" s="56" t="s">
        <v>229</v>
      </c>
      <c r="P114" s="57" t="s">
        <v>2831</v>
      </c>
      <c r="Q114" s="58">
        <v>6</v>
      </c>
      <c r="R114" s="58">
        <v>3200</v>
      </c>
      <c r="S114" s="58">
        <v>0</v>
      </c>
      <c r="T114" s="59">
        <v>1920</v>
      </c>
      <c r="U114" s="59">
        <f t="shared" si="1"/>
        <v>5120</v>
      </c>
      <c r="V114" s="60">
        <v>4</v>
      </c>
      <c r="W114" s="59" t="s">
        <v>45</v>
      </c>
      <c r="X114" s="24"/>
      <c r="Y114" s="8"/>
      <c r="Z114" s="61"/>
    </row>
    <row r="115" spans="1:26" s="4" customFormat="1" ht="16.5" customHeight="1" x14ac:dyDescent="0.25">
      <c r="A115" s="5"/>
      <c r="B115" s="7"/>
      <c r="C115" s="28" t="s">
        <v>172</v>
      </c>
      <c r="D115" s="46" t="s">
        <v>2084</v>
      </c>
      <c r="E115" s="47"/>
      <c r="F115" s="48"/>
      <c r="G115" s="49" t="s">
        <v>2186</v>
      </c>
      <c r="H115" s="50" t="s">
        <v>2828</v>
      </c>
      <c r="I115" s="51"/>
      <c r="J115" s="52"/>
      <c r="K115" s="53" t="s">
        <v>2372</v>
      </c>
      <c r="L115" s="53" t="s">
        <v>2836</v>
      </c>
      <c r="M115" s="54"/>
      <c r="N115" s="55"/>
      <c r="O115" s="56" t="s">
        <v>229</v>
      </c>
      <c r="P115" s="57" t="s">
        <v>2831</v>
      </c>
      <c r="Q115" s="58">
        <v>6</v>
      </c>
      <c r="R115" s="58">
        <v>3200</v>
      </c>
      <c r="S115" s="58">
        <v>0</v>
      </c>
      <c r="T115" s="59">
        <v>1920</v>
      </c>
      <c r="U115" s="59">
        <f t="shared" si="1"/>
        <v>5120</v>
      </c>
      <c r="V115" s="60">
        <v>4</v>
      </c>
      <c r="W115" s="59" t="s">
        <v>45</v>
      </c>
      <c r="X115" s="24"/>
      <c r="Y115" s="8"/>
      <c r="Z115" s="61"/>
    </row>
    <row r="116" spans="1:26" s="4" customFormat="1" ht="16.5" customHeight="1" x14ac:dyDescent="0.25">
      <c r="A116" s="5"/>
      <c r="B116" s="7"/>
      <c r="C116" s="28" t="s">
        <v>172</v>
      </c>
      <c r="D116" s="46" t="s">
        <v>2084</v>
      </c>
      <c r="E116" s="47"/>
      <c r="F116" s="48"/>
      <c r="G116" s="49" t="s">
        <v>2186</v>
      </c>
      <c r="H116" s="50" t="s">
        <v>2828</v>
      </c>
      <c r="I116" s="51"/>
      <c r="J116" s="52"/>
      <c r="K116" s="53" t="s">
        <v>2372</v>
      </c>
      <c r="L116" s="53" t="s">
        <v>2836</v>
      </c>
      <c r="M116" s="54"/>
      <c r="N116" s="55"/>
      <c r="O116" s="56" t="s">
        <v>229</v>
      </c>
      <c r="P116" s="57" t="s">
        <v>2831</v>
      </c>
      <c r="Q116" s="58">
        <v>6</v>
      </c>
      <c r="R116" s="58">
        <v>3200</v>
      </c>
      <c r="S116" s="58">
        <v>0</v>
      </c>
      <c r="T116" s="59">
        <v>1920</v>
      </c>
      <c r="U116" s="59">
        <f t="shared" si="1"/>
        <v>5120</v>
      </c>
      <c r="V116" s="60">
        <v>4</v>
      </c>
      <c r="W116" s="59" t="s">
        <v>45</v>
      </c>
      <c r="X116" s="24"/>
      <c r="Y116" s="8"/>
      <c r="Z116" s="61"/>
    </row>
    <row r="117" spans="1:26" s="4" customFormat="1" ht="16.5" customHeight="1" x14ac:dyDescent="0.25">
      <c r="A117" s="5"/>
      <c r="B117" s="7"/>
      <c r="C117" s="28" t="s">
        <v>172</v>
      </c>
      <c r="D117" s="46" t="s">
        <v>2084</v>
      </c>
      <c r="E117" s="47"/>
      <c r="F117" s="48"/>
      <c r="G117" s="49" t="s">
        <v>2186</v>
      </c>
      <c r="H117" s="50" t="s">
        <v>2828</v>
      </c>
      <c r="I117" s="51"/>
      <c r="J117" s="52"/>
      <c r="K117" s="53" t="s">
        <v>2372</v>
      </c>
      <c r="L117" s="53" t="s">
        <v>2836</v>
      </c>
      <c r="M117" s="54"/>
      <c r="N117" s="55"/>
      <c r="O117" s="56" t="s">
        <v>2838</v>
      </c>
      <c r="P117" s="57" t="s">
        <v>2830</v>
      </c>
      <c r="Q117" s="58">
        <v>6</v>
      </c>
      <c r="R117" s="58">
        <v>3000</v>
      </c>
      <c r="S117" s="58">
        <v>0</v>
      </c>
      <c r="T117" s="59">
        <v>1920</v>
      </c>
      <c r="U117" s="59">
        <f t="shared" si="1"/>
        <v>4920</v>
      </c>
      <c r="V117" s="60">
        <v>4</v>
      </c>
      <c r="W117" s="59" t="s">
        <v>45</v>
      </c>
      <c r="X117" s="24"/>
      <c r="Y117" s="8"/>
      <c r="Z117" s="61"/>
    </row>
    <row r="118" spans="1:26" s="4" customFormat="1" ht="16.5" customHeight="1" x14ac:dyDescent="0.25">
      <c r="A118" s="5"/>
      <c r="B118" s="7"/>
      <c r="C118" s="28" t="s">
        <v>172</v>
      </c>
      <c r="D118" s="46" t="s">
        <v>2084</v>
      </c>
      <c r="E118" s="47"/>
      <c r="F118" s="48"/>
      <c r="G118" s="49" t="s">
        <v>2186</v>
      </c>
      <c r="H118" s="50" t="s">
        <v>2828</v>
      </c>
      <c r="I118" s="51"/>
      <c r="J118" s="52"/>
      <c r="K118" s="53" t="s">
        <v>2372</v>
      </c>
      <c r="L118" s="53" t="s">
        <v>2836</v>
      </c>
      <c r="M118" s="54"/>
      <c r="N118" s="55"/>
      <c r="O118" s="56" t="s">
        <v>2838</v>
      </c>
      <c r="P118" s="57" t="s">
        <v>2830</v>
      </c>
      <c r="Q118" s="64">
        <v>6</v>
      </c>
      <c r="R118" s="64">
        <v>3000</v>
      </c>
      <c r="S118" s="64">
        <v>0</v>
      </c>
      <c r="T118" s="59">
        <v>1920</v>
      </c>
      <c r="U118" s="59">
        <f t="shared" si="1"/>
        <v>4920</v>
      </c>
      <c r="V118" s="60">
        <v>4</v>
      </c>
      <c r="W118" s="59" t="s">
        <v>45</v>
      </c>
      <c r="X118" s="24"/>
      <c r="Y118" s="8"/>
      <c r="Z118" s="61"/>
    </row>
    <row r="119" spans="1:26" s="4" customFormat="1" ht="30" x14ac:dyDescent="0.25">
      <c r="A119" s="5"/>
      <c r="B119" s="7"/>
      <c r="C119" s="28" t="s">
        <v>172</v>
      </c>
      <c r="D119" s="46" t="s">
        <v>2084</v>
      </c>
      <c r="E119" s="47"/>
      <c r="F119" s="48"/>
      <c r="G119" s="49" t="s">
        <v>2186</v>
      </c>
      <c r="H119" s="50" t="s">
        <v>2828</v>
      </c>
      <c r="I119" s="51"/>
      <c r="J119" s="52"/>
      <c r="K119" s="53" t="s">
        <v>2372</v>
      </c>
      <c r="L119" s="62" t="s">
        <v>2832</v>
      </c>
      <c r="M119" s="54"/>
      <c r="N119" s="55"/>
      <c r="O119" s="66" t="s">
        <v>97</v>
      </c>
      <c r="P119" s="63" t="s">
        <v>2843</v>
      </c>
      <c r="Q119" s="64">
        <v>6</v>
      </c>
      <c r="R119" s="64">
        <v>0</v>
      </c>
      <c r="S119" s="64">
        <v>1400</v>
      </c>
      <c r="T119" s="59">
        <f>320*9</f>
        <v>2880</v>
      </c>
      <c r="U119" s="59">
        <f t="shared" si="1"/>
        <v>4280</v>
      </c>
      <c r="V119" s="60">
        <v>4</v>
      </c>
      <c r="W119" s="59" t="s">
        <v>45</v>
      </c>
      <c r="X119" s="24"/>
      <c r="Y119" s="8"/>
      <c r="Z119" s="61"/>
    </row>
    <row r="120" spans="1:26" s="4" customFormat="1" ht="30" x14ac:dyDescent="0.25">
      <c r="A120" s="5"/>
      <c r="B120" s="7"/>
      <c r="C120" s="28" t="s">
        <v>172</v>
      </c>
      <c r="D120" s="46" t="s">
        <v>2084</v>
      </c>
      <c r="E120" s="47"/>
      <c r="F120" s="48"/>
      <c r="G120" s="49" t="s">
        <v>2186</v>
      </c>
      <c r="H120" s="50" t="s">
        <v>2828</v>
      </c>
      <c r="I120" s="51"/>
      <c r="J120" s="52"/>
      <c r="K120" s="53" t="s">
        <v>2372</v>
      </c>
      <c r="L120" s="62" t="s">
        <v>2832</v>
      </c>
      <c r="M120" s="54"/>
      <c r="N120" s="55"/>
      <c r="O120" s="66" t="s">
        <v>1166</v>
      </c>
      <c r="P120" s="63" t="s">
        <v>2833</v>
      </c>
      <c r="Q120" s="64">
        <v>15</v>
      </c>
      <c r="R120" s="64">
        <v>0</v>
      </c>
      <c r="S120" s="64">
        <v>3500</v>
      </c>
      <c r="T120" s="59">
        <v>4800</v>
      </c>
      <c r="U120" s="59">
        <f t="shared" si="1"/>
        <v>8300</v>
      </c>
      <c r="V120" s="60">
        <v>4</v>
      </c>
      <c r="W120" s="59" t="s">
        <v>45</v>
      </c>
      <c r="X120" s="24"/>
      <c r="Y120" s="8"/>
      <c r="Z120" s="61"/>
    </row>
    <row r="121" spans="1:26" s="4" customFormat="1" ht="16.5" customHeight="1" x14ac:dyDescent="0.25">
      <c r="A121" s="5"/>
      <c r="B121" s="7"/>
      <c r="C121" s="28" t="s">
        <v>172</v>
      </c>
      <c r="D121" s="46" t="str">
        <f t="shared" ref="D121:D137" si="5">IFERROR(VLOOKUP(C121,IdCC,2,0),"")</f>
        <v>Gerencia del Asegurado</v>
      </c>
      <c r="E121" s="47"/>
      <c r="F121" s="48"/>
      <c r="G121" s="49" t="s">
        <v>2186</v>
      </c>
      <c r="H121" s="50" t="s">
        <v>2828</v>
      </c>
      <c r="I121" s="51"/>
      <c r="J121" s="52"/>
      <c r="K121" s="53" t="s">
        <v>2372</v>
      </c>
      <c r="L121" s="53" t="s">
        <v>2829</v>
      </c>
      <c r="M121" s="54"/>
      <c r="N121" s="55"/>
      <c r="O121" s="56" t="s">
        <v>102</v>
      </c>
      <c r="P121" s="57" t="s">
        <v>2830</v>
      </c>
      <c r="Q121" s="58">
        <v>6</v>
      </c>
      <c r="R121" s="58">
        <v>3000</v>
      </c>
      <c r="S121" s="58"/>
      <c r="T121" s="59">
        <v>3840</v>
      </c>
      <c r="U121" s="59">
        <f t="shared" si="1"/>
        <v>6840</v>
      </c>
      <c r="V121" s="60">
        <v>5</v>
      </c>
      <c r="W121" s="59" t="s">
        <v>51</v>
      </c>
      <c r="X121" s="24"/>
      <c r="Y121" s="8"/>
      <c r="Z121" s="61"/>
    </row>
    <row r="122" spans="1:26" s="4" customFormat="1" ht="16.5" customHeight="1" x14ac:dyDescent="0.25">
      <c r="A122" s="5"/>
      <c r="B122" s="7"/>
      <c r="C122" s="28" t="s">
        <v>172</v>
      </c>
      <c r="D122" s="46" t="str">
        <f t="shared" si="5"/>
        <v>Gerencia del Asegurado</v>
      </c>
      <c r="E122" s="47"/>
      <c r="F122" s="48"/>
      <c r="G122" s="49" t="s">
        <v>2186</v>
      </c>
      <c r="H122" s="50" t="s">
        <v>2828</v>
      </c>
      <c r="I122" s="51"/>
      <c r="J122" s="52"/>
      <c r="K122" s="53" t="s">
        <v>2372</v>
      </c>
      <c r="L122" s="53" t="s">
        <v>2829</v>
      </c>
      <c r="M122" s="54"/>
      <c r="N122" s="55"/>
      <c r="O122" s="56" t="s">
        <v>102</v>
      </c>
      <c r="P122" s="57" t="s">
        <v>2830</v>
      </c>
      <c r="Q122" s="58">
        <v>6</v>
      </c>
      <c r="R122" s="58">
        <v>3000</v>
      </c>
      <c r="S122" s="58"/>
      <c r="T122" s="59">
        <v>3840</v>
      </c>
      <c r="U122" s="59">
        <f t="shared" si="1"/>
        <v>6840</v>
      </c>
      <c r="V122" s="60">
        <v>5</v>
      </c>
      <c r="W122" s="59" t="s">
        <v>51</v>
      </c>
      <c r="X122" s="24"/>
      <c r="Y122" s="8"/>
      <c r="Z122" s="61"/>
    </row>
    <row r="123" spans="1:26" s="4" customFormat="1" ht="16.5" customHeight="1" x14ac:dyDescent="0.25">
      <c r="A123" s="5"/>
      <c r="B123" s="7"/>
      <c r="C123" s="28" t="s">
        <v>172</v>
      </c>
      <c r="D123" s="46" t="str">
        <f t="shared" si="5"/>
        <v>Gerencia del Asegurado</v>
      </c>
      <c r="E123" s="47"/>
      <c r="F123" s="48"/>
      <c r="G123" s="49" t="s">
        <v>2186</v>
      </c>
      <c r="H123" s="50" t="s">
        <v>2828</v>
      </c>
      <c r="I123" s="51"/>
      <c r="J123" s="52"/>
      <c r="K123" s="53" t="s">
        <v>2372</v>
      </c>
      <c r="L123" s="53" t="s">
        <v>2829</v>
      </c>
      <c r="M123" s="54"/>
      <c r="N123" s="55"/>
      <c r="O123" s="56" t="s">
        <v>2835</v>
      </c>
      <c r="P123" s="57" t="s">
        <v>2831</v>
      </c>
      <c r="Q123" s="58">
        <v>12</v>
      </c>
      <c r="R123" s="58">
        <v>11000</v>
      </c>
      <c r="S123" s="58">
        <v>1000</v>
      </c>
      <c r="T123" s="59">
        <v>3840</v>
      </c>
      <c r="U123" s="59">
        <f t="shared" si="1"/>
        <v>15840</v>
      </c>
      <c r="V123" s="60">
        <v>5</v>
      </c>
      <c r="W123" s="59" t="s">
        <v>51</v>
      </c>
      <c r="X123" s="24"/>
      <c r="Y123" s="8"/>
      <c r="Z123" s="61"/>
    </row>
    <row r="124" spans="1:26" s="4" customFormat="1" ht="16.5" customHeight="1" x14ac:dyDescent="0.25">
      <c r="A124" s="5"/>
      <c r="B124" s="7"/>
      <c r="C124" s="28" t="s">
        <v>172</v>
      </c>
      <c r="D124" s="46" t="str">
        <f t="shared" si="5"/>
        <v>Gerencia del Asegurado</v>
      </c>
      <c r="E124" s="47"/>
      <c r="F124" s="48"/>
      <c r="G124" s="49" t="s">
        <v>2186</v>
      </c>
      <c r="H124" s="50" t="s">
        <v>2828</v>
      </c>
      <c r="I124" s="51"/>
      <c r="J124" s="52"/>
      <c r="K124" s="53" t="s">
        <v>2372</v>
      </c>
      <c r="L124" s="53" t="s">
        <v>2829</v>
      </c>
      <c r="M124" s="54"/>
      <c r="N124" s="55"/>
      <c r="O124" s="56" t="s">
        <v>2835</v>
      </c>
      <c r="P124" s="57" t="s">
        <v>2831</v>
      </c>
      <c r="Q124" s="58">
        <v>12</v>
      </c>
      <c r="R124" s="58">
        <v>11000</v>
      </c>
      <c r="S124" s="58">
        <v>1000</v>
      </c>
      <c r="T124" s="59">
        <v>3840</v>
      </c>
      <c r="U124" s="59">
        <f t="shared" si="1"/>
        <v>15840</v>
      </c>
      <c r="V124" s="60">
        <v>5</v>
      </c>
      <c r="W124" s="59" t="s">
        <v>51</v>
      </c>
      <c r="X124" s="24"/>
      <c r="Y124" s="8"/>
      <c r="Z124" s="61"/>
    </row>
    <row r="125" spans="1:26" s="4" customFormat="1" ht="16.5" customHeight="1" x14ac:dyDescent="0.25">
      <c r="A125" s="5"/>
      <c r="B125" s="7"/>
      <c r="C125" s="28" t="s">
        <v>172</v>
      </c>
      <c r="D125" s="46" t="str">
        <f t="shared" si="5"/>
        <v>Gerencia del Asegurado</v>
      </c>
      <c r="E125" s="47"/>
      <c r="F125" s="48"/>
      <c r="G125" s="49" t="s">
        <v>2186</v>
      </c>
      <c r="H125" s="50" t="s">
        <v>2828</v>
      </c>
      <c r="I125" s="51"/>
      <c r="J125" s="52"/>
      <c r="K125" s="53" t="s">
        <v>2372</v>
      </c>
      <c r="L125" s="53" t="s">
        <v>2829</v>
      </c>
      <c r="M125" s="54"/>
      <c r="N125" s="55"/>
      <c r="O125" s="56" t="s">
        <v>85</v>
      </c>
      <c r="P125" s="57" t="s">
        <v>2831</v>
      </c>
      <c r="Q125" s="58">
        <v>15</v>
      </c>
      <c r="R125" s="58">
        <v>16000</v>
      </c>
      <c r="S125" s="58">
        <v>2000</v>
      </c>
      <c r="T125" s="59">
        <v>4800</v>
      </c>
      <c r="U125" s="59">
        <f t="shared" si="1"/>
        <v>22800</v>
      </c>
      <c r="V125" s="60">
        <v>5</v>
      </c>
      <c r="W125" s="59" t="s">
        <v>51</v>
      </c>
      <c r="X125" s="24"/>
      <c r="Y125" s="8"/>
      <c r="Z125" s="61"/>
    </row>
    <row r="126" spans="1:26" s="4" customFormat="1" ht="16.5" customHeight="1" x14ac:dyDescent="0.25">
      <c r="A126" s="5"/>
      <c r="B126" s="7"/>
      <c r="C126" s="28" t="s">
        <v>172</v>
      </c>
      <c r="D126" s="46" t="str">
        <f t="shared" si="5"/>
        <v>Gerencia del Asegurado</v>
      </c>
      <c r="E126" s="47"/>
      <c r="F126" s="48"/>
      <c r="G126" s="49" t="s">
        <v>2186</v>
      </c>
      <c r="H126" s="50" t="s">
        <v>2828</v>
      </c>
      <c r="I126" s="51"/>
      <c r="J126" s="52"/>
      <c r="K126" s="53" t="s">
        <v>2372</v>
      </c>
      <c r="L126" s="53" t="s">
        <v>2829</v>
      </c>
      <c r="M126" s="54"/>
      <c r="N126" s="55"/>
      <c r="O126" s="56" t="s">
        <v>85</v>
      </c>
      <c r="P126" s="57" t="s">
        <v>2831</v>
      </c>
      <c r="Q126" s="58">
        <v>15</v>
      </c>
      <c r="R126" s="58">
        <v>16000</v>
      </c>
      <c r="S126" s="58">
        <v>2000</v>
      </c>
      <c r="T126" s="59">
        <v>4800</v>
      </c>
      <c r="U126" s="59">
        <f t="shared" si="1"/>
        <v>22800</v>
      </c>
      <c r="V126" s="60">
        <v>5</v>
      </c>
      <c r="W126" s="59" t="s">
        <v>51</v>
      </c>
      <c r="X126" s="24"/>
      <c r="Y126" s="8"/>
      <c r="Z126" s="61"/>
    </row>
    <row r="127" spans="1:26" s="4" customFormat="1" ht="16.5" customHeight="1" x14ac:dyDescent="0.25">
      <c r="A127" s="5"/>
      <c r="B127" s="7"/>
      <c r="C127" s="28" t="s">
        <v>172</v>
      </c>
      <c r="D127" s="46" t="str">
        <f t="shared" si="5"/>
        <v>Gerencia del Asegurado</v>
      </c>
      <c r="E127" s="47"/>
      <c r="F127" s="48"/>
      <c r="G127" s="49" t="s">
        <v>2186</v>
      </c>
      <c r="H127" s="50" t="s">
        <v>2828</v>
      </c>
      <c r="I127" s="51"/>
      <c r="J127" s="52"/>
      <c r="K127" s="53" t="s">
        <v>2372</v>
      </c>
      <c r="L127" s="53" t="s">
        <v>2829</v>
      </c>
      <c r="M127" s="54"/>
      <c r="N127" s="55"/>
      <c r="O127" s="56" t="s">
        <v>85</v>
      </c>
      <c r="P127" s="57" t="s">
        <v>2831</v>
      </c>
      <c r="Q127" s="58">
        <v>15</v>
      </c>
      <c r="R127" s="58">
        <v>16000</v>
      </c>
      <c r="S127" s="58">
        <v>2000</v>
      </c>
      <c r="T127" s="59">
        <v>4800</v>
      </c>
      <c r="U127" s="59">
        <f t="shared" si="1"/>
        <v>22800</v>
      </c>
      <c r="V127" s="60">
        <v>5</v>
      </c>
      <c r="W127" s="59" t="s">
        <v>51</v>
      </c>
      <c r="X127" s="24"/>
      <c r="Y127" s="8"/>
      <c r="Z127" s="61"/>
    </row>
    <row r="128" spans="1:26" s="4" customFormat="1" ht="16.5" customHeight="1" x14ac:dyDescent="0.25">
      <c r="A128" s="5"/>
      <c r="B128" s="7"/>
      <c r="C128" s="28" t="s">
        <v>172</v>
      </c>
      <c r="D128" s="46" t="str">
        <f t="shared" si="5"/>
        <v>Gerencia del Asegurado</v>
      </c>
      <c r="E128" s="47"/>
      <c r="F128" s="48"/>
      <c r="G128" s="49" t="s">
        <v>2186</v>
      </c>
      <c r="H128" s="50" t="s">
        <v>2828</v>
      </c>
      <c r="I128" s="51"/>
      <c r="J128" s="52"/>
      <c r="K128" s="53" t="s">
        <v>2372</v>
      </c>
      <c r="L128" s="53" t="s">
        <v>2829</v>
      </c>
      <c r="M128" s="54"/>
      <c r="N128" s="55"/>
      <c r="O128" s="56" t="s">
        <v>78</v>
      </c>
      <c r="P128" s="57" t="s">
        <v>2830</v>
      </c>
      <c r="Q128" s="58">
        <v>6</v>
      </c>
      <c r="R128" s="58">
        <v>3000</v>
      </c>
      <c r="S128" s="58"/>
      <c r="T128" s="59">
        <v>3840</v>
      </c>
      <c r="U128" s="59">
        <f t="shared" si="1"/>
        <v>6840</v>
      </c>
      <c r="V128" s="60">
        <v>5</v>
      </c>
      <c r="W128" s="59" t="s">
        <v>51</v>
      </c>
      <c r="X128" s="24"/>
      <c r="Y128" s="8"/>
      <c r="Z128" s="61"/>
    </row>
    <row r="129" spans="1:26" s="4" customFormat="1" ht="16.5" customHeight="1" x14ac:dyDescent="0.25">
      <c r="A129" s="5"/>
      <c r="B129" s="7"/>
      <c r="C129" s="28" t="s">
        <v>172</v>
      </c>
      <c r="D129" s="46" t="str">
        <f t="shared" si="5"/>
        <v>Gerencia del Asegurado</v>
      </c>
      <c r="E129" s="47"/>
      <c r="F129" s="48"/>
      <c r="G129" s="49" t="s">
        <v>2186</v>
      </c>
      <c r="H129" s="50" t="s">
        <v>2828</v>
      </c>
      <c r="I129" s="51"/>
      <c r="J129" s="52"/>
      <c r="K129" s="53" t="s">
        <v>2372</v>
      </c>
      <c r="L129" s="53" t="s">
        <v>2829</v>
      </c>
      <c r="M129" s="54"/>
      <c r="N129" s="55"/>
      <c r="O129" s="56" t="s">
        <v>89</v>
      </c>
      <c r="P129" s="57" t="s">
        <v>2831</v>
      </c>
      <c r="Q129" s="58">
        <v>10</v>
      </c>
      <c r="R129" s="58">
        <v>11000</v>
      </c>
      <c r="S129" s="58">
        <v>2000</v>
      </c>
      <c r="T129" s="59">
        <v>3200</v>
      </c>
      <c r="U129" s="59">
        <f t="shared" si="1"/>
        <v>16200</v>
      </c>
      <c r="V129" s="60">
        <v>5</v>
      </c>
      <c r="W129" s="59" t="s">
        <v>51</v>
      </c>
      <c r="X129" s="24"/>
      <c r="Y129" s="8"/>
      <c r="Z129" s="61"/>
    </row>
    <row r="130" spans="1:26" s="4" customFormat="1" ht="16.5" customHeight="1" x14ac:dyDescent="0.25">
      <c r="A130" s="5"/>
      <c r="B130" s="7"/>
      <c r="C130" s="28" t="s">
        <v>172</v>
      </c>
      <c r="D130" s="46" t="str">
        <f t="shared" si="5"/>
        <v>Gerencia del Asegurado</v>
      </c>
      <c r="E130" s="47"/>
      <c r="F130" s="48"/>
      <c r="G130" s="49" t="s">
        <v>2186</v>
      </c>
      <c r="H130" s="50" t="s">
        <v>2828</v>
      </c>
      <c r="I130" s="51"/>
      <c r="J130" s="52"/>
      <c r="K130" s="53" t="s">
        <v>2372</v>
      </c>
      <c r="L130" s="53" t="s">
        <v>2829</v>
      </c>
      <c r="M130" s="54"/>
      <c r="N130" s="55"/>
      <c r="O130" s="56" t="s">
        <v>89</v>
      </c>
      <c r="P130" s="57" t="s">
        <v>2831</v>
      </c>
      <c r="Q130" s="58">
        <v>10</v>
      </c>
      <c r="R130" s="58">
        <v>11000</v>
      </c>
      <c r="S130" s="58">
        <v>2000</v>
      </c>
      <c r="T130" s="59">
        <v>3200</v>
      </c>
      <c r="U130" s="59">
        <f t="shared" si="1"/>
        <v>16200</v>
      </c>
      <c r="V130" s="60">
        <v>5</v>
      </c>
      <c r="W130" s="59" t="s">
        <v>51</v>
      </c>
      <c r="X130" s="24"/>
      <c r="Y130" s="8"/>
      <c r="Z130" s="61"/>
    </row>
    <row r="131" spans="1:26" s="4" customFormat="1" ht="16.5" customHeight="1" x14ac:dyDescent="0.25">
      <c r="A131" s="5"/>
      <c r="B131" s="7"/>
      <c r="C131" s="28" t="s">
        <v>172</v>
      </c>
      <c r="D131" s="46" t="str">
        <f t="shared" si="5"/>
        <v>Gerencia del Asegurado</v>
      </c>
      <c r="E131" s="47"/>
      <c r="F131" s="48"/>
      <c r="G131" s="49" t="s">
        <v>2186</v>
      </c>
      <c r="H131" s="50" t="s">
        <v>2828</v>
      </c>
      <c r="I131" s="51"/>
      <c r="J131" s="52"/>
      <c r="K131" s="53" t="s">
        <v>2372</v>
      </c>
      <c r="L131" s="53" t="s">
        <v>2829</v>
      </c>
      <c r="M131" s="54"/>
      <c r="N131" s="55"/>
      <c r="O131" s="56" t="s">
        <v>89</v>
      </c>
      <c r="P131" s="57" t="s">
        <v>2831</v>
      </c>
      <c r="Q131" s="58">
        <v>10</v>
      </c>
      <c r="R131" s="58">
        <v>11000</v>
      </c>
      <c r="S131" s="58">
        <v>2000</v>
      </c>
      <c r="T131" s="59">
        <v>3200</v>
      </c>
      <c r="U131" s="59">
        <f t="shared" si="1"/>
        <v>16200</v>
      </c>
      <c r="V131" s="60">
        <v>5</v>
      </c>
      <c r="W131" s="59" t="s">
        <v>51</v>
      </c>
      <c r="X131" s="24"/>
      <c r="Y131" s="8"/>
      <c r="Z131" s="61"/>
    </row>
    <row r="132" spans="1:26" s="4" customFormat="1" ht="16.5" customHeight="1" x14ac:dyDescent="0.25">
      <c r="A132" s="5"/>
      <c r="B132" s="7"/>
      <c r="C132" s="28" t="s">
        <v>172</v>
      </c>
      <c r="D132" s="46" t="str">
        <f t="shared" si="5"/>
        <v>Gerencia del Asegurado</v>
      </c>
      <c r="E132" s="47"/>
      <c r="F132" s="48"/>
      <c r="G132" s="49" t="s">
        <v>2186</v>
      </c>
      <c r="H132" s="50" t="s">
        <v>2828</v>
      </c>
      <c r="I132" s="51"/>
      <c r="J132" s="52"/>
      <c r="K132" s="53" t="s">
        <v>2372</v>
      </c>
      <c r="L132" s="53" t="s">
        <v>2829</v>
      </c>
      <c r="M132" s="54"/>
      <c r="N132" s="55"/>
      <c r="O132" s="56" t="s">
        <v>89</v>
      </c>
      <c r="P132" s="57" t="s">
        <v>2831</v>
      </c>
      <c r="Q132" s="58">
        <v>10</v>
      </c>
      <c r="R132" s="58">
        <v>11000</v>
      </c>
      <c r="S132" s="58">
        <v>2000</v>
      </c>
      <c r="T132" s="59">
        <v>3200</v>
      </c>
      <c r="U132" s="59">
        <f t="shared" si="1"/>
        <v>16200</v>
      </c>
      <c r="V132" s="60">
        <v>5</v>
      </c>
      <c r="W132" s="59" t="s">
        <v>51</v>
      </c>
      <c r="X132" s="24"/>
      <c r="Y132" s="8"/>
      <c r="Z132" s="61"/>
    </row>
    <row r="133" spans="1:26" s="4" customFormat="1" ht="16.5" customHeight="1" x14ac:dyDescent="0.25">
      <c r="A133" s="5"/>
      <c r="B133" s="7"/>
      <c r="C133" s="28" t="s">
        <v>172</v>
      </c>
      <c r="D133" s="46" t="str">
        <f t="shared" si="5"/>
        <v>Gerencia del Asegurado</v>
      </c>
      <c r="E133" s="47"/>
      <c r="F133" s="48"/>
      <c r="G133" s="49" t="s">
        <v>2186</v>
      </c>
      <c r="H133" s="50" t="s">
        <v>2828</v>
      </c>
      <c r="I133" s="51"/>
      <c r="J133" s="52"/>
      <c r="K133" s="53" t="s">
        <v>2372</v>
      </c>
      <c r="L133" s="53" t="s">
        <v>2829</v>
      </c>
      <c r="M133" s="54"/>
      <c r="N133" s="55"/>
      <c r="O133" s="56" t="s">
        <v>105</v>
      </c>
      <c r="P133" s="57" t="s">
        <v>2830</v>
      </c>
      <c r="Q133" s="58">
        <v>8</v>
      </c>
      <c r="R133" s="58">
        <v>4000</v>
      </c>
      <c r="S133" s="58"/>
      <c r="T133" s="59">
        <v>5120</v>
      </c>
      <c r="U133" s="59">
        <f t="shared" si="1"/>
        <v>9120</v>
      </c>
      <c r="V133" s="60">
        <v>5</v>
      </c>
      <c r="W133" s="59" t="s">
        <v>51</v>
      </c>
      <c r="X133" s="24"/>
      <c r="Y133" s="8"/>
      <c r="Z133" s="61"/>
    </row>
    <row r="134" spans="1:26" s="4" customFormat="1" ht="30" x14ac:dyDescent="0.25">
      <c r="A134" s="5"/>
      <c r="B134" s="7"/>
      <c r="C134" s="28" t="s">
        <v>172</v>
      </c>
      <c r="D134" s="46" t="str">
        <f t="shared" si="5"/>
        <v>Gerencia del Asegurado</v>
      </c>
      <c r="E134" s="47"/>
      <c r="F134" s="48"/>
      <c r="G134" s="49" t="s">
        <v>2186</v>
      </c>
      <c r="H134" s="50" t="s">
        <v>2828</v>
      </c>
      <c r="I134" s="51"/>
      <c r="J134" s="52"/>
      <c r="K134" s="53" t="s">
        <v>2372</v>
      </c>
      <c r="L134" s="62" t="s">
        <v>2832</v>
      </c>
      <c r="M134" s="54"/>
      <c r="N134" s="55"/>
      <c r="O134" s="65" t="s">
        <v>78</v>
      </c>
      <c r="P134" s="63" t="s">
        <v>2830</v>
      </c>
      <c r="Q134" s="64">
        <v>6</v>
      </c>
      <c r="R134" s="64">
        <v>0</v>
      </c>
      <c r="S134" s="64">
        <v>1400</v>
      </c>
      <c r="T134" s="59">
        <v>1920</v>
      </c>
      <c r="U134" s="59">
        <f t="shared" si="1"/>
        <v>3320</v>
      </c>
      <c r="V134" s="60">
        <v>5</v>
      </c>
      <c r="W134" s="59" t="s">
        <v>51</v>
      </c>
      <c r="X134" s="24"/>
      <c r="Y134" s="8"/>
      <c r="Z134" s="61"/>
    </row>
    <row r="135" spans="1:26" s="4" customFormat="1" ht="30" x14ac:dyDescent="0.25">
      <c r="A135" s="5"/>
      <c r="B135" s="7"/>
      <c r="C135" s="28" t="s">
        <v>172</v>
      </c>
      <c r="D135" s="46" t="str">
        <f t="shared" si="5"/>
        <v>Gerencia del Asegurado</v>
      </c>
      <c r="E135" s="47"/>
      <c r="F135" s="48"/>
      <c r="G135" s="49" t="s">
        <v>2186</v>
      </c>
      <c r="H135" s="50" t="s">
        <v>2828</v>
      </c>
      <c r="I135" s="51"/>
      <c r="J135" s="52"/>
      <c r="K135" s="53" t="s">
        <v>2372</v>
      </c>
      <c r="L135" s="62" t="s">
        <v>2832</v>
      </c>
      <c r="M135" s="54"/>
      <c r="N135" s="55"/>
      <c r="O135" s="65" t="s">
        <v>89</v>
      </c>
      <c r="P135" s="63" t="s">
        <v>2830</v>
      </c>
      <c r="Q135" s="64">
        <v>6</v>
      </c>
      <c r="R135" s="64">
        <v>0</v>
      </c>
      <c r="S135" s="64">
        <v>1400</v>
      </c>
      <c r="T135" s="59">
        <v>3200</v>
      </c>
      <c r="U135" s="59">
        <f t="shared" si="1"/>
        <v>4600</v>
      </c>
      <c r="V135" s="60">
        <v>5</v>
      </c>
      <c r="W135" s="59" t="s">
        <v>51</v>
      </c>
      <c r="X135" s="24"/>
      <c r="Y135" s="8"/>
      <c r="Z135" s="61"/>
    </row>
    <row r="136" spans="1:26" s="4" customFormat="1" ht="16.5" customHeight="1" x14ac:dyDescent="0.25">
      <c r="A136" s="5"/>
      <c r="B136" s="7"/>
      <c r="C136" s="28" t="s">
        <v>172</v>
      </c>
      <c r="D136" s="46" t="str">
        <f t="shared" si="5"/>
        <v>Gerencia del Asegurado</v>
      </c>
      <c r="E136" s="47"/>
      <c r="F136" s="48"/>
      <c r="G136" s="49" t="s">
        <v>2186</v>
      </c>
      <c r="H136" s="50" t="s">
        <v>2828</v>
      </c>
      <c r="I136" s="51"/>
      <c r="J136" s="52"/>
      <c r="K136" s="53" t="s">
        <v>2372</v>
      </c>
      <c r="L136" s="53" t="s">
        <v>2829</v>
      </c>
      <c r="M136" s="54"/>
      <c r="N136" s="55"/>
      <c r="O136" s="56" t="s">
        <v>2834</v>
      </c>
      <c r="P136" s="57" t="s">
        <v>2831</v>
      </c>
      <c r="Q136" s="58">
        <v>12</v>
      </c>
      <c r="R136" s="58">
        <v>11000</v>
      </c>
      <c r="S136" s="58">
        <v>1000</v>
      </c>
      <c r="T136" s="59">
        <v>3840</v>
      </c>
      <c r="U136" s="59">
        <f t="shared" si="1"/>
        <v>15840</v>
      </c>
      <c r="V136" s="60">
        <v>5</v>
      </c>
      <c r="W136" s="59" t="s">
        <v>51</v>
      </c>
      <c r="X136" s="24"/>
      <c r="Y136" s="8"/>
      <c r="Z136" s="61"/>
    </row>
    <row r="137" spans="1:26" s="4" customFormat="1" ht="16.5" customHeight="1" x14ac:dyDescent="0.25">
      <c r="A137" s="5"/>
      <c r="B137" s="7"/>
      <c r="C137" s="28" t="s">
        <v>172</v>
      </c>
      <c r="D137" s="46" t="str">
        <f t="shared" si="5"/>
        <v>Gerencia del Asegurado</v>
      </c>
      <c r="E137" s="47"/>
      <c r="F137" s="48"/>
      <c r="G137" s="49" t="s">
        <v>2186</v>
      </c>
      <c r="H137" s="50" t="s">
        <v>2828</v>
      </c>
      <c r="I137" s="51"/>
      <c r="J137" s="52"/>
      <c r="K137" s="53" t="s">
        <v>2372</v>
      </c>
      <c r="L137" s="53" t="s">
        <v>2829</v>
      </c>
      <c r="M137" s="54"/>
      <c r="N137" s="55"/>
      <c r="O137" s="56" t="s">
        <v>2834</v>
      </c>
      <c r="P137" s="57" t="s">
        <v>2831</v>
      </c>
      <c r="Q137" s="58">
        <v>12</v>
      </c>
      <c r="R137" s="58">
        <v>11000</v>
      </c>
      <c r="S137" s="58">
        <v>1000</v>
      </c>
      <c r="T137" s="59">
        <v>3840</v>
      </c>
      <c r="U137" s="59">
        <f t="shared" si="1"/>
        <v>15840</v>
      </c>
      <c r="V137" s="60">
        <v>5</v>
      </c>
      <c r="W137" s="59" t="s">
        <v>51</v>
      </c>
      <c r="X137" s="24"/>
      <c r="Y137" s="8"/>
      <c r="Z137" s="61"/>
    </row>
    <row r="138" spans="1:26" s="4" customFormat="1" ht="16.5" customHeight="1" x14ac:dyDescent="0.25">
      <c r="A138" s="5"/>
      <c r="B138" s="7"/>
      <c r="C138" s="28" t="s">
        <v>172</v>
      </c>
      <c r="D138" s="46" t="s">
        <v>2084</v>
      </c>
      <c r="E138" s="47"/>
      <c r="F138" s="48"/>
      <c r="G138" s="49" t="s">
        <v>2186</v>
      </c>
      <c r="H138" s="50" t="s">
        <v>2828</v>
      </c>
      <c r="I138" s="51"/>
      <c r="J138" s="52"/>
      <c r="K138" s="53" t="s">
        <v>2372</v>
      </c>
      <c r="L138" s="53" t="s">
        <v>2836</v>
      </c>
      <c r="M138" s="54"/>
      <c r="N138" s="55"/>
      <c r="O138" s="56" t="s">
        <v>80</v>
      </c>
      <c r="P138" s="57" t="s">
        <v>2831</v>
      </c>
      <c r="Q138" s="58">
        <v>15</v>
      </c>
      <c r="R138" s="58">
        <v>7500</v>
      </c>
      <c r="S138" s="58"/>
      <c r="T138" s="59">
        <v>4800</v>
      </c>
      <c r="U138" s="59">
        <f t="shared" si="1"/>
        <v>12300</v>
      </c>
      <c r="V138" s="60">
        <v>5</v>
      </c>
      <c r="W138" s="59" t="s">
        <v>51</v>
      </c>
      <c r="X138" s="24"/>
      <c r="Y138" s="8"/>
      <c r="Z138" s="61"/>
    </row>
    <row r="139" spans="1:26" s="4" customFormat="1" ht="16.5" customHeight="1" x14ac:dyDescent="0.25">
      <c r="A139" s="5"/>
      <c r="B139" s="7"/>
      <c r="C139" s="28" t="s">
        <v>172</v>
      </c>
      <c r="D139" s="46" t="s">
        <v>2084</v>
      </c>
      <c r="E139" s="47"/>
      <c r="F139" s="48"/>
      <c r="G139" s="49" t="s">
        <v>2186</v>
      </c>
      <c r="H139" s="50" t="s">
        <v>2828</v>
      </c>
      <c r="I139" s="51"/>
      <c r="J139" s="52"/>
      <c r="K139" s="53" t="s">
        <v>2372</v>
      </c>
      <c r="L139" s="53" t="s">
        <v>2836</v>
      </c>
      <c r="M139" s="54"/>
      <c r="N139" s="55"/>
      <c r="O139" s="56" t="s">
        <v>2844</v>
      </c>
      <c r="P139" s="57" t="s">
        <v>2830</v>
      </c>
      <c r="Q139" s="58">
        <v>6</v>
      </c>
      <c r="R139" s="58">
        <v>3000</v>
      </c>
      <c r="S139" s="58"/>
      <c r="T139" s="59">
        <v>3840</v>
      </c>
      <c r="U139" s="59">
        <f t="shared" ref="U139:U178" si="6">SUM(R139:T139)</f>
        <v>6840</v>
      </c>
      <c r="V139" s="60">
        <v>5</v>
      </c>
      <c r="W139" s="59" t="s">
        <v>51</v>
      </c>
      <c r="X139" s="24"/>
      <c r="Y139" s="8"/>
      <c r="Z139" s="61"/>
    </row>
    <row r="140" spans="1:26" s="4" customFormat="1" ht="16.5" customHeight="1" x14ac:dyDescent="0.25">
      <c r="A140" s="5"/>
      <c r="B140" s="7"/>
      <c r="C140" s="28" t="s">
        <v>172</v>
      </c>
      <c r="D140" s="46" t="s">
        <v>2084</v>
      </c>
      <c r="E140" s="47"/>
      <c r="F140" s="48"/>
      <c r="G140" s="49" t="s">
        <v>2186</v>
      </c>
      <c r="H140" s="50" t="s">
        <v>2828</v>
      </c>
      <c r="I140" s="51"/>
      <c r="J140" s="52"/>
      <c r="K140" s="53" t="s">
        <v>2372</v>
      </c>
      <c r="L140" s="53" t="s">
        <v>2836</v>
      </c>
      <c r="M140" s="54"/>
      <c r="N140" s="55"/>
      <c r="O140" s="56" t="s">
        <v>2844</v>
      </c>
      <c r="P140" s="57" t="s">
        <v>2830</v>
      </c>
      <c r="Q140" s="58">
        <v>6</v>
      </c>
      <c r="R140" s="58">
        <v>3000</v>
      </c>
      <c r="S140" s="58"/>
      <c r="T140" s="59">
        <v>3840</v>
      </c>
      <c r="U140" s="59">
        <f t="shared" si="6"/>
        <v>6840</v>
      </c>
      <c r="V140" s="60">
        <v>5</v>
      </c>
      <c r="W140" s="59" t="s">
        <v>51</v>
      </c>
      <c r="X140" s="24"/>
      <c r="Y140" s="8"/>
      <c r="Z140" s="61"/>
    </row>
    <row r="141" spans="1:26" s="4" customFormat="1" ht="16.5" customHeight="1" x14ac:dyDescent="0.25">
      <c r="A141" s="5"/>
      <c r="B141" s="7"/>
      <c r="C141" s="28" t="s">
        <v>172</v>
      </c>
      <c r="D141" s="46" t="s">
        <v>2084</v>
      </c>
      <c r="E141" s="47"/>
      <c r="F141" s="48"/>
      <c r="G141" s="49" t="s">
        <v>2186</v>
      </c>
      <c r="H141" s="50" t="s">
        <v>2828</v>
      </c>
      <c r="I141" s="51"/>
      <c r="J141" s="52"/>
      <c r="K141" s="53" t="s">
        <v>2372</v>
      </c>
      <c r="L141" s="53" t="s">
        <v>2836</v>
      </c>
      <c r="M141" s="54"/>
      <c r="N141" s="55"/>
      <c r="O141" s="56" t="s">
        <v>2840</v>
      </c>
      <c r="P141" s="57" t="s">
        <v>2830</v>
      </c>
      <c r="Q141" s="58">
        <v>7</v>
      </c>
      <c r="R141" s="58">
        <v>3500</v>
      </c>
      <c r="S141" s="58"/>
      <c r="T141" s="59">
        <v>2240</v>
      </c>
      <c r="U141" s="59">
        <f t="shared" si="6"/>
        <v>5740</v>
      </c>
      <c r="V141" s="60">
        <v>5</v>
      </c>
      <c r="W141" s="59" t="s">
        <v>51</v>
      </c>
      <c r="X141" s="24"/>
      <c r="Y141" s="8"/>
      <c r="Z141" s="61"/>
    </row>
    <row r="142" spans="1:26" s="4" customFormat="1" ht="16.5" customHeight="1" x14ac:dyDescent="0.25">
      <c r="A142" s="5"/>
      <c r="B142" s="7"/>
      <c r="C142" s="28" t="s">
        <v>172</v>
      </c>
      <c r="D142" s="46" t="s">
        <v>2084</v>
      </c>
      <c r="E142" s="47"/>
      <c r="F142" s="48"/>
      <c r="G142" s="49" t="s">
        <v>2186</v>
      </c>
      <c r="H142" s="50" t="s">
        <v>2828</v>
      </c>
      <c r="I142" s="51"/>
      <c r="J142" s="52"/>
      <c r="K142" s="53" t="s">
        <v>2372</v>
      </c>
      <c r="L142" s="53" t="s">
        <v>2836</v>
      </c>
      <c r="M142" s="54"/>
      <c r="N142" s="55"/>
      <c r="O142" s="56" t="s">
        <v>2840</v>
      </c>
      <c r="P142" s="57" t="s">
        <v>2830</v>
      </c>
      <c r="Q142" s="58">
        <v>7</v>
      </c>
      <c r="R142" s="58">
        <v>3500</v>
      </c>
      <c r="S142" s="58"/>
      <c r="T142" s="59">
        <v>2240</v>
      </c>
      <c r="U142" s="59">
        <f t="shared" si="6"/>
        <v>5740</v>
      </c>
      <c r="V142" s="60">
        <v>5</v>
      </c>
      <c r="W142" s="59" t="s">
        <v>51</v>
      </c>
      <c r="X142" s="24"/>
      <c r="Y142" s="8"/>
      <c r="Z142" s="61"/>
    </row>
    <row r="143" spans="1:26" s="4" customFormat="1" ht="16.5" customHeight="1" x14ac:dyDescent="0.25">
      <c r="A143" s="5"/>
      <c r="B143" s="7"/>
      <c r="C143" s="28" t="s">
        <v>172</v>
      </c>
      <c r="D143" s="46" t="s">
        <v>2084</v>
      </c>
      <c r="E143" s="47"/>
      <c r="F143" s="48"/>
      <c r="G143" s="49" t="s">
        <v>2186</v>
      </c>
      <c r="H143" s="50" t="s">
        <v>2828</v>
      </c>
      <c r="I143" s="51"/>
      <c r="J143" s="52"/>
      <c r="K143" s="53" t="s">
        <v>2372</v>
      </c>
      <c r="L143" s="53" t="s">
        <v>2836</v>
      </c>
      <c r="M143" s="54"/>
      <c r="N143" s="55"/>
      <c r="O143" s="56" t="s">
        <v>94</v>
      </c>
      <c r="P143" s="57" t="s">
        <v>2831</v>
      </c>
      <c r="Q143" s="58">
        <v>7</v>
      </c>
      <c r="R143" s="58">
        <v>3500</v>
      </c>
      <c r="S143" s="58"/>
      <c r="T143" s="59">
        <v>2240</v>
      </c>
      <c r="U143" s="59">
        <f t="shared" si="6"/>
        <v>5740</v>
      </c>
      <c r="V143" s="60">
        <v>5</v>
      </c>
      <c r="W143" s="59" t="s">
        <v>51</v>
      </c>
      <c r="X143" s="24"/>
      <c r="Y143" s="8"/>
      <c r="Z143" s="61"/>
    </row>
    <row r="144" spans="1:26" s="4" customFormat="1" ht="16.5" customHeight="1" x14ac:dyDescent="0.25">
      <c r="A144" s="5"/>
      <c r="B144" s="7"/>
      <c r="C144" s="28" t="s">
        <v>172</v>
      </c>
      <c r="D144" s="46" t="s">
        <v>2084</v>
      </c>
      <c r="E144" s="47"/>
      <c r="F144" s="48"/>
      <c r="G144" s="49" t="s">
        <v>2186</v>
      </c>
      <c r="H144" s="50" t="s">
        <v>2828</v>
      </c>
      <c r="I144" s="51"/>
      <c r="J144" s="52"/>
      <c r="K144" s="53" t="s">
        <v>2372</v>
      </c>
      <c r="L144" s="53" t="s">
        <v>2836</v>
      </c>
      <c r="M144" s="54"/>
      <c r="N144" s="55"/>
      <c r="O144" s="56" t="s">
        <v>94</v>
      </c>
      <c r="P144" s="57" t="s">
        <v>2831</v>
      </c>
      <c r="Q144" s="58">
        <v>7</v>
      </c>
      <c r="R144" s="58">
        <v>3500</v>
      </c>
      <c r="S144" s="58"/>
      <c r="T144" s="59">
        <v>2240</v>
      </c>
      <c r="U144" s="59">
        <f t="shared" si="6"/>
        <v>5740</v>
      </c>
      <c r="V144" s="60">
        <v>5</v>
      </c>
      <c r="W144" s="59" t="s">
        <v>51</v>
      </c>
      <c r="X144" s="24"/>
      <c r="Y144" s="8"/>
      <c r="Z144" s="61"/>
    </row>
    <row r="145" spans="1:26" s="4" customFormat="1" ht="16.5" customHeight="1" x14ac:dyDescent="0.25">
      <c r="A145" s="5"/>
      <c r="B145" s="7"/>
      <c r="C145" s="28" t="s">
        <v>172</v>
      </c>
      <c r="D145" s="46" t="s">
        <v>2084</v>
      </c>
      <c r="E145" s="47"/>
      <c r="F145" s="48"/>
      <c r="G145" s="49" t="s">
        <v>2186</v>
      </c>
      <c r="H145" s="50" t="s">
        <v>2828</v>
      </c>
      <c r="I145" s="51"/>
      <c r="J145" s="52"/>
      <c r="K145" s="53" t="s">
        <v>2372</v>
      </c>
      <c r="L145" s="53" t="s">
        <v>2836</v>
      </c>
      <c r="M145" s="54"/>
      <c r="N145" s="55"/>
      <c r="O145" s="56" t="s">
        <v>2837</v>
      </c>
      <c r="P145" s="57" t="s">
        <v>2831</v>
      </c>
      <c r="Q145" s="58">
        <v>6</v>
      </c>
      <c r="R145" s="58">
        <v>3000</v>
      </c>
      <c r="S145" s="58"/>
      <c r="T145" s="59">
        <v>1920</v>
      </c>
      <c r="U145" s="59">
        <f t="shared" si="6"/>
        <v>4920</v>
      </c>
      <c r="V145" s="60">
        <v>5</v>
      </c>
      <c r="W145" s="59" t="s">
        <v>51</v>
      </c>
      <c r="X145" s="24"/>
      <c r="Y145" s="8"/>
      <c r="Z145" s="61"/>
    </row>
    <row r="146" spans="1:26" s="4" customFormat="1" ht="16.5" customHeight="1" x14ac:dyDescent="0.25">
      <c r="A146" s="5"/>
      <c r="B146" s="7"/>
      <c r="C146" s="28" t="s">
        <v>172</v>
      </c>
      <c r="D146" s="46" t="s">
        <v>2084</v>
      </c>
      <c r="E146" s="47"/>
      <c r="F146" s="48"/>
      <c r="G146" s="49" t="s">
        <v>2186</v>
      </c>
      <c r="H146" s="50" t="s">
        <v>2828</v>
      </c>
      <c r="I146" s="51"/>
      <c r="J146" s="52"/>
      <c r="K146" s="53" t="s">
        <v>2372</v>
      </c>
      <c r="L146" s="53" t="s">
        <v>2836</v>
      </c>
      <c r="M146" s="54"/>
      <c r="N146" s="55"/>
      <c r="O146" s="56" t="s">
        <v>2837</v>
      </c>
      <c r="P146" s="57" t="s">
        <v>2831</v>
      </c>
      <c r="Q146" s="58">
        <v>6</v>
      </c>
      <c r="R146" s="58">
        <v>3000</v>
      </c>
      <c r="S146" s="58"/>
      <c r="T146" s="59">
        <v>1920</v>
      </c>
      <c r="U146" s="59">
        <f t="shared" si="6"/>
        <v>4920</v>
      </c>
      <c r="V146" s="60">
        <v>5</v>
      </c>
      <c r="W146" s="59" t="s">
        <v>51</v>
      </c>
      <c r="X146" s="24"/>
      <c r="Y146" s="8"/>
      <c r="Z146" s="61"/>
    </row>
    <row r="147" spans="1:26" s="4" customFormat="1" ht="16.5" customHeight="1" x14ac:dyDescent="0.25">
      <c r="A147" s="5"/>
      <c r="B147" s="7"/>
      <c r="C147" s="28" t="s">
        <v>172</v>
      </c>
      <c r="D147" s="46" t="s">
        <v>2084</v>
      </c>
      <c r="E147" s="47"/>
      <c r="F147" s="48"/>
      <c r="G147" s="49" t="s">
        <v>2186</v>
      </c>
      <c r="H147" s="50" t="s">
        <v>2828</v>
      </c>
      <c r="I147" s="51"/>
      <c r="J147" s="52"/>
      <c r="K147" s="53" t="s">
        <v>2372</v>
      </c>
      <c r="L147" s="53" t="s">
        <v>2836</v>
      </c>
      <c r="M147" s="54"/>
      <c r="N147" s="55"/>
      <c r="O147" s="56" t="s">
        <v>2845</v>
      </c>
      <c r="P147" s="57" t="s">
        <v>2830</v>
      </c>
      <c r="Q147" s="58">
        <v>6</v>
      </c>
      <c r="R147" s="58">
        <v>3000</v>
      </c>
      <c r="S147" s="58"/>
      <c r="T147" s="59">
        <v>3840</v>
      </c>
      <c r="U147" s="59">
        <f t="shared" si="6"/>
        <v>6840</v>
      </c>
      <c r="V147" s="60">
        <v>5</v>
      </c>
      <c r="W147" s="59" t="s">
        <v>51</v>
      </c>
      <c r="X147" s="24"/>
      <c r="Y147" s="8"/>
      <c r="Z147" s="61"/>
    </row>
    <row r="148" spans="1:26" s="4" customFormat="1" ht="16.5" customHeight="1" x14ac:dyDescent="0.25">
      <c r="A148" s="5"/>
      <c r="B148" s="7"/>
      <c r="C148" s="28" t="s">
        <v>172</v>
      </c>
      <c r="D148" s="46" t="s">
        <v>2084</v>
      </c>
      <c r="E148" s="47"/>
      <c r="F148" s="48"/>
      <c r="G148" s="49" t="s">
        <v>2186</v>
      </c>
      <c r="H148" s="50" t="s">
        <v>2828</v>
      </c>
      <c r="I148" s="51"/>
      <c r="J148" s="52"/>
      <c r="K148" s="53" t="s">
        <v>2372</v>
      </c>
      <c r="L148" s="53" t="s">
        <v>2836</v>
      </c>
      <c r="M148" s="54"/>
      <c r="N148" s="55"/>
      <c r="O148" s="56" t="s">
        <v>97</v>
      </c>
      <c r="P148" s="57" t="s">
        <v>2831</v>
      </c>
      <c r="Q148" s="58">
        <v>8</v>
      </c>
      <c r="R148" s="58">
        <v>4390</v>
      </c>
      <c r="S148" s="58">
        <v>610</v>
      </c>
      <c r="T148" s="59">
        <v>2560</v>
      </c>
      <c r="U148" s="59">
        <f t="shared" si="6"/>
        <v>7560</v>
      </c>
      <c r="V148" s="60">
        <v>5</v>
      </c>
      <c r="W148" s="59" t="s">
        <v>51</v>
      </c>
      <c r="X148" s="24"/>
      <c r="Y148" s="8"/>
      <c r="Z148" s="61"/>
    </row>
    <row r="149" spans="1:26" s="4" customFormat="1" ht="16.5" customHeight="1" x14ac:dyDescent="0.25">
      <c r="A149" s="5"/>
      <c r="B149" s="7"/>
      <c r="C149" s="28" t="s">
        <v>172</v>
      </c>
      <c r="D149" s="46" t="s">
        <v>2084</v>
      </c>
      <c r="E149" s="47"/>
      <c r="F149" s="48"/>
      <c r="G149" s="49" t="s">
        <v>2186</v>
      </c>
      <c r="H149" s="50" t="s">
        <v>2828</v>
      </c>
      <c r="I149" s="51"/>
      <c r="J149" s="52"/>
      <c r="K149" s="53" t="s">
        <v>2372</v>
      </c>
      <c r="L149" s="53" t="s">
        <v>2836</v>
      </c>
      <c r="M149" s="54"/>
      <c r="N149" s="55"/>
      <c r="O149" s="56" t="s">
        <v>97</v>
      </c>
      <c r="P149" s="57" t="s">
        <v>2831</v>
      </c>
      <c r="Q149" s="58">
        <v>8</v>
      </c>
      <c r="R149" s="58">
        <v>4000</v>
      </c>
      <c r="S149" s="58">
        <v>1000</v>
      </c>
      <c r="T149" s="59">
        <v>2560</v>
      </c>
      <c r="U149" s="59">
        <f t="shared" si="6"/>
        <v>7560</v>
      </c>
      <c r="V149" s="60">
        <v>5</v>
      </c>
      <c r="W149" s="59" t="s">
        <v>51</v>
      </c>
      <c r="X149" s="24"/>
      <c r="Y149" s="8"/>
      <c r="Z149" s="61"/>
    </row>
    <row r="150" spans="1:26" s="4" customFormat="1" ht="16.5" customHeight="1" x14ac:dyDescent="0.25">
      <c r="A150" s="5"/>
      <c r="B150" s="7"/>
      <c r="C150" s="28" t="s">
        <v>172</v>
      </c>
      <c r="D150" s="46" t="s">
        <v>2084</v>
      </c>
      <c r="E150" s="47"/>
      <c r="F150" s="48"/>
      <c r="G150" s="49" t="s">
        <v>2186</v>
      </c>
      <c r="H150" s="50" t="s">
        <v>2828</v>
      </c>
      <c r="I150" s="51"/>
      <c r="J150" s="52"/>
      <c r="K150" s="53" t="s">
        <v>2372</v>
      </c>
      <c r="L150" s="53" t="s">
        <v>2836</v>
      </c>
      <c r="M150" s="54"/>
      <c r="N150" s="55"/>
      <c r="O150" s="56" t="s">
        <v>1166</v>
      </c>
      <c r="P150" s="57" t="s">
        <v>2830</v>
      </c>
      <c r="Q150" s="58">
        <v>8</v>
      </c>
      <c r="R150" s="58">
        <v>3600</v>
      </c>
      <c r="S150" s="58"/>
      <c r="T150" s="59">
        <v>5120</v>
      </c>
      <c r="U150" s="59">
        <f t="shared" si="6"/>
        <v>8720</v>
      </c>
      <c r="V150" s="60">
        <v>5</v>
      </c>
      <c r="W150" s="59" t="s">
        <v>51</v>
      </c>
      <c r="X150" s="24"/>
      <c r="Y150" s="8"/>
      <c r="Z150" s="61"/>
    </row>
    <row r="151" spans="1:26" s="4" customFormat="1" ht="16.5" customHeight="1" x14ac:dyDescent="0.25">
      <c r="A151" s="5"/>
      <c r="B151" s="7"/>
      <c r="C151" s="28" t="s">
        <v>172</v>
      </c>
      <c r="D151" s="46" t="s">
        <v>2084</v>
      </c>
      <c r="E151" s="47"/>
      <c r="F151" s="48"/>
      <c r="G151" s="49" t="s">
        <v>2186</v>
      </c>
      <c r="H151" s="50" t="s">
        <v>2828</v>
      </c>
      <c r="I151" s="51"/>
      <c r="J151" s="52"/>
      <c r="K151" s="53" t="s">
        <v>2372</v>
      </c>
      <c r="L151" s="53" t="s">
        <v>2836</v>
      </c>
      <c r="M151" s="54"/>
      <c r="N151" s="55"/>
      <c r="O151" s="56" t="s">
        <v>1166</v>
      </c>
      <c r="P151" s="57" t="s">
        <v>2830</v>
      </c>
      <c r="Q151" s="58">
        <v>8</v>
      </c>
      <c r="R151" s="58">
        <v>3600</v>
      </c>
      <c r="S151" s="58"/>
      <c r="T151" s="59">
        <v>5120</v>
      </c>
      <c r="U151" s="59">
        <f t="shared" si="6"/>
        <v>8720</v>
      </c>
      <c r="V151" s="60">
        <v>5</v>
      </c>
      <c r="W151" s="59" t="s">
        <v>51</v>
      </c>
      <c r="X151" s="24"/>
      <c r="Y151" s="8"/>
      <c r="Z151" s="61"/>
    </row>
    <row r="152" spans="1:26" s="4" customFormat="1" ht="16.5" customHeight="1" x14ac:dyDescent="0.25">
      <c r="A152" s="5"/>
      <c r="B152" s="7"/>
      <c r="C152" s="28" t="s">
        <v>172</v>
      </c>
      <c r="D152" s="46" t="s">
        <v>2084</v>
      </c>
      <c r="E152" s="47"/>
      <c r="F152" s="48"/>
      <c r="G152" s="49" t="s">
        <v>2186</v>
      </c>
      <c r="H152" s="50" t="s">
        <v>2828</v>
      </c>
      <c r="I152" s="51"/>
      <c r="J152" s="52"/>
      <c r="K152" s="53" t="s">
        <v>2372</v>
      </c>
      <c r="L152" s="53" t="s">
        <v>2836</v>
      </c>
      <c r="M152" s="54"/>
      <c r="N152" s="55"/>
      <c r="O152" s="56" t="s">
        <v>98</v>
      </c>
      <c r="P152" s="57" t="s">
        <v>2831</v>
      </c>
      <c r="Q152" s="58">
        <v>8</v>
      </c>
      <c r="R152" s="58">
        <v>4300</v>
      </c>
      <c r="S152" s="58"/>
      <c r="T152" s="59">
        <v>2560</v>
      </c>
      <c r="U152" s="59">
        <f t="shared" si="6"/>
        <v>6860</v>
      </c>
      <c r="V152" s="60">
        <v>5</v>
      </c>
      <c r="W152" s="59" t="s">
        <v>51</v>
      </c>
      <c r="X152" s="24"/>
      <c r="Y152" s="8"/>
      <c r="Z152" s="61"/>
    </row>
    <row r="153" spans="1:26" s="4" customFormat="1" ht="16.5" customHeight="1" x14ac:dyDescent="0.25">
      <c r="A153" s="5"/>
      <c r="B153" s="7"/>
      <c r="C153" s="28" t="s">
        <v>172</v>
      </c>
      <c r="D153" s="46" t="s">
        <v>2084</v>
      </c>
      <c r="E153" s="47"/>
      <c r="F153" s="48"/>
      <c r="G153" s="49" t="s">
        <v>2186</v>
      </c>
      <c r="H153" s="50" t="s">
        <v>2828</v>
      </c>
      <c r="I153" s="51"/>
      <c r="J153" s="52"/>
      <c r="K153" s="53" t="s">
        <v>2372</v>
      </c>
      <c r="L153" s="53" t="s">
        <v>2836</v>
      </c>
      <c r="M153" s="54"/>
      <c r="N153" s="55"/>
      <c r="O153" s="56" t="s">
        <v>82</v>
      </c>
      <c r="P153" s="57" t="s">
        <v>2830</v>
      </c>
      <c r="Q153" s="58">
        <v>6</v>
      </c>
      <c r="R153" s="58">
        <v>3000</v>
      </c>
      <c r="S153" s="58"/>
      <c r="T153" s="59">
        <v>3840</v>
      </c>
      <c r="U153" s="59">
        <f t="shared" si="6"/>
        <v>6840</v>
      </c>
      <c r="V153" s="60">
        <v>5</v>
      </c>
      <c r="W153" s="59" t="s">
        <v>51</v>
      </c>
      <c r="X153" s="24"/>
      <c r="Y153" s="8"/>
      <c r="Z153" s="61"/>
    </row>
    <row r="154" spans="1:26" s="4" customFormat="1" ht="16.5" customHeight="1" x14ac:dyDescent="0.25">
      <c r="A154" s="5"/>
      <c r="B154" s="7"/>
      <c r="C154" s="28" t="s">
        <v>172</v>
      </c>
      <c r="D154" s="46" t="s">
        <v>2084</v>
      </c>
      <c r="E154" s="47"/>
      <c r="F154" s="48"/>
      <c r="G154" s="49" t="s">
        <v>2186</v>
      </c>
      <c r="H154" s="50" t="s">
        <v>2828</v>
      </c>
      <c r="I154" s="51"/>
      <c r="J154" s="52"/>
      <c r="K154" s="53" t="s">
        <v>2372</v>
      </c>
      <c r="L154" s="53" t="s">
        <v>2836</v>
      </c>
      <c r="M154" s="54"/>
      <c r="N154" s="55"/>
      <c r="O154" s="56" t="s">
        <v>2847</v>
      </c>
      <c r="P154" s="57" t="s">
        <v>2830</v>
      </c>
      <c r="Q154" s="58">
        <v>6</v>
      </c>
      <c r="R154" s="58">
        <v>3000</v>
      </c>
      <c r="S154" s="58"/>
      <c r="T154" s="59">
        <v>3840</v>
      </c>
      <c r="U154" s="59">
        <f t="shared" si="6"/>
        <v>6840</v>
      </c>
      <c r="V154" s="60">
        <v>5</v>
      </c>
      <c r="W154" s="59" t="s">
        <v>51</v>
      </c>
      <c r="X154" s="24"/>
      <c r="Y154" s="8"/>
      <c r="Z154" s="61"/>
    </row>
    <row r="155" spans="1:26" s="4" customFormat="1" ht="16.5" customHeight="1" x14ac:dyDescent="0.25">
      <c r="A155" s="5"/>
      <c r="B155" s="7"/>
      <c r="C155" s="28" t="s">
        <v>172</v>
      </c>
      <c r="D155" s="46" t="s">
        <v>2084</v>
      </c>
      <c r="E155" s="47"/>
      <c r="F155" s="48"/>
      <c r="G155" s="49" t="s">
        <v>2186</v>
      </c>
      <c r="H155" s="50" t="s">
        <v>2828</v>
      </c>
      <c r="I155" s="51"/>
      <c r="J155" s="52"/>
      <c r="K155" s="53" t="s">
        <v>2372</v>
      </c>
      <c r="L155" s="53" t="s">
        <v>2836</v>
      </c>
      <c r="M155" s="54"/>
      <c r="N155" s="55"/>
      <c r="O155" s="56" t="s">
        <v>2847</v>
      </c>
      <c r="P155" s="57" t="s">
        <v>2830</v>
      </c>
      <c r="Q155" s="58">
        <v>6</v>
      </c>
      <c r="R155" s="58">
        <v>3000</v>
      </c>
      <c r="S155" s="58"/>
      <c r="T155" s="59">
        <v>3840</v>
      </c>
      <c r="U155" s="59">
        <f t="shared" si="6"/>
        <v>6840</v>
      </c>
      <c r="V155" s="60">
        <v>5</v>
      </c>
      <c r="W155" s="59" t="s">
        <v>51</v>
      </c>
      <c r="X155" s="24"/>
      <c r="Y155" s="8"/>
      <c r="Z155" s="61"/>
    </row>
    <row r="156" spans="1:26" s="4" customFormat="1" ht="16.5" customHeight="1" x14ac:dyDescent="0.25">
      <c r="A156" s="5"/>
      <c r="B156" s="7"/>
      <c r="C156" s="28" t="s">
        <v>172</v>
      </c>
      <c r="D156" s="46" t="s">
        <v>2084</v>
      </c>
      <c r="E156" s="47"/>
      <c r="F156" s="48"/>
      <c r="G156" s="49" t="s">
        <v>2186</v>
      </c>
      <c r="H156" s="50" t="s">
        <v>2828</v>
      </c>
      <c r="I156" s="51"/>
      <c r="J156" s="52"/>
      <c r="K156" s="53" t="s">
        <v>2372</v>
      </c>
      <c r="L156" s="53" t="s">
        <v>2836</v>
      </c>
      <c r="M156" s="54"/>
      <c r="N156" s="55"/>
      <c r="O156" s="56" t="s">
        <v>68</v>
      </c>
      <c r="P156" s="57" t="s">
        <v>2830</v>
      </c>
      <c r="Q156" s="58">
        <v>6</v>
      </c>
      <c r="R156" s="58">
        <v>3000</v>
      </c>
      <c r="S156" s="58"/>
      <c r="T156" s="59">
        <v>3840</v>
      </c>
      <c r="U156" s="59">
        <f t="shared" si="6"/>
        <v>6840</v>
      </c>
      <c r="V156" s="60">
        <v>5</v>
      </c>
      <c r="W156" s="59" t="s">
        <v>51</v>
      </c>
      <c r="X156" s="24"/>
      <c r="Y156" s="8"/>
      <c r="Z156" s="61"/>
    </row>
    <row r="157" spans="1:26" s="4" customFormat="1" ht="16.5" customHeight="1" x14ac:dyDescent="0.25">
      <c r="A157" s="5"/>
      <c r="B157" s="7"/>
      <c r="C157" s="28" t="s">
        <v>172</v>
      </c>
      <c r="D157" s="46" t="s">
        <v>2084</v>
      </c>
      <c r="E157" s="47"/>
      <c r="F157" s="48"/>
      <c r="G157" s="49" t="s">
        <v>2186</v>
      </c>
      <c r="H157" s="50" t="s">
        <v>2828</v>
      </c>
      <c r="I157" s="51"/>
      <c r="J157" s="52"/>
      <c r="K157" s="53" t="s">
        <v>2372</v>
      </c>
      <c r="L157" s="53" t="s">
        <v>2836</v>
      </c>
      <c r="M157" s="54"/>
      <c r="N157" s="55"/>
      <c r="O157" s="56" t="s">
        <v>87</v>
      </c>
      <c r="P157" s="57" t="s">
        <v>2831</v>
      </c>
      <c r="Q157" s="58">
        <v>6</v>
      </c>
      <c r="R157" s="58">
        <v>4800</v>
      </c>
      <c r="S157" s="58"/>
      <c r="T157" s="59">
        <v>1920</v>
      </c>
      <c r="U157" s="59">
        <f t="shared" si="6"/>
        <v>6720</v>
      </c>
      <c r="V157" s="60">
        <v>5</v>
      </c>
      <c r="W157" s="59" t="s">
        <v>51</v>
      </c>
      <c r="X157" s="24"/>
      <c r="Y157" s="8"/>
      <c r="Z157" s="61"/>
    </row>
    <row r="158" spans="1:26" s="4" customFormat="1" ht="16.5" customHeight="1" x14ac:dyDescent="0.25">
      <c r="A158" s="5"/>
      <c r="B158" s="7"/>
      <c r="C158" s="28" t="s">
        <v>172</v>
      </c>
      <c r="D158" s="46" t="s">
        <v>2084</v>
      </c>
      <c r="E158" s="47"/>
      <c r="F158" s="48"/>
      <c r="G158" s="49" t="s">
        <v>2186</v>
      </c>
      <c r="H158" s="50" t="s">
        <v>2828</v>
      </c>
      <c r="I158" s="51"/>
      <c r="J158" s="52"/>
      <c r="K158" s="53" t="s">
        <v>2372</v>
      </c>
      <c r="L158" s="53" t="s">
        <v>2836</v>
      </c>
      <c r="M158" s="54"/>
      <c r="N158" s="55"/>
      <c r="O158" s="56" t="s">
        <v>87</v>
      </c>
      <c r="P158" s="57" t="s">
        <v>2831</v>
      </c>
      <c r="Q158" s="58">
        <v>6</v>
      </c>
      <c r="R158" s="58">
        <v>4800</v>
      </c>
      <c r="S158" s="58"/>
      <c r="T158" s="59">
        <v>1920</v>
      </c>
      <c r="U158" s="59">
        <f t="shared" si="6"/>
        <v>6720</v>
      </c>
      <c r="V158" s="60">
        <v>5</v>
      </c>
      <c r="W158" s="59" t="s">
        <v>51</v>
      </c>
      <c r="X158" s="24"/>
      <c r="Y158" s="8"/>
      <c r="Z158" s="61"/>
    </row>
    <row r="159" spans="1:26" s="4" customFormat="1" ht="16.5" customHeight="1" x14ac:dyDescent="0.25">
      <c r="A159" s="5"/>
      <c r="B159" s="7"/>
      <c r="C159" s="28" t="s">
        <v>172</v>
      </c>
      <c r="D159" s="46" t="s">
        <v>2084</v>
      </c>
      <c r="E159" s="47"/>
      <c r="F159" s="48"/>
      <c r="G159" s="49" t="s">
        <v>2186</v>
      </c>
      <c r="H159" s="50" t="s">
        <v>2828</v>
      </c>
      <c r="I159" s="51"/>
      <c r="J159" s="52"/>
      <c r="K159" s="53" t="s">
        <v>2372</v>
      </c>
      <c r="L159" s="53" t="s">
        <v>2836</v>
      </c>
      <c r="M159" s="54"/>
      <c r="N159" s="55"/>
      <c r="O159" s="56" t="s">
        <v>87</v>
      </c>
      <c r="P159" s="57" t="s">
        <v>2831</v>
      </c>
      <c r="Q159" s="58">
        <v>6</v>
      </c>
      <c r="R159" s="58">
        <v>4800</v>
      </c>
      <c r="S159" s="58"/>
      <c r="T159" s="59">
        <v>1920</v>
      </c>
      <c r="U159" s="59">
        <f t="shared" si="6"/>
        <v>6720</v>
      </c>
      <c r="V159" s="60">
        <v>5</v>
      </c>
      <c r="W159" s="59" t="s">
        <v>51</v>
      </c>
      <c r="X159" s="24"/>
      <c r="Y159" s="8"/>
      <c r="Z159" s="61"/>
    </row>
    <row r="160" spans="1:26" s="4" customFormat="1" ht="16.5" customHeight="1" x14ac:dyDescent="0.25">
      <c r="A160" s="5"/>
      <c r="B160" s="7"/>
      <c r="C160" s="28" t="s">
        <v>172</v>
      </c>
      <c r="D160" s="46" t="s">
        <v>2084</v>
      </c>
      <c r="E160" s="47"/>
      <c r="F160" s="48"/>
      <c r="G160" s="49" t="s">
        <v>2186</v>
      </c>
      <c r="H160" s="50" t="s">
        <v>2828</v>
      </c>
      <c r="I160" s="51"/>
      <c r="J160" s="52"/>
      <c r="K160" s="53" t="s">
        <v>2372</v>
      </c>
      <c r="L160" s="53" t="s">
        <v>2836</v>
      </c>
      <c r="M160" s="54"/>
      <c r="N160" s="55"/>
      <c r="O160" s="56" t="s">
        <v>87</v>
      </c>
      <c r="P160" s="57" t="s">
        <v>2831</v>
      </c>
      <c r="Q160" s="58">
        <v>6</v>
      </c>
      <c r="R160" s="58">
        <v>4800</v>
      </c>
      <c r="S160" s="58"/>
      <c r="T160" s="59">
        <v>1920</v>
      </c>
      <c r="U160" s="59">
        <f t="shared" si="6"/>
        <v>6720</v>
      </c>
      <c r="V160" s="60">
        <v>5</v>
      </c>
      <c r="W160" s="59" t="s">
        <v>51</v>
      </c>
      <c r="X160" s="24"/>
      <c r="Y160" s="8"/>
      <c r="Z160" s="61"/>
    </row>
    <row r="161" spans="1:26" s="4" customFormat="1" ht="16.5" customHeight="1" x14ac:dyDescent="0.25">
      <c r="A161" s="5"/>
      <c r="B161" s="7"/>
      <c r="C161" s="28" t="s">
        <v>172</v>
      </c>
      <c r="D161" s="46" t="s">
        <v>2084</v>
      </c>
      <c r="E161" s="47"/>
      <c r="F161" s="48"/>
      <c r="G161" s="49" t="s">
        <v>2186</v>
      </c>
      <c r="H161" s="50" t="s">
        <v>2828</v>
      </c>
      <c r="I161" s="51"/>
      <c r="J161" s="52"/>
      <c r="K161" s="53" t="s">
        <v>2372</v>
      </c>
      <c r="L161" s="53" t="s">
        <v>2836</v>
      </c>
      <c r="M161" s="54"/>
      <c r="N161" s="55"/>
      <c r="O161" s="56" t="s">
        <v>87</v>
      </c>
      <c r="P161" s="57" t="s">
        <v>2831</v>
      </c>
      <c r="Q161" s="58">
        <v>6</v>
      </c>
      <c r="R161" s="58">
        <v>4800</v>
      </c>
      <c r="S161" s="58"/>
      <c r="T161" s="59">
        <v>1920</v>
      </c>
      <c r="U161" s="59">
        <f t="shared" si="6"/>
        <v>6720</v>
      </c>
      <c r="V161" s="60">
        <v>5</v>
      </c>
      <c r="W161" s="59" t="s">
        <v>51</v>
      </c>
      <c r="X161" s="24"/>
      <c r="Y161" s="8"/>
      <c r="Z161" s="61"/>
    </row>
    <row r="162" spans="1:26" s="4" customFormat="1" ht="16.5" customHeight="1" x14ac:dyDescent="0.25">
      <c r="A162" s="5"/>
      <c r="B162" s="7"/>
      <c r="C162" s="28" t="s">
        <v>172</v>
      </c>
      <c r="D162" s="46" t="s">
        <v>2084</v>
      </c>
      <c r="E162" s="47"/>
      <c r="F162" s="48"/>
      <c r="G162" s="49" t="s">
        <v>2186</v>
      </c>
      <c r="H162" s="50" t="s">
        <v>2828</v>
      </c>
      <c r="I162" s="51"/>
      <c r="J162" s="52"/>
      <c r="K162" s="53" t="s">
        <v>2372</v>
      </c>
      <c r="L162" s="53" t="s">
        <v>2836</v>
      </c>
      <c r="M162" s="54"/>
      <c r="N162" s="55"/>
      <c r="O162" s="56" t="s">
        <v>76</v>
      </c>
      <c r="P162" s="57" t="s">
        <v>2830</v>
      </c>
      <c r="Q162" s="58">
        <v>6</v>
      </c>
      <c r="R162" s="58">
        <v>3400</v>
      </c>
      <c r="S162" s="58"/>
      <c r="T162" s="59">
        <v>3840</v>
      </c>
      <c r="U162" s="59">
        <f t="shared" si="6"/>
        <v>7240</v>
      </c>
      <c r="V162" s="60">
        <v>5</v>
      </c>
      <c r="W162" s="59" t="s">
        <v>51</v>
      </c>
      <c r="X162" s="24"/>
      <c r="Y162" s="8"/>
      <c r="Z162" s="61"/>
    </row>
    <row r="163" spans="1:26" s="4" customFormat="1" ht="16.5" customHeight="1" x14ac:dyDescent="0.25">
      <c r="A163" s="5"/>
      <c r="B163" s="7"/>
      <c r="C163" s="28" t="s">
        <v>172</v>
      </c>
      <c r="D163" s="46" t="s">
        <v>2084</v>
      </c>
      <c r="E163" s="47"/>
      <c r="F163" s="48"/>
      <c r="G163" s="49" t="s">
        <v>2186</v>
      </c>
      <c r="H163" s="50" t="s">
        <v>2828</v>
      </c>
      <c r="I163" s="51"/>
      <c r="J163" s="52"/>
      <c r="K163" s="53" t="s">
        <v>2372</v>
      </c>
      <c r="L163" s="53" t="s">
        <v>2836</v>
      </c>
      <c r="M163" s="54"/>
      <c r="N163" s="55"/>
      <c r="O163" s="56" t="s">
        <v>76</v>
      </c>
      <c r="P163" s="57" t="s">
        <v>2830</v>
      </c>
      <c r="Q163" s="58">
        <v>6</v>
      </c>
      <c r="R163" s="58">
        <v>3400</v>
      </c>
      <c r="S163" s="58"/>
      <c r="T163" s="59">
        <v>3840</v>
      </c>
      <c r="U163" s="59">
        <f t="shared" si="6"/>
        <v>7240</v>
      </c>
      <c r="V163" s="60">
        <v>5</v>
      </c>
      <c r="W163" s="59" t="s">
        <v>51</v>
      </c>
      <c r="X163" s="24"/>
      <c r="Y163" s="8"/>
      <c r="Z163" s="61"/>
    </row>
    <row r="164" spans="1:26" s="4" customFormat="1" ht="16.5" customHeight="1" x14ac:dyDescent="0.25">
      <c r="A164" s="5"/>
      <c r="B164" s="7"/>
      <c r="C164" s="28" t="s">
        <v>172</v>
      </c>
      <c r="D164" s="46" t="s">
        <v>2084</v>
      </c>
      <c r="E164" s="47"/>
      <c r="F164" s="48"/>
      <c r="G164" s="49" t="s">
        <v>2186</v>
      </c>
      <c r="H164" s="50" t="s">
        <v>2828</v>
      </c>
      <c r="I164" s="51"/>
      <c r="J164" s="52"/>
      <c r="K164" s="53" t="s">
        <v>2372</v>
      </c>
      <c r="L164" s="53" t="s">
        <v>2836</v>
      </c>
      <c r="M164" s="54"/>
      <c r="N164" s="55"/>
      <c r="O164" s="56" t="s">
        <v>76</v>
      </c>
      <c r="P164" s="57" t="s">
        <v>2830</v>
      </c>
      <c r="Q164" s="58">
        <v>6</v>
      </c>
      <c r="R164" s="58">
        <v>3400</v>
      </c>
      <c r="S164" s="58"/>
      <c r="T164" s="59">
        <v>3840</v>
      </c>
      <c r="U164" s="59">
        <f t="shared" si="6"/>
        <v>7240</v>
      </c>
      <c r="V164" s="60">
        <v>5</v>
      </c>
      <c r="W164" s="59" t="s">
        <v>51</v>
      </c>
      <c r="X164" s="24"/>
      <c r="Y164" s="8"/>
      <c r="Z164" s="61"/>
    </row>
    <row r="165" spans="1:26" s="4" customFormat="1" ht="16.5" customHeight="1" x14ac:dyDescent="0.25">
      <c r="A165" s="5"/>
      <c r="B165" s="7"/>
      <c r="C165" s="28" t="s">
        <v>172</v>
      </c>
      <c r="D165" s="46" t="s">
        <v>2084</v>
      </c>
      <c r="E165" s="47"/>
      <c r="F165" s="48"/>
      <c r="G165" s="49" t="s">
        <v>2186</v>
      </c>
      <c r="H165" s="50" t="s">
        <v>2828</v>
      </c>
      <c r="I165" s="51"/>
      <c r="J165" s="52"/>
      <c r="K165" s="53" t="s">
        <v>2372</v>
      </c>
      <c r="L165" s="53" t="s">
        <v>2836</v>
      </c>
      <c r="M165" s="54"/>
      <c r="N165" s="55"/>
      <c r="O165" s="56" t="s">
        <v>1697</v>
      </c>
      <c r="P165" s="57" t="s">
        <v>2830</v>
      </c>
      <c r="Q165" s="58">
        <v>7</v>
      </c>
      <c r="R165" s="58">
        <v>3500</v>
      </c>
      <c r="S165" s="58"/>
      <c r="T165" s="59">
        <v>4480</v>
      </c>
      <c r="U165" s="59">
        <f t="shared" si="6"/>
        <v>7980</v>
      </c>
      <c r="V165" s="60">
        <v>5</v>
      </c>
      <c r="W165" s="59" t="s">
        <v>51</v>
      </c>
      <c r="X165" s="24"/>
      <c r="Y165" s="8"/>
      <c r="Z165" s="61"/>
    </row>
    <row r="166" spans="1:26" s="4" customFormat="1" ht="16.5" customHeight="1" x14ac:dyDescent="0.25">
      <c r="A166" s="5"/>
      <c r="B166" s="7"/>
      <c r="C166" s="28" t="s">
        <v>172</v>
      </c>
      <c r="D166" s="46" t="s">
        <v>2084</v>
      </c>
      <c r="E166" s="47"/>
      <c r="F166" s="48"/>
      <c r="G166" s="49" t="s">
        <v>2186</v>
      </c>
      <c r="H166" s="50" t="s">
        <v>2828</v>
      </c>
      <c r="I166" s="51"/>
      <c r="J166" s="52"/>
      <c r="K166" s="53" t="s">
        <v>2372</v>
      </c>
      <c r="L166" s="53" t="s">
        <v>2836</v>
      </c>
      <c r="M166" s="54"/>
      <c r="N166" s="55"/>
      <c r="O166" s="56" t="s">
        <v>1697</v>
      </c>
      <c r="P166" s="57" t="s">
        <v>2830</v>
      </c>
      <c r="Q166" s="58">
        <v>7</v>
      </c>
      <c r="R166" s="58">
        <v>3500</v>
      </c>
      <c r="S166" s="58"/>
      <c r="T166" s="59">
        <v>4480</v>
      </c>
      <c r="U166" s="59">
        <f t="shared" si="6"/>
        <v>7980</v>
      </c>
      <c r="V166" s="60">
        <v>5</v>
      </c>
      <c r="W166" s="59" t="s">
        <v>51</v>
      </c>
      <c r="X166" s="24"/>
      <c r="Y166" s="8"/>
      <c r="Z166" s="61"/>
    </row>
    <row r="167" spans="1:26" s="4" customFormat="1" ht="16.5" customHeight="1" x14ac:dyDescent="0.25">
      <c r="A167" s="5"/>
      <c r="B167" s="7"/>
      <c r="C167" s="28" t="s">
        <v>172</v>
      </c>
      <c r="D167" s="46" t="s">
        <v>2084</v>
      </c>
      <c r="E167" s="47"/>
      <c r="F167" s="48"/>
      <c r="G167" s="49" t="s">
        <v>2186</v>
      </c>
      <c r="H167" s="50" t="s">
        <v>2828</v>
      </c>
      <c r="I167" s="51"/>
      <c r="J167" s="52"/>
      <c r="K167" s="53" t="s">
        <v>2372</v>
      </c>
      <c r="L167" s="53" t="s">
        <v>2836</v>
      </c>
      <c r="M167" s="54"/>
      <c r="N167" s="55"/>
      <c r="O167" s="56" t="s">
        <v>104</v>
      </c>
      <c r="P167" s="57" t="s">
        <v>2830</v>
      </c>
      <c r="Q167" s="58">
        <v>6</v>
      </c>
      <c r="R167" s="58">
        <v>3000</v>
      </c>
      <c r="S167" s="58"/>
      <c r="T167" s="59">
        <v>3840</v>
      </c>
      <c r="U167" s="59">
        <f t="shared" si="6"/>
        <v>6840</v>
      </c>
      <c r="V167" s="60">
        <v>5</v>
      </c>
      <c r="W167" s="59" t="s">
        <v>51</v>
      </c>
      <c r="X167" s="24"/>
      <c r="Y167" s="8"/>
      <c r="Z167" s="61"/>
    </row>
    <row r="168" spans="1:26" s="4" customFormat="1" ht="16.5" customHeight="1" x14ac:dyDescent="0.25">
      <c r="A168" s="5"/>
      <c r="B168" s="7"/>
      <c r="C168" s="28" t="s">
        <v>172</v>
      </c>
      <c r="D168" s="46" t="s">
        <v>2084</v>
      </c>
      <c r="E168" s="47"/>
      <c r="F168" s="48"/>
      <c r="G168" s="49" t="s">
        <v>2186</v>
      </c>
      <c r="H168" s="50" t="s">
        <v>2828</v>
      </c>
      <c r="I168" s="51"/>
      <c r="J168" s="52"/>
      <c r="K168" s="53" t="s">
        <v>2372</v>
      </c>
      <c r="L168" s="53" t="s">
        <v>2836</v>
      </c>
      <c r="M168" s="54"/>
      <c r="N168" s="55"/>
      <c r="O168" s="56" t="s">
        <v>2842</v>
      </c>
      <c r="P168" s="57" t="s">
        <v>2831</v>
      </c>
      <c r="Q168" s="58">
        <v>6</v>
      </c>
      <c r="R168" s="58">
        <v>3500</v>
      </c>
      <c r="S168" s="58"/>
      <c r="T168" s="59">
        <v>1920</v>
      </c>
      <c r="U168" s="59">
        <f t="shared" si="6"/>
        <v>5420</v>
      </c>
      <c r="V168" s="60">
        <v>5</v>
      </c>
      <c r="W168" s="59" t="s">
        <v>51</v>
      </c>
      <c r="X168" s="24"/>
      <c r="Y168" s="8"/>
      <c r="Z168" s="61"/>
    </row>
    <row r="169" spans="1:26" s="4" customFormat="1" ht="16.5" customHeight="1" x14ac:dyDescent="0.25">
      <c r="A169" s="5"/>
      <c r="B169" s="7"/>
      <c r="C169" s="28" t="s">
        <v>172</v>
      </c>
      <c r="D169" s="46" t="s">
        <v>2084</v>
      </c>
      <c r="E169" s="47"/>
      <c r="F169" s="48"/>
      <c r="G169" s="49" t="s">
        <v>2186</v>
      </c>
      <c r="H169" s="50" t="s">
        <v>2828</v>
      </c>
      <c r="I169" s="51"/>
      <c r="J169" s="52"/>
      <c r="K169" s="53" t="s">
        <v>2372</v>
      </c>
      <c r="L169" s="53" t="s">
        <v>2836</v>
      </c>
      <c r="M169" s="54"/>
      <c r="N169" s="55"/>
      <c r="O169" s="56" t="s">
        <v>2846</v>
      </c>
      <c r="P169" s="57" t="s">
        <v>2830</v>
      </c>
      <c r="Q169" s="58">
        <v>8</v>
      </c>
      <c r="R169" s="58">
        <v>4000</v>
      </c>
      <c r="S169" s="58"/>
      <c r="T169" s="59">
        <v>3840</v>
      </c>
      <c r="U169" s="59">
        <f t="shared" si="6"/>
        <v>7840</v>
      </c>
      <c r="V169" s="60">
        <v>5</v>
      </c>
      <c r="W169" s="59" t="s">
        <v>51</v>
      </c>
      <c r="X169" s="24"/>
      <c r="Y169" s="8"/>
      <c r="Z169" s="61"/>
    </row>
    <row r="170" spans="1:26" s="4" customFormat="1" ht="16.5" customHeight="1" x14ac:dyDescent="0.25">
      <c r="A170" s="5"/>
      <c r="B170" s="7"/>
      <c r="C170" s="28" t="s">
        <v>172</v>
      </c>
      <c r="D170" s="46" t="s">
        <v>2084</v>
      </c>
      <c r="E170" s="47"/>
      <c r="F170" s="48"/>
      <c r="G170" s="49" t="s">
        <v>2186</v>
      </c>
      <c r="H170" s="50" t="s">
        <v>2828</v>
      </c>
      <c r="I170" s="51"/>
      <c r="J170" s="52"/>
      <c r="K170" s="53" t="s">
        <v>2372</v>
      </c>
      <c r="L170" s="53" t="s">
        <v>2836</v>
      </c>
      <c r="M170" s="54"/>
      <c r="N170" s="55"/>
      <c r="O170" s="56" t="s">
        <v>93</v>
      </c>
      <c r="P170" s="57" t="s">
        <v>2830</v>
      </c>
      <c r="Q170" s="58">
        <v>8</v>
      </c>
      <c r="R170" s="58">
        <v>4000</v>
      </c>
      <c r="S170" s="58"/>
      <c r="T170" s="59">
        <v>2560</v>
      </c>
      <c r="U170" s="59">
        <f t="shared" si="6"/>
        <v>6560</v>
      </c>
      <c r="V170" s="60">
        <v>5</v>
      </c>
      <c r="W170" s="59" t="s">
        <v>51</v>
      </c>
      <c r="X170" s="24"/>
      <c r="Y170" s="8"/>
      <c r="Z170" s="61"/>
    </row>
    <row r="171" spans="1:26" s="4" customFormat="1" ht="16.5" customHeight="1" x14ac:dyDescent="0.25">
      <c r="A171" s="5"/>
      <c r="B171" s="7"/>
      <c r="C171" s="28" t="s">
        <v>172</v>
      </c>
      <c r="D171" s="46" t="s">
        <v>2084</v>
      </c>
      <c r="E171" s="47"/>
      <c r="F171" s="48"/>
      <c r="G171" s="49" t="s">
        <v>2186</v>
      </c>
      <c r="H171" s="50" t="s">
        <v>2828</v>
      </c>
      <c r="I171" s="51"/>
      <c r="J171" s="52"/>
      <c r="K171" s="53" t="s">
        <v>2372</v>
      </c>
      <c r="L171" s="53" t="s">
        <v>2836</v>
      </c>
      <c r="M171" s="54"/>
      <c r="N171" s="55"/>
      <c r="O171" s="56" t="s">
        <v>93</v>
      </c>
      <c r="P171" s="57" t="s">
        <v>2830</v>
      </c>
      <c r="Q171" s="58">
        <v>8</v>
      </c>
      <c r="R171" s="58">
        <v>4000</v>
      </c>
      <c r="S171" s="58"/>
      <c r="T171" s="59">
        <v>2560</v>
      </c>
      <c r="U171" s="59">
        <f t="shared" si="6"/>
        <v>6560</v>
      </c>
      <c r="V171" s="60">
        <v>5</v>
      </c>
      <c r="W171" s="59" t="s">
        <v>51</v>
      </c>
      <c r="X171" s="24"/>
      <c r="Y171" s="8"/>
      <c r="Z171" s="61"/>
    </row>
    <row r="172" spans="1:26" s="4" customFormat="1" ht="16.5" customHeight="1" x14ac:dyDescent="0.25">
      <c r="A172" s="5"/>
      <c r="B172" s="7"/>
      <c r="C172" s="28" t="s">
        <v>172</v>
      </c>
      <c r="D172" s="46" t="s">
        <v>2084</v>
      </c>
      <c r="E172" s="47"/>
      <c r="F172" s="48"/>
      <c r="G172" s="49" t="s">
        <v>2186</v>
      </c>
      <c r="H172" s="50" t="s">
        <v>2828</v>
      </c>
      <c r="I172" s="51"/>
      <c r="J172" s="52"/>
      <c r="K172" s="53" t="s">
        <v>2372</v>
      </c>
      <c r="L172" s="53" t="s">
        <v>2836</v>
      </c>
      <c r="M172" s="54"/>
      <c r="N172" s="55"/>
      <c r="O172" s="56" t="s">
        <v>93</v>
      </c>
      <c r="P172" s="57" t="s">
        <v>2830</v>
      </c>
      <c r="Q172" s="58">
        <v>8</v>
      </c>
      <c r="R172" s="58">
        <v>4000</v>
      </c>
      <c r="S172" s="58"/>
      <c r="T172" s="59">
        <v>2560</v>
      </c>
      <c r="U172" s="59">
        <f t="shared" si="6"/>
        <v>6560</v>
      </c>
      <c r="V172" s="60">
        <v>5</v>
      </c>
      <c r="W172" s="59" t="s">
        <v>51</v>
      </c>
      <c r="X172" s="24"/>
      <c r="Y172" s="8"/>
      <c r="Z172" s="61"/>
    </row>
    <row r="173" spans="1:26" s="4" customFormat="1" ht="16.5" customHeight="1" x14ac:dyDescent="0.25">
      <c r="A173" s="5"/>
      <c r="B173" s="7"/>
      <c r="C173" s="28" t="s">
        <v>172</v>
      </c>
      <c r="D173" s="46" t="s">
        <v>2084</v>
      </c>
      <c r="E173" s="47"/>
      <c r="F173" s="48"/>
      <c r="G173" s="49" t="s">
        <v>2186</v>
      </c>
      <c r="H173" s="50" t="s">
        <v>2828</v>
      </c>
      <c r="I173" s="51"/>
      <c r="J173" s="52"/>
      <c r="K173" s="53" t="s">
        <v>2372</v>
      </c>
      <c r="L173" s="53" t="s">
        <v>2836</v>
      </c>
      <c r="M173" s="54"/>
      <c r="N173" s="55"/>
      <c r="O173" s="56" t="s">
        <v>229</v>
      </c>
      <c r="P173" s="57" t="s">
        <v>2831</v>
      </c>
      <c r="Q173" s="58">
        <v>6</v>
      </c>
      <c r="R173" s="58">
        <v>3200</v>
      </c>
      <c r="S173" s="58"/>
      <c r="T173" s="59">
        <v>1920</v>
      </c>
      <c r="U173" s="59">
        <f t="shared" si="6"/>
        <v>5120</v>
      </c>
      <c r="V173" s="60">
        <v>5</v>
      </c>
      <c r="W173" s="59" t="s">
        <v>51</v>
      </c>
      <c r="X173" s="24"/>
      <c r="Y173" s="8"/>
      <c r="Z173" s="61"/>
    </row>
    <row r="174" spans="1:26" s="4" customFormat="1" ht="16.5" customHeight="1" x14ac:dyDescent="0.25">
      <c r="A174" s="5"/>
      <c r="B174" s="7"/>
      <c r="C174" s="28" t="s">
        <v>172</v>
      </c>
      <c r="D174" s="46" t="s">
        <v>2084</v>
      </c>
      <c r="E174" s="47"/>
      <c r="F174" s="48"/>
      <c r="G174" s="49" t="s">
        <v>2186</v>
      </c>
      <c r="H174" s="50" t="s">
        <v>2828</v>
      </c>
      <c r="I174" s="51"/>
      <c r="J174" s="52"/>
      <c r="K174" s="53" t="s">
        <v>2372</v>
      </c>
      <c r="L174" s="53" t="s">
        <v>2836</v>
      </c>
      <c r="M174" s="54"/>
      <c r="N174" s="55"/>
      <c r="O174" s="56" t="s">
        <v>229</v>
      </c>
      <c r="P174" s="57" t="s">
        <v>2831</v>
      </c>
      <c r="Q174" s="58">
        <v>6</v>
      </c>
      <c r="R174" s="58">
        <v>3200</v>
      </c>
      <c r="S174" s="58"/>
      <c r="T174" s="59">
        <v>1920</v>
      </c>
      <c r="U174" s="59">
        <f t="shared" si="6"/>
        <v>5120</v>
      </c>
      <c r="V174" s="60">
        <v>5</v>
      </c>
      <c r="W174" s="59" t="s">
        <v>51</v>
      </c>
      <c r="X174" s="24"/>
      <c r="Y174" s="8"/>
      <c r="Z174" s="61"/>
    </row>
    <row r="175" spans="1:26" s="4" customFormat="1" ht="16.5" customHeight="1" x14ac:dyDescent="0.25">
      <c r="A175" s="5"/>
      <c r="B175" s="7"/>
      <c r="C175" s="28" t="s">
        <v>172</v>
      </c>
      <c r="D175" s="46" t="s">
        <v>2084</v>
      </c>
      <c r="E175" s="47"/>
      <c r="F175" s="48"/>
      <c r="G175" s="49" t="s">
        <v>2186</v>
      </c>
      <c r="H175" s="50" t="s">
        <v>2828</v>
      </c>
      <c r="I175" s="51"/>
      <c r="J175" s="52"/>
      <c r="K175" s="53" t="s">
        <v>2372</v>
      </c>
      <c r="L175" s="53" t="s">
        <v>2836</v>
      </c>
      <c r="M175" s="54"/>
      <c r="N175" s="55"/>
      <c r="O175" s="56" t="s">
        <v>229</v>
      </c>
      <c r="P175" s="57" t="s">
        <v>2831</v>
      </c>
      <c r="Q175" s="58">
        <v>6</v>
      </c>
      <c r="R175" s="58">
        <v>3200</v>
      </c>
      <c r="S175" s="58"/>
      <c r="T175" s="59">
        <v>1920</v>
      </c>
      <c r="U175" s="59">
        <f t="shared" si="6"/>
        <v>5120</v>
      </c>
      <c r="V175" s="60">
        <v>5</v>
      </c>
      <c r="W175" s="59" t="s">
        <v>51</v>
      </c>
      <c r="X175" s="24"/>
      <c r="Y175" s="8"/>
      <c r="Z175" s="61"/>
    </row>
    <row r="176" spans="1:26" s="4" customFormat="1" ht="30" x14ac:dyDescent="0.25">
      <c r="A176" s="5"/>
      <c r="B176" s="7"/>
      <c r="C176" s="28" t="s">
        <v>172</v>
      </c>
      <c r="D176" s="46" t="s">
        <v>2084</v>
      </c>
      <c r="E176" s="47"/>
      <c r="F176" s="48"/>
      <c r="G176" s="49" t="s">
        <v>2186</v>
      </c>
      <c r="H176" s="50" t="s">
        <v>2828</v>
      </c>
      <c r="I176" s="51"/>
      <c r="J176" s="52"/>
      <c r="K176" s="53" t="s">
        <v>2372</v>
      </c>
      <c r="L176" s="62" t="s">
        <v>2832</v>
      </c>
      <c r="M176" s="54"/>
      <c r="N176" s="55"/>
      <c r="O176" s="56" t="s">
        <v>2848</v>
      </c>
      <c r="P176" s="57" t="s">
        <v>2830</v>
      </c>
      <c r="Q176" s="64">
        <v>6</v>
      </c>
      <c r="R176" s="64">
        <v>0</v>
      </c>
      <c r="S176" s="64">
        <v>1400</v>
      </c>
      <c r="T176" s="59">
        <v>1920</v>
      </c>
      <c r="U176" s="59">
        <f t="shared" si="6"/>
        <v>3320</v>
      </c>
      <c r="V176" s="60">
        <v>5</v>
      </c>
      <c r="W176" s="59" t="s">
        <v>51</v>
      </c>
      <c r="X176" s="24"/>
      <c r="Y176" s="8"/>
      <c r="Z176" s="61"/>
    </row>
    <row r="177" spans="1:26" s="4" customFormat="1" ht="16.5" customHeight="1" x14ac:dyDescent="0.25">
      <c r="A177" s="5"/>
      <c r="B177" s="7"/>
      <c r="C177" s="28" t="s">
        <v>172</v>
      </c>
      <c r="D177" s="46" t="s">
        <v>2084</v>
      </c>
      <c r="E177" s="47"/>
      <c r="F177" s="48"/>
      <c r="G177" s="49" t="s">
        <v>2186</v>
      </c>
      <c r="H177" s="50" t="s">
        <v>2828</v>
      </c>
      <c r="I177" s="51"/>
      <c r="J177" s="52"/>
      <c r="K177" s="53" t="s">
        <v>2372</v>
      </c>
      <c r="L177" s="53" t="s">
        <v>2836</v>
      </c>
      <c r="M177" s="54"/>
      <c r="N177" s="55"/>
      <c r="O177" s="56" t="s">
        <v>2838</v>
      </c>
      <c r="P177" s="57" t="s">
        <v>2830</v>
      </c>
      <c r="Q177" s="58">
        <v>6</v>
      </c>
      <c r="R177" s="58">
        <v>3000</v>
      </c>
      <c r="S177" s="58"/>
      <c r="T177" s="59">
        <v>1920</v>
      </c>
      <c r="U177" s="59">
        <f t="shared" si="6"/>
        <v>4920</v>
      </c>
      <c r="V177" s="60">
        <v>5</v>
      </c>
      <c r="W177" s="59" t="s">
        <v>51</v>
      </c>
      <c r="X177" s="24"/>
      <c r="Y177" s="8"/>
      <c r="Z177" s="61"/>
    </row>
    <row r="178" spans="1:26" s="4" customFormat="1" ht="16.5" customHeight="1" x14ac:dyDescent="0.25">
      <c r="A178" s="5"/>
      <c r="B178" s="7"/>
      <c r="C178" s="28" t="s">
        <v>172</v>
      </c>
      <c r="D178" s="46" t="s">
        <v>2084</v>
      </c>
      <c r="E178" s="47"/>
      <c r="F178" s="48"/>
      <c r="G178" s="49" t="s">
        <v>2186</v>
      </c>
      <c r="H178" s="50" t="s">
        <v>2828</v>
      </c>
      <c r="I178" s="51"/>
      <c r="J178" s="52"/>
      <c r="K178" s="53" t="s">
        <v>2372</v>
      </c>
      <c r="L178" s="53" t="s">
        <v>2836</v>
      </c>
      <c r="M178" s="54"/>
      <c r="N178" s="55"/>
      <c r="O178" s="56" t="s">
        <v>2838</v>
      </c>
      <c r="P178" s="57" t="s">
        <v>2830</v>
      </c>
      <c r="Q178" s="58">
        <v>6</v>
      </c>
      <c r="R178" s="58">
        <v>3000</v>
      </c>
      <c r="S178" s="58"/>
      <c r="T178" s="59">
        <v>1920</v>
      </c>
      <c r="U178" s="59">
        <f t="shared" si="6"/>
        <v>4920</v>
      </c>
      <c r="V178" s="60">
        <v>5</v>
      </c>
      <c r="W178" s="59" t="s">
        <v>51</v>
      </c>
      <c r="X178" s="24"/>
      <c r="Y178" s="8"/>
      <c r="Z178" s="61"/>
    </row>
    <row r="179" spans="1:26" x14ac:dyDescent="0.25">
      <c r="C179" s="28" t="s">
        <v>172</v>
      </c>
      <c r="D179" s="11" t="s">
        <v>2084</v>
      </c>
      <c r="G179" s="49" t="s">
        <v>2186</v>
      </c>
      <c r="H179" s="50" t="s">
        <v>2828</v>
      </c>
      <c r="K179" s="53" t="s">
        <v>2372</v>
      </c>
      <c r="L179" s="53" t="s">
        <v>2836</v>
      </c>
      <c r="O179" s="56" t="s">
        <v>82</v>
      </c>
      <c r="P179" s="57" t="s">
        <v>2830</v>
      </c>
      <c r="Q179" s="58">
        <v>5</v>
      </c>
      <c r="R179" s="204">
        <v>2500</v>
      </c>
      <c r="T179" s="59">
        <v>3200</v>
      </c>
      <c r="U179" s="9">
        <f>+R179+S179+T179</f>
        <v>5700</v>
      </c>
      <c r="V179" s="60">
        <v>6</v>
      </c>
      <c r="W179" s="225" t="s">
        <v>84</v>
      </c>
    </row>
    <row r="180" spans="1:26" x14ac:dyDescent="0.25">
      <c r="C180" s="11" t="s">
        <v>172</v>
      </c>
      <c r="D180" s="11" t="s">
        <v>2084</v>
      </c>
      <c r="G180" s="49" t="s">
        <v>2186</v>
      </c>
      <c r="H180" s="50" t="s">
        <v>2828</v>
      </c>
      <c r="K180" s="53" t="s">
        <v>2372</v>
      </c>
      <c r="L180" s="53" t="s">
        <v>2836</v>
      </c>
      <c r="O180" s="56" t="s">
        <v>2847</v>
      </c>
      <c r="P180" s="57" t="s">
        <v>2830</v>
      </c>
      <c r="Q180" s="58">
        <v>5</v>
      </c>
      <c r="R180" s="58">
        <v>2500</v>
      </c>
      <c r="T180" s="59">
        <v>3200</v>
      </c>
      <c r="U180" s="9">
        <f t="shared" ref="U180:U243" si="7">+R180+S180+T180</f>
        <v>5700</v>
      </c>
      <c r="V180" s="60">
        <v>6</v>
      </c>
      <c r="W180" s="226" t="s">
        <v>84</v>
      </c>
    </row>
    <row r="181" spans="1:26" x14ac:dyDescent="0.25">
      <c r="C181" s="11" t="s">
        <v>172</v>
      </c>
      <c r="D181" s="11" t="s">
        <v>2084</v>
      </c>
      <c r="G181" s="49" t="s">
        <v>2186</v>
      </c>
      <c r="H181" s="50" t="s">
        <v>2828</v>
      </c>
      <c r="K181" s="53" t="s">
        <v>2372</v>
      </c>
      <c r="L181" s="53" t="s">
        <v>2836</v>
      </c>
      <c r="O181" s="56" t="s">
        <v>2840</v>
      </c>
      <c r="P181" s="57" t="s">
        <v>2830</v>
      </c>
      <c r="Q181" s="58">
        <v>5</v>
      </c>
      <c r="R181" s="58">
        <v>3000</v>
      </c>
      <c r="T181" s="59">
        <v>3200</v>
      </c>
      <c r="U181" s="9">
        <f t="shared" si="7"/>
        <v>6200</v>
      </c>
      <c r="V181" s="60">
        <v>6</v>
      </c>
      <c r="W181" s="226" t="s">
        <v>84</v>
      </c>
    </row>
    <row r="182" spans="1:26" x14ac:dyDescent="0.25">
      <c r="C182" s="11" t="s">
        <v>172</v>
      </c>
      <c r="D182" s="11" t="s">
        <v>2084</v>
      </c>
      <c r="G182" s="49" t="s">
        <v>2186</v>
      </c>
      <c r="H182" s="50" t="s">
        <v>2828</v>
      </c>
      <c r="K182" s="53" t="s">
        <v>2372</v>
      </c>
      <c r="L182" s="53" t="s">
        <v>2836</v>
      </c>
      <c r="O182" s="56" t="s">
        <v>2844</v>
      </c>
      <c r="P182" s="57" t="s">
        <v>2830</v>
      </c>
      <c r="Q182" s="58">
        <v>5</v>
      </c>
      <c r="R182" s="58">
        <v>3000</v>
      </c>
      <c r="T182" s="59">
        <v>3200</v>
      </c>
      <c r="U182" s="9">
        <f t="shared" si="7"/>
        <v>6200</v>
      </c>
      <c r="V182" s="60">
        <v>6</v>
      </c>
      <c r="W182" s="226" t="s">
        <v>84</v>
      </c>
    </row>
    <row r="183" spans="1:26" x14ac:dyDescent="0.25">
      <c r="C183" s="11" t="s">
        <v>172</v>
      </c>
      <c r="D183" s="11" t="s">
        <v>2084</v>
      </c>
      <c r="G183" s="49" t="s">
        <v>2186</v>
      </c>
      <c r="H183" s="50" t="s">
        <v>2828</v>
      </c>
      <c r="K183" s="53" t="s">
        <v>2372</v>
      </c>
      <c r="L183" s="53" t="s">
        <v>2836</v>
      </c>
      <c r="O183" s="56" t="s">
        <v>2844</v>
      </c>
      <c r="P183" s="57" t="s">
        <v>2830</v>
      </c>
      <c r="Q183" s="58">
        <v>5</v>
      </c>
      <c r="R183" s="58">
        <v>3000</v>
      </c>
      <c r="T183" s="59">
        <v>3200</v>
      </c>
      <c r="U183" s="9">
        <f t="shared" si="7"/>
        <v>6200</v>
      </c>
      <c r="V183" s="60">
        <v>6</v>
      </c>
      <c r="W183" s="226" t="s">
        <v>84</v>
      </c>
    </row>
    <row r="184" spans="1:26" x14ac:dyDescent="0.25">
      <c r="C184" s="11" t="s">
        <v>172</v>
      </c>
      <c r="D184" s="11" t="s">
        <v>2084</v>
      </c>
      <c r="G184" s="49" t="s">
        <v>2186</v>
      </c>
      <c r="H184" s="50" t="s">
        <v>2828</v>
      </c>
      <c r="K184" s="53" t="s">
        <v>2372</v>
      </c>
      <c r="L184" s="53" t="s">
        <v>2836</v>
      </c>
      <c r="O184" s="56" t="s">
        <v>93</v>
      </c>
      <c r="P184" s="57" t="s">
        <v>2830</v>
      </c>
      <c r="Q184" s="58">
        <v>5</v>
      </c>
      <c r="R184" s="58">
        <v>3000</v>
      </c>
      <c r="T184" s="59">
        <v>3200</v>
      </c>
      <c r="U184" s="9">
        <f t="shared" si="7"/>
        <v>6200</v>
      </c>
      <c r="V184" s="60">
        <v>6</v>
      </c>
      <c r="W184" s="226" t="s">
        <v>84</v>
      </c>
    </row>
    <row r="185" spans="1:26" x14ac:dyDescent="0.25">
      <c r="C185" s="11" t="s">
        <v>172</v>
      </c>
      <c r="D185" s="11" t="s">
        <v>2084</v>
      </c>
      <c r="G185" s="49" t="s">
        <v>2186</v>
      </c>
      <c r="H185" s="50" t="s">
        <v>2828</v>
      </c>
      <c r="K185" s="53" t="s">
        <v>2372</v>
      </c>
      <c r="L185" s="53" t="s">
        <v>2836</v>
      </c>
      <c r="O185" s="56" t="s">
        <v>3078</v>
      </c>
      <c r="P185" s="57" t="s">
        <v>2830</v>
      </c>
      <c r="Q185" s="58">
        <v>6</v>
      </c>
      <c r="R185" s="58">
        <v>3500</v>
      </c>
      <c r="T185" s="59">
        <v>3840</v>
      </c>
      <c r="U185" s="9">
        <f t="shared" si="7"/>
        <v>7340</v>
      </c>
      <c r="V185" s="60">
        <v>6</v>
      </c>
      <c r="W185" s="226" t="s">
        <v>84</v>
      </c>
    </row>
    <row r="186" spans="1:26" x14ac:dyDescent="0.25">
      <c r="C186" s="11" t="s">
        <v>172</v>
      </c>
      <c r="D186" s="11" t="s">
        <v>2084</v>
      </c>
      <c r="G186" s="49" t="s">
        <v>2186</v>
      </c>
      <c r="H186" s="50" t="s">
        <v>2828</v>
      </c>
      <c r="K186" s="53" t="s">
        <v>2372</v>
      </c>
      <c r="L186" s="53" t="s">
        <v>2836</v>
      </c>
      <c r="O186" s="56" t="s">
        <v>2837</v>
      </c>
      <c r="P186" s="57" t="s">
        <v>2830</v>
      </c>
      <c r="Q186" s="58">
        <v>5</v>
      </c>
      <c r="R186" s="58">
        <v>3500</v>
      </c>
      <c r="T186" s="59">
        <v>3200</v>
      </c>
      <c r="U186" s="9">
        <f t="shared" si="7"/>
        <v>6700</v>
      </c>
      <c r="V186" s="60">
        <v>6</v>
      </c>
      <c r="W186" s="226" t="s">
        <v>84</v>
      </c>
    </row>
    <row r="187" spans="1:26" x14ac:dyDescent="0.25">
      <c r="C187" s="11" t="s">
        <v>172</v>
      </c>
      <c r="D187" s="11" t="s">
        <v>2084</v>
      </c>
      <c r="G187" s="49" t="s">
        <v>2186</v>
      </c>
      <c r="H187" s="50" t="s">
        <v>2828</v>
      </c>
      <c r="K187" s="53" t="s">
        <v>2372</v>
      </c>
      <c r="L187" s="53" t="s">
        <v>2836</v>
      </c>
      <c r="O187" s="56" t="s">
        <v>2837</v>
      </c>
      <c r="P187" s="57" t="s">
        <v>2830</v>
      </c>
      <c r="Q187" s="58">
        <v>5</v>
      </c>
      <c r="R187" s="58">
        <v>3500</v>
      </c>
      <c r="T187" s="59">
        <v>3200</v>
      </c>
      <c r="U187" s="9">
        <f t="shared" si="7"/>
        <v>6700</v>
      </c>
      <c r="V187" s="60">
        <v>6</v>
      </c>
      <c r="W187" s="226" t="s">
        <v>84</v>
      </c>
    </row>
    <row r="188" spans="1:26" x14ac:dyDescent="0.25">
      <c r="C188" s="11" t="s">
        <v>172</v>
      </c>
      <c r="D188" s="11" t="s">
        <v>2084</v>
      </c>
      <c r="G188" s="49" t="s">
        <v>2186</v>
      </c>
      <c r="H188" s="50" t="s">
        <v>2828</v>
      </c>
      <c r="K188" s="53" t="s">
        <v>2372</v>
      </c>
      <c r="L188" s="53" t="s">
        <v>2836</v>
      </c>
      <c r="O188" s="56" t="s">
        <v>2837</v>
      </c>
      <c r="P188" s="57" t="s">
        <v>2830</v>
      </c>
      <c r="Q188" s="58">
        <v>5</v>
      </c>
      <c r="R188" s="58">
        <v>3500</v>
      </c>
      <c r="T188" s="59">
        <v>3200</v>
      </c>
      <c r="U188" s="9">
        <f t="shared" si="7"/>
        <v>6700</v>
      </c>
      <c r="V188" s="60">
        <v>6</v>
      </c>
      <c r="W188" s="226" t="s">
        <v>84</v>
      </c>
    </row>
    <row r="189" spans="1:26" x14ac:dyDescent="0.25">
      <c r="C189" s="11" t="s">
        <v>172</v>
      </c>
      <c r="D189" s="11" t="s">
        <v>2084</v>
      </c>
      <c r="G189" s="49" t="s">
        <v>2186</v>
      </c>
      <c r="H189" s="50" t="s">
        <v>2828</v>
      </c>
      <c r="K189" s="53" t="s">
        <v>2372</v>
      </c>
      <c r="L189" s="53" t="s">
        <v>2836</v>
      </c>
      <c r="O189" s="56" t="s">
        <v>94</v>
      </c>
      <c r="P189" s="57" t="s">
        <v>2830</v>
      </c>
      <c r="Q189" s="58">
        <v>7</v>
      </c>
      <c r="R189" s="58">
        <v>3500</v>
      </c>
      <c r="T189" s="59">
        <v>4480</v>
      </c>
      <c r="U189" s="9">
        <f t="shared" si="7"/>
        <v>7980</v>
      </c>
      <c r="V189" s="60">
        <v>6</v>
      </c>
      <c r="W189" s="226" t="s">
        <v>84</v>
      </c>
    </row>
    <row r="190" spans="1:26" x14ac:dyDescent="0.25">
      <c r="C190" s="11" t="s">
        <v>172</v>
      </c>
      <c r="D190" s="11" t="s">
        <v>2084</v>
      </c>
      <c r="G190" s="49" t="s">
        <v>2186</v>
      </c>
      <c r="H190" s="50" t="s">
        <v>2828</v>
      </c>
      <c r="K190" s="53" t="s">
        <v>2372</v>
      </c>
      <c r="L190" s="53" t="s">
        <v>2836</v>
      </c>
      <c r="O190" s="56" t="s">
        <v>94</v>
      </c>
      <c r="P190" s="57" t="s">
        <v>2830</v>
      </c>
      <c r="Q190" s="58">
        <v>7</v>
      </c>
      <c r="R190" s="58">
        <v>3500</v>
      </c>
      <c r="T190" s="59">
        <v>4480</v>
      </c>
      <c r="U190" s="9">
        <f t="shared" si="7"/>
        <v>7980</v>
      </c>
      <c r="V190" s="60">
        <v>6</v>
      </c>
      <c r="W190" s="226" t="s">
        <v>84</v>
      </c>
    </row>
    <row r="191" spans="1:26" x14ac:dyDescent="0.25">
      <c r="C191" s="11" t="s">
        <v>172</v>
      </c>
      <c r="D191" s="11" t="s">
        <v>2084</v>
      </c>
      <c r="G191" s="49" t="s">
        <v>2186</v>
      </c>
      <c r="H191" s="50" t="s">
        <v>2828</v>
      </c>
      <c r="K191" s="53" t="s">
        <v>2372</v>
      </c>
      <c r="L191" s="53" t="s">
        <v>2836</v>
      </c>
      <c r="O191" s="56" t="s">
        <v>87</v>
      </c>
      <c r="P191" s="57" t="s">
        <v>3079</v>
      </c>
      <c r="Q191" s="58">
        <v>5</v>
      </c>
      <c r="R191" s="58">
        <v>3250</v>
      </c>
      <c r="T191" s="59">
        <v>1600</v>
      </c>
      <c r="U191" s="9">
        <f t="shared" si="7"/>
        <v>4850</v>
      </c>
      <c r="V191" s="60">
        <v>6</v>
      </c>
      <c r="W191" s="226" t="s">
        <v>84</v>
      </c>
    </row>
    <row r="192" spans="1:26" x14ac:dyDescent="0.25">
      <c r="C192" s="11" t="s">
        <v>172</v>
      </c>
      <c r="D192" s="11" t="s">
        <v>2084</v>
      </c>
      <c r="G192" s="49" t="s">
        <v>2186</v>
      </c>
      <c r="H192" s="50" t="s">
        <v>2828</v>
      </c>
      <c r="K192" s="53" t="s">
        <v>2372</v>
      </c>
      <c r="L192" s="53" t="s">
        <v>2836</v>
      </c>
      <c r="O192" s="56" t="s">
        <v>87</v>
      </c>
      <c r="P192" s="57" t="s">
        <v>3079</v>
      </c>
      <c r="Q192" s="58">
        <v>5</v>
      </c>
      <c r="R192" s="58">
        <v>3250</v>
      </c>
      <c r="T192" s="59">
        <v>1600</v>
      </c>
      <c r="U192" s="9">
        <f t="shared" si="7"/>
        <v>4850</v>
      </c>
      <c r="V192" s="60">
        <v>6</v>
      </c>
      <c r="W192" s="226" t="s">
        <v>84</v>
      </c>
    </row>
    <row r="193" spans="3:23" x14ac:dyDescent="0.25">
      <c r="C193" s="11" t="s">
        <v>172</v>
      </c>
      <c r="D193" s="11" t="s">
        <v>2084</v>
      </c>
      <c r="G193" s="49" t="s">
        <v>2186</v>
      </c>
      <c r="H193" s="50" t="s">
        <v>2828</v>
      </c>
      <c r="K193" s="53" t="s">
        <v>2372</v>
      </c>
      <c r="L193" s="53" t="s">
        <v>2836</v>
      </c>
      <c r="O193" s="56" t="s">
        <v>87</v>
      </c>
      <c r="P193" s="57" t="s">
        <v>3079</v>
      </c>
      <c r="Q193" s="58">
        <v>5</v>
      </c>
      <c r="R193" s="58">
        <v>3250</v>
      </c>
      <c r="T193" s="59">
        <v>1600</v>
      </c>
      <c r="U193" s="9">
        <f t="shared" si="7"/>
        <v>4850</v>
      </c>
      <c r="V193" s="60">
        <v>6</v>
      </c>
      <c r="W193" s="226" t="s">
        <v>84</v>
      </c>
    </row>
    <row r="194" spans="3:23" x14ac:dyDescent="0.25">
      <c r="C194" s="11" t="s">
        <v>172</v>
      </c>
      <c r="D194" s="11" t="s">
        <v>2084</v>
      </c>
      <c r="G194" s="49" t="s">
        <v>2186</v>
      </c>
      <c r="H194" s="50" t="s">
        <v>2828</v>
      </c>
      <c r="K194" s="53" t="s">
        <v>2372</v>
      </c>
      <c r="L194" s="53" t="s">
        <v>2836</v>
      </c>
      <c r="O194" s="56" t="s">
        <v>2842</v>
      </c>
      <c r="P194" s="57" t="s">
        <v>2830</v>
      </c>
      <c r="Q194" s="58">
        <v>5</v>
      </c>
      <c r="R194" s="58">
        <v>2600</v>
      </c>
      <c r="T194" s="59">
        <v>3200</v>
      </c>
      <c r="U194" s="9">
        <f t="shared" si="7"/>
        <v>5800</v>
      </c>
      <c r="V194" s="60">
        <v>6</v>
      </c>
      <c r="W194" s="226" t="s">
        <v>84</v>
      </c>
    </row>
    <row r="195" spans="3:23" x14ac:dyDescent="0.25">
      <c r="C195" s="11" t="s">
        <v>172</v>
      </c>
      <c r="D195" s="11" t="s">
        <v>2084</v>
      </c>
      <c r="G195" s="49" t="s">
        <v>2186</v>
      </c>
      <c r="H195" s="50" t="s">
        <v>2828</v>
      </c>
      <c r="K195" s="53" t="s">
        <v>2372</v>
      </c>
      <c r="L195" s="53" t="s">
        <v>2836</v>
      </c>
      <c r="O195" s="56" t="s">
        <v>2846</v>
      </c>
      <c r="P195" s="57" t="s">
        <v>3079</v>
      </c>
      <c r="Q195" s="58">
        <v>5</v>
      </c>
      <c r="R195" s="58">
        <v>3000</v>
      </c>
      <c r="T195" s="59">
        <v>1600</v>
      </c>
      <c r="U195" s="9">
        <f t="shared" si="7"/>
        <v>4600</v>
      </c>
      <c r="V195" s="60">
        <v>6</v>
      </c>
      <c r="W195" s="226" t="s">
        <v>84</v>
      </c>
    </row>
    <row r="196" spans="3:23" x14ac:dyDescent="0.25">
      <c r="C196" s="11" t="s">
        <v>172</v>
      </c>
      <c r="D196" s="11" t="s">
        <v>2084</v>
      </c>
      <c r="G196" s="49" t="s">
        <v>2186</v>
      </c>
      <c r="H196" s="50" t="s">
        <v>2828</v>
      </c>
      <c r="K196" s="53" t="s">
        <v>2372</v>
      </c>
      <c r="L196" s="53" t="s">
        <v>2836</v>
      </c>
      <c r="O196" s="56" t="s">
        <v>2846</v>
      </c>
      <c r="P196" s="57" t="s">
        <v>3079</v>
      </c>
      <c r="Q196" s="58">
        <v>5</v>
      </c>
      <c r="R196" s="58">
        <v>3000</v>
      </c>
      <c r="T196" s="59">
        <v>1600</v>
      </c>
      <c r="U196" s="9">
        <f t="shared" si="7"/>
        <v>4600</v>
      </c>
      <c r="V196" s="60">
        <v>6</v>
      </c>
      <c r="W196" s="226" t="s">
        <v>84</v>
      </c>
    </row>
    <row r="197" spans="3:23" x14ac:dyDescent="0.25">
      <c r="C197" s="11" t="s">
        <v>172</v>
      </c>
      <c r="D197" s="11" t="s">
        <v>2084</v>
      </c>
      <c r="G197" s="49" t="s">
        <v>2186</v>
      </c>
      <c r="H197" s="50" t="s">
        <v>2828</v>
      </c>
      <c r="K197" s="53" t="s">
        <v>2372</v>
      </c>
      <c r="L197" s="53" t="s">
        <v>2836</v>
      </c>
      <c r="O197" s="56" t="s">
        <v>2846</v>
      </c>
      <c r="P197" s="57" t="s">
        <v>3079</v>
      </c>
      <c r="Q197" s="58">
        <v>5</v>
      </c>
      <c r="R197" s="58">
        <v>3000</v>
      </c>
      <c r="T197" s="59">
        <v>1600</v>
      </c>
      <c r="U197" s="9">
        <f t="shared" si="7"/>
        <v>4600</v>
      </c>
      <c r="V197" s="60">
        <v>6</v>
      </c>
      <c r="W197" s="226" t="s">
        <v>84</v>
      </c>
    </row>
    <row r="198" spans="3:23" x14ac:dyDescent="0.25">
      <c r="C198" s="11" t="s">
        <v>172</v>
      </c>
      <c r="D198" s="11" t="s">
        <v>2084</v>
      </c>
      <c r="G198" s="49" t="s">
        <v>2186</v>
      </c>
      <c r="H198" s="50" t="s">
        <v>2828</v>
      </c>
      <c r="K198" s="53" t="s">
        <v>2372</v>
      </c>
      <c r="L198" s="53" t="s">
        <v>2836</v>
      </c>
      <c r="O198" s="56" t="s">
        <v>76</v>
      </c>
      <c r="P198" s="57" t="s">
        <v>2830</v>
      </c>
      <c r="Q198" s="58">
        <v>5</v>
      </c>
      <c r="R198" s="58">
        <v>3200</v>
      </c>
      <c r="T198" s="59">
        <v>3200</v>
      </c>
      <c r="U198" s="9">
        <f t="shared" si="7"/>
        <v>6400</v>
      </c>
      <c r="V198" s="60">
        <v>6</v>
      </c>
      <c r="W198" s="226" t="s">
        <v>84</v>
      </c>
    </row>
    <row r="199" spans="3:23" x14ac:dyDescent="0.25">
      <c r="C199" s="11" t="s">
        <v>172</v>
      </c>
      <c r="D199" s="11" t="s">
        <v>2084</v>
      </c>
      <c r="G199" s="49" t="s">
        <v>2186</v>
      </c>
      <c r="H199" s="50" t="s">
        <v>2828</v>
      </c>
      <c r="K199" s="53" t="s">
        <v>2372</v>
      </c>
      <c r="L199" s="53" t="s">
        <v>2836</v>
      </c>
      <c r="O199" s="56" t="s">
        <v>76</v>
      </c>
      <c r="P199" s="57" t="s">
        <v>2830</v>
      </c>
      <c r="Q199" s="58">
        <v>5</v>
      </c>
      <c r="R199" s="58">
        <v>3200</v>
      </c>
      <c r="T199" s="59">
        <v>3200</v>
      </c>
      <c r="U199" s="9">
        <f t="shared" si="7"/>
        <v>6400</v>
      </c>
      <c r="V199" s="60">
        <v>6</v>
      </c>
      <c r="W199" s="226" t="s">
        <v>84</v>
      </c>
    </row>
    <row r="200" spans="3:23" x14ac:dyDescent="0.25">
      <c r="C200" s="11" t="s">
        <v>172</v>
      </c>
      <c r="D200" s="11" t="s">
        <v>2084</v>
      </c>
      <c r="G200" s="49" t="s">
        <v>2186</v>
      </c>
      <c r="H200" s="50" t="s">
        <v>2828</v>
      </c>
      <c r="K200" s="53" t="s">
        <v>2372</v>
      </c>
      <c r="L200" s="53" t="s">
        <v>2836</v>
      </c>
      <c r="O200" s="56" t="s">
        <v>68</v>
      </c>
      <c r="P200" s="57" t="s">
        <v>2830</v>
      </c>
      <c r="Q200" s="58">
        <v>5</v>
      </c>
      <c r="R200" s="58">
        <v>2600</v>
      </c>
      <c r="T200" s="59">
        <v>3200</v>
      </c>
      <c r="U200" s="9">
        <f t="shared" si="7"/>
        <v>5800</v>
      </c>
      <c r="V200" s="60">
        <v>6</v>
      </c>
      <c r="W200" s="226" t="s">
        <v>84</v>
      </c>
    </row>
    <row r="201" spans="3:23" x14ac:dyDescent="0.25">
      <c r="C201" s="11" t="s">
        <v>172</v>
      </c>
      <c r="D201" s="11" t="s">
        <v>2084</v>
      </c>
      <c r="G201" s="49" t="s">
        <v>2186</v>
      </c>
      <c r="H201" s="50" t="s">
        <v>2828</v>
      </c>
      <c r="K201" s="53" t="s">
        <v>2372</v>
      </c>
      <c r="L201" s="53" t="s">
        <v>2836</v>
      </c>
      <c r="O201" s="56" t="s">
        <v>98</v>
      </c>
      <c r="P201" s="57" t="s">
        <v>2830</v>
      </c>
      <c r="Q201" s="58">
        <v>5</v>
      </c>
      <c r="R201" s="58">
        <v>4300</v>
      </c>
      <c r="T201" s="59">
        <v>3200</v>
      </c>
      <c r="U201" s="9">
        <f t="shared" si="7"/>
        <v>7500</v>
      </c>
      <c r="V201" s="60">
        <v>6</v>
      </c>
      <c r="W201" s="226" t="s">
        <v>84</v>
      </c>
    </row>
    <row r="202" spans="3:23" x14ac:dyDescent="0.25">
      <c r="C202" s="11" t="s">
        <v>172</v>
      </c>
      <c r="D202" s="11" t="s">
        <v>2084</v>
      </c>
      <c r="G202" s="49" t="s">
        <v>2186</v>
      </c>
      <c r="H202" s="50" t="s">
        <v>2828</v>
      </c>
      <c r="K202" s="53" t="s">
        <v>2372</v>
      </c>
      <c r="L202" s="53" t="s">
        <v>2836</v>
      </c>
      <c r="O202" s="56" t="s">
        <v>80</v>
      </c>
      <c r="P202" s="57" t="s">
        <v>2831</v>
      </c>
      <c r="Q202" s="58">
        <v>15</v>
      </c>
      <c r="R202" s="58">
        <v>6500</v>
      </c>
      <c r="T202" s="59">
        <v>4800</v>
      </c>
      <c r="U202" s="9">
        <f t="shared" si="7"/>
        <v>11300</v>
      </c>
      <c r="V202" s="60">
        <v>6</v>
      </c>
      <c r="W202" s="226" t="s">
        <v>84</v>
      </c>
    </row>
    <row r="203" spans="3:23" x14ac:dyDescent="0.25">
      <c r="C203" s="11" t="s">
        <v>172</v>
      </c>
      <c r="D203" s="11" t="s">
        <v>2084</v>
      </c>
      <c r="G203" s="49" t="s">
        <v>2186</v>
      </c>
      <c r="H203" s="50" t="s">
        <v>2828</v>
      </c>
      <c r="K203" s="53" t="s">
        <v>2372</v>
      </c>
      <c r="L203" s="53" t="s">
        <v>2836</v>
      </c>
      <c r="O203" s="56" t="s">
        <v>80</v>
      </c>
      <c r="P203" s="57" t="s">
        <v>2831</v>
      </c>
      <c r="Q203" s="58">
        <v>15</v>
      </c>
      <c r="R203" s="58">
        <v>6500</v>
      </c>
      <c r="T203" s="59">
        <v>4800</v>
      </c>
      <c r="U203" s="9">
        <f t="shared" si="7"/>
        <v>11300</v>
      </c>
      <c r="V203" s="60">
        <v>6</v>
      </c>
      <c r="W203" s="226" t="s">
        <v>84</v>
      </c>
    </row>
    <row r="204" spans="3:23" x14ac:dyDescent="0.25">
      <c r="C204" s="11" t="s">
        <v>172</v>
      </c>
      <c r="D204" s="11" t="s">
        <v>2084</v>
      </c>
      <c r="G204" s="49" t="s">
        <v>2186</v>
      </c>
      <c r="H204" s="50" t="s">
        <v>2828</v>
      </c>
      <c r="K204" s="53" t="s">
        <v>2372</v>
      </c>
      <c r="L204" s="53" t="s">
        <v>2836</v>
      </c>
      <c r="O204" s="56" t="s">
        <v>1166</v>
      </c>
      <c r="P204" s="57" t="s">
        <v>2830</v>
      </c>
      <c r="Q204" s="58">
        <v>5</v>
      </c>
      <c r="R204" s="58">
        <v>2500</v>
      </c>
      <c r="T204" s="59">
        <v>3200</v>
      </c>
      <c r="U204" s="9">
        <f t="shared" si="7"/>
        <v>5700</v>
      </c>
      <c r="V204" s="60">
        <v>6</v>
      </c>
      <c r="W204" s="226" t="s">
        <v>84</v>
      </c>
    </row>
    <row r="205" spans="3:23" x14ac:dyDescent="0.25">
      <c r="C205" s="11" t="s">
        <v>172</v>
      </c>
      <c r="D205" s="11" t="s">
        <v>2084</v>
      </c>
      <c r="G205" s="49" t="s">
        <v>2186</v>
      </c>
      <c r="H205" s="50" t="s">
        <v>2828</v>
      </c>
      <c r="K205" s="53" t="s">
        <v>2372</v>
      </c>
      <c r="L205" s="53" t="s">
        <v>2836</v>
      </c>
      <c r="O205" s="56" t="s">
        <v>1166</v>
      </c>
      <c r="P205" s="57" t="s">
        <v>2830</v>
      </c>
      <c r="Q205" s="58">
        <v>5</v>
      </c>
      <c r="R205" s="58">
        <v>2500</v>
      </c>
      <c r="T205" s="59">
        <v>3200</v>
      </c>
      <c r="U205" s="9">
        <f t="shared" si="7"/>
        <v>5700</v>
      </c>
      <c r="V205" s="60">
        <v>6</v>
      </c>
      <c r="W205" s="226" t="s">
        <v>84</v>
      </c>
    </row>
    <row r="206" spans="3:23" x14ac:dyDescent="0.25">
      <c r="C206" s="11" t="s">
        <v>172</v>
      </c>
      <c r="D206" s="11" t="s">
        <v>2084</v>
      </c>
      <c r="G206" s="49" t="s">
        <v>2186</v>
      </c>
      <c r="H206" s="50" t="s">
        <v>2828</v>
      </c>
      <c r="K206" s="53" t="s">
        <v>2372</v>
      </c>
      <c r="L206" s="53" t="s">
        <v>2836</v>
      </c>
      <c r="O206" s="56" t="s">
        <v>97</v>
      </c>
      <c r="P206" s="57" t="s">
        <v>3079</v>
      </c>
      <c r="Q206" s="58">
        <v>7</v>
      </c>
      <c r="R206" s="58">
        <v>4000</v>
      </c>
      <c r="T206" s="59">
        <v>2240</v>
      </c>
      <c r="U206" s="9">
        <f t="shared" si="7"/>
        <v>6240</v>
      </c>
      <c r="V206" s="60">
        <v>6</v>
      </c>
      <c r="W206" s="226" t="s">
        <v>84</v>
      </c>
    </row>
    <row r="207" spans="3:23" x14ac:dyDescent="0.25">
      <c r="C207" s="11" t="s">
        <v>172</v>
      </c>
      <c r="D207" s="11" t="s">
        <v>2084</v>
      </c>
      <c r="G207" s="49" t="s">
        <v>2186</v>
      </c>
      <c r="H207" s="50" t="s">
        <v>2828</v>
      </c>
      <c r="K207" s="53" t="s">
        <v>2372</v>
      </c>
      <c r="L207" s="53" t="s">
        <v>2836</v>
      </c>
      <c r="O207" s="56" t="s">
        <v>97</v>
      </c>
      <c r="P207" s="57" t="s">
        <v>3079</v>
      </c>
      <c r="Q207" s="58">
        <v>7</v>
      </c>
      <c r="R207" s="58">
        <v>4000</v>
      </c>
      <c r="T207" s="59">
        <v>2240</v>
      </c>
      <c r="U207" s="9">
        <f t="shared" si="7"/>
        <v>6240</v>
      </c>
      <c r="V207" s="60">
        <v>6</v>
      </c>
      <c r="W207" s="226" t="s">
        <v>84</v>
      </c>
    </row>
    <row r="208" spans="3:23" x14ac:dyDescent="0.25">
      <c r="C208" s="11" t="s">
        <v>172</v>
      </c>
      <c r="D208" s="11" t="s">
        <v>2084</v>
      </c>
      <c r="G208" s="49" t="s">
        <v>2186</v>
      </c>
      <c r="H208" s="50" t="s">
        <v>2828</v>
      </c>
      <c r="K208" s="53" t="s">
        <v>2372</v>
      </c>
      <c r="L208" s="53" t="s">
        <v>2836</v>
      </c>
      <c r="O208" s="56" t="s">
        <v>97</v>
      </c>
      <c r="P208" s="57" t="s">
        <v>3079</v>
      </c>
      <c r="Q208" s="58">
        <v>7</v>
      </c>
      <c r="R208" s="58">
        <v>4000</v>
      </c>
      <c r="T208" s="59">
        <v>2240</v>
      </c>
      <c r="U208" s="9">
        <f t="shared" si="7"/>
        <v>6240</v>
      </c>
      <c r="V208" s="60">
        <v>6</v>
      </c>
      <c r="W208" s="226" t="s">
        <v>84</v>
      </c>
    </row>
    <row r="209" spans="3:23" x14ac:dyDescent="0.25">
      <c r="C209" s="11" t="s">
        <v>172</v>
      </c>
      <c r="D209" s="11" t="s">
        <v>2084</v>
      </c>
      <c r="G209" s="49" t="s">
        <v>2186</v>
      </c>
      <c r="H209" s="50" t="s">
        <v>2828</v>
      </c>
      <c r="K209" s="53" t="s">
        <v>2372</v>
      </c>
      <c r="L209" s="53" t="s">
        <v>2836</v>
      </c>
      <c r="O209" s="56" t="s">
        <v>97</v>
      </c>
      <c r="P209" s="57" t="s">
        <v>3079</v>
      </c>
      <c r="Q209" s="58">
        <v>7</v>
      </c>
      <c r="R209" s="58">
        <v>4000</v>
      </c>
      <c r="T209" s="59">
        <v>2240</v>
      </c>
      <c r="U209" s="9">
        <f t="shared" si="7"/>
        <v>6240</v>
      </c>
      <c r="V209" s="60">
        <v>6</v>
      </c>
      <c r="W209" s="226" t="s">
        <v>84</v>
      </c>
    </row>
    <row r="210" spans="3:23" x14ac:dyDescent="0.25">
      <c r="C210" s="11" t="s">
        <v>172</v>
      </c>
      <c r="D210" s="11" t="s">
        <v>2084</v>
      </c>
      <c r="G210" s="49" t="s">
        <v>2186</v>
      </c>
      <c r="H210" s="50" t="s">
        <v>2828</v>
      </c>
      <c r="K210" s="53" t="s">
        <v>2372</v>
      </c>
      <c r="L210" s="53" t="s">
        <v>2836</v>
      </c>
      <c r="O210" s="56" t="s">
        <v>90</v>
      </c>
      <c r="P210" s="57" t="s">
        <v>3080</v>
      </c>
      <c r="Q210" s="58">
        <v>6</v>
      </c>
      <c r="R210" s="58">
        <v>3000</v>
      </c>
      <c r="T210" s="59">
        <v>1920</v>
      </c>
      <c r="U210" s="9">
        <f t="shared" si="7"/>
        <v>4920</v>
      </c>
      <c r="V210" s="60">
        <v>6</v>
      </c>
      <c r="W210" s="226" t="s">
        <v>84</v>
      </c>
    </row>
    <row r="211" spans="3:23" x14ac:dyDescent="0.25">
      <c r="C211" s="11" t="s">
        <v>172</v>
      </c>
      <c r="D211" s="11" t="s">
        <v>2084</v>
      </c>
      <c r="G211" s="49" t="s">
        <v>2186</v>
      </c>
      <c r="H211" s="50" t="s">
        <v>2828</v>
      </c>
      <c r="K211" s="53" t="s">
        <v>2372</v>
      </c>
      <c r="L211" s="53" t="s">
        <v>2836</v>
      </c>
      <c r="O211" s="56" t="s">
        <v>102</v>
      </c>
      <c r="P211" s="57" t="s">
        <v>3080</v>
      </c>
      <c r="Q211" s="58">
        <v>6</v>
      </c>
      <c r="R211" s="58">
        <v>3000</v>
      </c>
      <c r="T211" s="59">
        <v>3840</v>
      </c>
      <c r="U211" s="9">
        <f t="shared" si="7"/>
        <v>6840</v>
      </c>
      <c r="V211" s="60">
        <v>6</v>
      </c>
      <c r="W211" s="226" t="s">
        <v>84</v>
      </c>
    </row>
    <row r="212" spans="3:23" x14ac:dyDescent="0.25">
      <c r="C212" s="11" t="s">
        <v>172</v>
      </c>
      <c r="D212" s="11" t="s">
        <v>2084</v>
      </c>
      <c r="G212" s="49" t="s">
        <v>2186</v>
      </c>
      <c r="H212" s="50" t="s">
        <v>2828</v>
      </c>
      <c r="K212" s="53" t="s">
        <v>2372</v>
      </c>
      <c r="L212" s="53" t="s">
        <v>2836</v>
      </c>
      <c r="O212" s="56" t="s">
        <v>102</v>
      </c>
      <c r="P212" s="57" t="s">
        <v>3080</v>
      </c>
      <c r="Q212" s="58">
        <v>6</v>
      </c>
      <c r="R212" s="58">
        <v>3000</v>
      </c>
      <c r="T212" s="59">
        <v>3840</v>
      </c>
      <c r="U212" s="9">
        <f t="shared" si="7"/>
        <v>6840</v>
      </c>
      <c r="V212" s="60">
        <v>6</v>
      </c>
      <c r="W212" s="226" t="s">
        <v>84</v>
      </c>
    </row>
    <row r="213" spans="3:23" x14ac:dyDescent="0.25">
      <c r="C213" s="11" t="s">
        <v>172</v>
      </c>
      <c r="D213" s="11" t="s">
        <v>2084</v>
      </c>
      <c r="G213" s="49" t="s">
        <v>2186</v>
      </c>
      <c r="H213" s="50" t="s">
        <v>2828</v>
      </c>
      <c r="K213" s="53" t="s">
        <v>2372</v>
      </c>
      <c r="L213" s="53" t="s">
        <v>2836</v>
      </c>
      <c r="O213" s="56" t="s">
        <v>102</v>
      </c>
      <c r="P213" s="57" t="s">
        <v>3080</v>
      </c>
      <c r="Q213" s="58">
        <v>6</v>
      </c>
      <c r="R213" s="58">
        <v>3000</v>
      </c>
      <c r="T213" s="59">
        <v>3840</v>
      </c>
      <c r="U213" s="9">
        <f t="shared" si="7"/>
        <v>6840</v>
      </c>
      <c r="V213" s="60">
        <v>6</v>
      </c>
      <c r="W213" s="226" t="s">
        <v>84</v>
      </c>
    </row>
    <row r="214" spans="3:23" x14ac:dyDescent="0.25">
      <c r="C214" s="11" t="s">
        <v>172</v>
      </c>
      <c r="D214" s="11" t="s">
        <v>2084</v>
      </c>
      <c r="G214" s="49" t="s">
        <v>2186</v>
      </c>
      <c r="H214" s="50" t="s">
        <v>2828</v>
      </c>
      <c r="K214" s="53" t="s">
        <v>2372</v>
      </c>
      <c r="L214" s="53" t="s">
        <v>2836</v>
      </c>
      <c r="O214" s="56" t="s">
        <v>2835</v>
      </c>
      <c r="P214" s="57" t="s">
        <v>2831</v>
      </c>
      <c r="Q214" s="58">
        <v>9</v>
      </c>
      <c r="R214" s="58">
        <v>12000</v>
      </c>
      <c r="T214" s="59">
        <v>2880</v>
      </c>
      <c r="U214" s="9">
        <f t="shared" si="7"/>
        <v>14880</v>
      </c>
      <c r="V214" s="60">
        <v>6</v>
      </c>
      <c r="W214" s="226" t="s">
        <v>84</v>
      </c>
    </row>
    <row r="215" spans="3:23" x14ac:dyDescent="0.25">
      <c r="C215" s="11" t="s">
        <v>172</v>
      </c>
      <c r="D215" s="11" t="s">
        <v>2084</v>
      </c>
      <c r="G215" s="49" t="s">
        <v>2186</v>
      </c>
      <c r="H215" s="50" t="s">
        <v>2828</v>
      </c>
      <c r="K215" s="53" t="s">
        <v>2372</v>
      </c>
      <c r="L215" s="53" t="s">
        <v>2836</v>
      </c>
      <c r="O215" s="56" t="s">
        <v>2835</v>
      </c>
      <c r="P215" s="57" t="s">
        <v>2831</v>
      </c>
      <c r="Q215" s="58">
        <v>9</v>
      </c>
      <c r="R215" s="58">
        <v>12000</v>
      </c>
      <c r="T215" s="59">
        <v>2880</v>
      </c>
      <c r="U215" s="9">
        <f t="shared" si="7"/>
        <v>14880</v>
      </c>
      <c r="V215" s="60">
        <v>6</v>
      </c>
      <c r="W215" s="226" t="s">
        <v>84</v>
      </c>
    </row>
    <row r="216" spans="3:23" x14ac:dyDescent="0.25">
      <c r="C216" s="11" t="s">
        <v>172</v>
      </c>
      <c r="D216" s="11" t="s">
        <v>2084</v>
      </c>
      <c r="G216" s="49" t="s">
        <v>2186</v>
      </c>
      <c r="H216" s="50" t="s">
        <v>2828</v>
      </c>
      <c r="K216" s="53" t="s">
        <v>2372</v>
      </c>
      <c r="L216" s="53" t="s">
        <v>2836</v>
      </c>
      <c r="O216" s="56" t="s">
        <v>2835</v>
      </c>
      <c r="P216" s="57" t="s">
        <v>2831</v>
      </c>
      <c r="Q216" s="58">
        <v>9</v>
      </c>
      <c r="R216" s="58">
        <v>12000</v>
      </c>
      <c r="T216" s="59">
        <v>2880</v>
      </c>
      <c r="U216" s="9">
        <f t="shared" si="7"/>
        <v>14880</v>
      </c>
      <c r="V216" s="60">
        <v>6</v>
      </c>
      <c r="W216" s="226" t="s">
        <v>84</v>
      </c>
    </row>
    <row r="217" spans="3:23" x14ac:dyDescent="0.25">
      <c r="C217" s="11" t="s">
        <v>172</v>
      </c>
      <c r="D217" s="11" t="s">
        <v>2084</v>
      </c>
      <c r="G217" s="49" t="s">
        <v>2186</v>
      </c>
      <c r="H217" s="50" t="s">
        <v>2828</v>
      </c>
      <c r="K217" s="53" t="s">
        <v>2372</v>
      </c>
      <c r="L217" s="53" t="s">
        <v>2836</v>
      </c>
      <c r="O217" s="56" t="s">
        <v>2835</v>
      </c>
      <c r="P217" s="57" t="s">
        <v>2831</v>
      </c>
      <c r="Q217" s="58">
        <v>9</v>
      </c>
      <c r="R217" s="58">
        <v>12000</v>
      </c>
      <c r="T217" s="59">
        <v>2880</v>
      </c>
      <c r="U217" s="9">
        <f t="shared" si="7"/>
        <v>14880</v>
      </c>
      <c r="V217" s="60">
        <v>6</v>
      </c>
      <c r="W217" s="226" t="s">
        <v>84</v>
      </c>
    </row>
    <row r="218" spans="3:23" x14ac:dyDescent="0.25">
      <c r="C218" s="11" t="s">
        <v>172</v>
      </c>
      <c r="D218" s="11" t="s">
        <v>2084</v>
      </c>
      <c r="G218" s="49" t="s">
        <v>2186</v>
      </c>
      <c r="H218" s="50" t="s">
        <v>2828</v>
      </c>
      <c r="K218" s="53" t="s">
        <v>2372</v>
      </c>
      <c r="L218" s="53" t="s">
        <v>2836</v>
      </c>
      <c r="O218" s="56" t="s">
        <v>85</v>
      </c>
      <c r="P218" s="57" t="s">
        <v>2831</v>
      </c>
      <c r="Q218" s="58">
        <v>12</v>
      </c>
      <c r="R218" s="58">
        <v>25000</v>
      </c>
      <c r="T218" s="59">
        <f>+Q218*320</f>
        <v>3840</v>
      </c>
      <c r="U218" s="9">
        <f t="shared" si="7"/>
        <v>28840</v>
      </c>
      <c r="V218" s="60">
        <v>6</v>
      </c>
      <c r="W218" s="226" t="s">
        <v>84</v>
      </c>
    </row>
    <row r="219" spans="3:23" x14ac:dyDescent="0.25">
      <c r="C219" s="11" t="s">
        <v>172</v>
      </c>
      <c r="D219" s="11" t="s">
        <v>2084</v>
      </c>
      <c r="G219" s="49" t="s">
        <v>2186</v>
      </c>
      <c r="H219" s="50" t="s">
        <v>2828</v>
      </c>
      <c r="K219" s="53" t="s">
        <v>2372</v>
      </c>
      <c r="L219" s="53" t="s">
        <v>2836</v>
      </c>
      <c r="O219" s="56" t="s">
        <v>85</v>
      </c>
      <c r="P219" s="57" t="s">
        <v>2831</v>
      </c>
      <c r="Q219" s="58">
        <v>12</v>
      </c>
      <c r="R219" s="58">
        <v>25000</v>
      </c>
      <c r="T219" s="59">
        <f t="shared" ref="T219:T223" si="8">+Q219*320</f>
        <v>3840</v>
      </c>
      <c r="U219" s="9">
        <f t="shared" si="7"/>
        <v>28840</v>
      </c>
      <c r="V219" s="60">
        <v>6</v>
      </c>
      <c r="W219" s="226" t="s">
        <v>84</v>
      </c>
    </row>
    <row r="220" spans="3:23" x14ac:dyDescent="0.25">
      <c r="C220" s="11" t="s">
        <v>172</v>
      </c>
      <c r="D220" s="11" t="s">
        <v>2084</v>
      </c>
      <c r="G220" s="49" t="s">
        <v>2186</v>
      </c>
      <c r="H220" s="50" t="s">
        <v>2828</v>
      </c>
      <c r="K220" s="53" t="s">
        <v>2372</v>
      </c>
      <c r="L220" s="53" t="s">
        <v>2836</v>
      </c>
      <c r="O220" s="56" t="s">
        <v>85</v>
      </c>
      <c r="P220" s="57" t="s">
        <v>2831</v>
      </c>
      <c r="Q220" s="58">
        <v>12</v>
      </c>
      <c r="R220" s="58">
        <v>25000</v>
      </c>
      <c r="T220" s="59">
        <f t="shared" si="8"/>
        <v>3840</v>
      </c>
      <c r="U220" s="9">
        <f t="shared" si="7"/>
        <v>28840</v>
      </c>
      <c r="V220" s="60">
        <v>6</v>
      </c>
      <c r="W220" s="226" t="s">
        <v>84</v>
      </c>
    </row>
    <row r="221" spans="3:23" x14ac:dyDescent="0.25">
      <c r="C221" s="11" t="s">
        <v>172</v>
      </c>
      <c r="D221" s="11" t="s">
        <v>2084</v>
      </c>
      <c r="G221" s="49" t="s">
        <v>2186</v>
      </c>
      <c r="H221" s="50" t="s">
        <v>2828</v>
      </c>
      <c r="K221" s="53" t="s">
        <v>2372</v>
      </c>
      <c r="L221" s="53" t="s">
        <v>2836</v>
      </c>
      <c r="O221" s="56" t="s">
        <v>85</v>
      </c>
      <c r="P221" s="57" t="s">
        <v>2831</v>
      </c>
      <c r="Q221" s="58">
        <v>12</v>
      </c>
      <c r="R221" s="58">
        <v>25000</v>
      </c>
      <c r="T221" s="59">
        <f t="shared" si="8"/>
        <v>3840</v>
      </c>
      <c r="U221" s="9">
        <f t="shared" si="7"/>
        <v>28840</v>
      </c>
      <c r="V221" s="60">
        <v>6</v>
      </c>
      <c r="W221" s="226" t="s">
        <v>84</v>
      </c>
    </row>
    <row r="222" spans="3:23" x14ac:dyDescent="0.25">
      <c r="C222" s="11" t="s">
        <v>172</v>
      </c>
      <c r="D222" s="11" t="s">
        <v>2084</v>
      </c>
      <c r="G222" s="49" t="s">
        <v>2186</v>
      </c>
      <c r="H222" s="50" t="s">
        <v>2828</v>
      </c>
      <c r="K222" s="53" t="s">
        <v>2372</v>
      </c>
      <c r="L222" s="53" t="s">
        <v>2836</v>
      </c>
      <c r="O222" s="56" t="s">
        <v>85</v>
      </c>
      <c r="P222" s="57" t="s">
        <v>2831</v>
      </c>
      <c r="Q222" s="58">
        <v>12</v>
      </c>
      <c r="R222" s="58">
        <v>20000</v>
      </c>
      <c r="T222" s="59">
        <f t="shared" si="8"/>
        <v>3840</v>
      </c>
      <c r="U222" s="9">
        <f t="shared" si="7"/>
        <v>23840</v>
      </c>
      <c r="V222" s="60">
        <v>6</v>
      </c>
      <c r="W222" s="226" t="s">
        <v>84</v>
      </c>
    </row>
    <row r="223" spans="3:23" x14ac:dyDescent="0.25">
      <c r="C223" s="11" t="s">
        <v>172</v>
      </c>
      <c r="D223" s="11" t="s">
        <v>2084</v>
      </c>
      <c r="G223" s="49" t="s">
        <v>2186</v>
      </c>
      <c r="H223" s="50" t="s">
        <v>2828</v>
      </c>
      <c r="K223" s="53" t="s">
        <v>2372</v>
      </c>
      <c r="L223" s="53" t="s">
        <v>2836</v>
      </c>
      <c r="O223" s="56" t="s">
        <v>85</v>
      </c>
      <c r="P223" s="57" t="s">
        <v>2831</v>
      </c>
      <c r="Q223" s="58">
        <v>12</v>
      </c>
      <c r="R223" s="58">
        <v>20000</v>
      </c>
      <c r="T223" s="59">
        <f t="shared" si="8"/>
        <v>3840</v>
      </c>
      <c r="U223" s="9">
        <f t="shared" si="7"/>
        <v>23840</v>
      </c>
      <c r="V223" s="60">
        <v>6</v>
      </c>
      <c r="W223" s="226" t="s">
        <v>84</v>
      </c>
    </row>
    <row r="224" spans="3:23" x14ac:dyDescent="0.25">
      <c r="C224" s="11" t="s">
        <v>172</v>
      </c>
      <c r="D224" s="11" t="s">
        <v>2084</v>
      </c>
      <c r="G224" s="49" t="s">
        <v>2186</v>
      </c>
      <c r="H224" s="50" t="s">
        <v>2828</v>
      </c>
      <c r="K224" s="53" t="s">
        <v>2372</v>
      </c>
      <c r="L224" s="53" t="s">
        <v>2836</v>
      </c>
      <c r="O224" s="56" t="s">
        <v>78</v>
      </c>
      <c r="P224" s="57" t="s">
        <v>2830</v>
      </c>
      <c r="Q224" s="58">
        <v>5</v>
      </c>
      <c r="R224" s="58">
        <v>3500</v>
      </c>
      <c r="T224" s="59">
        <v>3200</v>
      </c>
      <c r="U224" s="9">
        <f t="shared" si="7"/>
        <v>6700</v>
      </c>
      <c r="V224" s="60">
        <v>6</v>
      </c>
      <c r="W224" s="226" t="s">
        <v>84</v>
      </c>
    </row>
    <row r="225" spans="3:23" x14ac:dyDescent="0.25">
      <c r="C225" s="11" t="s">
        <v>172</v>
      </c>
      <c r="D225" s="11" t="s">
        <v>2084</v>
      </c>
      <c r="G225" s="49" t="s">
        <v>2186</v>
      </c>
      <c r="H225" s="50" t="s">
        <v>2828</v>
      </c>
      <c r="K225" s="53" t="s">
        <v>2372</v>
      </c>
      <c r="L225" s="53" t="s">
        <v>2836</v>
      </c>
      <c r="O225" s="56" t="s">
        <v>89</v>
      </c>
      <c r="P225" s="57" t="s">
        <v>2831</v>
      </c>
      <c r="Q225" s="58">
        <v>9</v>
      </c>
      <c r="R225" s="58">
        <v>13000</v>
      </c>
      <c r="T225" s="59">
        <v>2880</v>
      </c>
      <c r="U225" s="9">
        <f t="shared" si="7"/>
        <v>15880</v>
      </c>
      <c r="V225" s="60">
        <v>6</v>
      </c>
      <c r="W225" s="226" t="s">
        <v>84</v>
      </c>
    </row>
    <row r="226" spans="3:23" x14ac:dyDescent="0.25">
      <c r="C226" s="11" t="s">
        <v>172</v>
      </c>
      <c r="D226" s="11" t="s">
        <v>2084</v>
      </c>
      <c r="G226" s="49" t="s">
        <v>2186</v>
      </c>
      <c r="H226" s="50" t="s">
        <v>2828</v>
      </c>
      <c r="K226" s="53" t="s">
        <v>2372</v>
      </c>
      <c r="L226" s="53" t="s">
        <v>2836</v>
      </c>
      <c r="O226" s="56" t="s">
        <v>89</v>
      </c>
      <c r="P226" s="57" t="s">
        <v>2831</v>
      </c>
      <c r="Q226" s="58">
        <v>9</v>
      </c>
      <c r="R226" s="58">
        <v>13000</v>
      </c>
      <c r="T226" s="59">
        <v>2880</v>
      </c>
      <c r="U226" s="9">
        <f t="shared" si="7"/>
        <v>15880</v>
      </c>
      <c r="V226" s="60">
        <v>6</v>
      </c>
      <c r="W226" s="226" t="s">
        <v>84</v>
      </c>
    </row>
    <row r="227" spans="3:23" x14ac:dyDescent="0.25">
      <c r="C227" s="11" t="s">
        <v>172</v>
      </c>
      <c r="D227" s="11" t="s">
        <v>2084</v>
      </c>
      <c r="G227" s="49" t="s">
        <v>2186</v>
      </c>
      <c r="H227" s="50" t="s">
        <v>2828</v>
      </c>
      <c r="K227" s="53" t="s">
        <v>2372</v>
      </c>
      <c r="L227" s="53" t="s">
        <v>2836</v>
      </c>
      <c r="O227" s="56" t="s">
        <v>89</v>
      </c>
      <c r="P227" s="57" t="s">
        <v>2831</v>
      </c>
      <c r="Q227" s="58">
        <v>9</v>
      </c>
      <c r="R227" s="58">
        <v>13000</v>
      </c>
      <c r="T227" s="59">
        <v>2880</v>
      </c>
      <c r="U227" s="9">
        <f t="shared" si="7"/>
        <v>15880</v>
      </c>
      <c r="V227" s="60">
        <v>6</v>
      </c>
      <c r="W227" s="226" t="s">
        <v>84</v>
      </c>
    </row>
    <row r="228" spans="3:23" x14ac:dyDescent="0.25">
      <c r="C228" s="11" t="s">
        <v>172</v>
      </c>
      <c r="D228" s="11" t="s">
        <v>2084</v>
      </c>
      <c r="G228" s="49" t="s">
        <v>2186</v>
      </c>
      <c r="H228" s="50" t="s">
        <v>2828</v>
      </c>
      <c r="K228" s="53" t="s">
        <v>2372</v>
      </c>
      <c r="L228" s="53" t="s">
        <v>2836</v>
      </c>
      <c r="O228" s="56" t="s">
        <v>89</v>
      </c>
      <c r="P228" s="57" t="s">
        <v>2831</v>
      </c>
      <c r="Q228" s="58">
        <v>9</v>
      </c>
      <c r="R228" s="58">
        <v>13000</v>
      </c>
      <c r="T228" s="59">
        <v>2880</v>
      </c>
      <c r="U228" s="9">
        <f t="shared" si="7"/>
        <v>15880</v>
      </c>
      <c r="V228" s="60">
        <v>6</v>
      </c>
      <c r="W228" s="226" t="s">
        <v>84</v>
      </c>
    </row>
    <row r="229" spans="3:23" x14ac:dyDescent="0.25">
      <c r="C229" s="11" t="s">
        <v>172</v>
      </c>
      <c r="D229" s="11" t="s">
        <v>2084</v>
      </c>
      <c r="G229" s="49" t="s">
        <v>2186</v>
      </c>
      <c r="H229" s="50" t="s">
        <v>2828</v>
      </c>
      <c r="K229" s="53" t="s">
        <v>2372</v>
      </c>
      <c r="L229" s="53" t="s">
        <v>2836</v>
      </c>
      <c r="O229" s="56" t="s">
        <v>89</v>
      </c>
      <c r="P229" s="57" t="s">
        <v>2831</v>
      </c>
      <c r="Q229" s="58">
        <v>9</v>
      </c>
      <c r="R229" s="58">
        <v>13000</v>
      </c>
      <c r="T229" s="59">
        <v>2880</v>
      </c>
      <c r="U229" s="9">
        <f t="shared" si="7"/>
        <v>15880</v>
      </c>
      <c r="V229" s="60">
        <v>6</v>
      </c>
      <c r="W229" s="226" t="s">
        <v>84</v>
      </c>
    </row>
    <row r="230" spans="3:23" x14ac:dyDescent="0.25">
      <c r="C230" s="11" t="s">
        <v>172</v>
      </c>
      <c r="D230" s="11" t="s">
        <v>2084</v>
      </c>
      <c r="G230" s="49" t="s">
        <v>2186</v>
      </c>
      <c r="H230" s="50" t="s">
        <v>2828</v>
      </c>
      <c r="K230" s="53" t="s">
        <v>2372</v>
      </c>
      <c r="L230" s="53" t="s">
        <v>2836</v>
      </c>
      <c r="O230" s="56" t="s">
        <v>89</v>
      </c>
      <c r="P230" s="57" t="s">
        <v>2831</v>
      </c>
      <c r="Q230" s="58">
        <v>9</v>
      </c>
      <c r="R230" s="58">
        <v>13000</v>
      </c>
      <c r="T230" s="59">
        <v>2880</v>
      </c>
      <c r="U230" s="9">
        <f t="shared" si="7"/>
        <v>15880</v>
      </c>
      <c r="V230" s="60">
        <v>6</v>
      </c>
      <c r="W230" s="226" t="s">
        <v>84</v>
      </c>
    </row>
    <row r="231" spans="3:23" x14ac:dyDescent="0.25">
      <c r="C231" s="11" t="s">
        <v>172</v>
      </c>
      <c r="D231" s="11" t="s">
        <v>2084</v>
      </c>
      <c r="G231" s="49" t="s">
        <v>2186</v>
      </c>
      <c r="H231" s="50" t="s">
        <v>2828</v>
      </c>
      <c r="K231" s="53" t="s">
        <v>2372</v>
      </c>
      <c r="L231" s="53" t="s">
        <v>2836</v>
      </c>
      <c r="O231" s="56" t="s">
        <v>89</v>
      </c>
      <c r="P231" s="57" t="s">
        <v>2831</v>
      </c>
      <c r="Q231" s="58">
        <v>9</v>
      </c>
      <c r="R231" s="58">
        <v>13000</v>
      </c>
      <c r="T231" s="59">
        <v>2880</v>
      </c>
      <c r="U231" s="9">
        <f t="shared" si="7"/>
        <v>15880</v>
      </c>
      <c r="V231" s="60">
        <v>6</v>
      </c>
      <c r="W231" s="226" t="s">
        <v>84</v>
      </c>
    </row>
    <row r="232" spans="3:23" x14ac:dyDescent="0.25">
      <c r="C232" s="11" t="s">
        <v>172</v>
      </c>
      <c r="D232" s="11" t="s">
        <v>2084</v>
      </c>
      <c r="G232" s="49" t="s">
        <v>2186</v>
      </c>
      <c r="H232" s="50" t="s">
        <v>2828</v>
      </c>
      <c r="K232" s="53" t="s">
        <v>2372</v>
      </c>
      <c r="L232" s="53" t="s">
        <v>2836</v>
      </c>
      <c r="O232" s="56" t="s">
        <v>2834</v>
      </c>
      <c r="P232" s="57" t="s">
        <v>2831</v>
      </c>
      <c r="Q232" s="58">
        <v>9</v>
      </c>
      <c r="R232" s="58">
        <v>12000</v>
      </c>
      <c r="T232" s="59">
        <v>2880</v>
      </c>
      <c r="U232" s="9">
        <f t="shared" si="7"/>
        <v>14880</v>
      </c>
      <c r="V232" s="60">
        <v>6</v>
      </c>
      <c r="W232" s="226" t="s">
        <v>84</v>
      </c>
    </row>
    <row r="233" spans="3:23" x14ac:dyDescent="0.25">
      <c r="C233" s="11" t="s">
        <v>172</v>
      </c>
      <c r="D233" s="11" t="s">
        <v>2084</v>
      </c>
      <c r="G233" s="49" t="s">
        <v>2186</v>
      </c>
      <c r="H233" s="50" t="s">
        <v>2828</v>
      </c>
      <c r="K233" s="53" t="s">
        <v>2372</v>
      </c>
      <c r="L233" s="53" t="s">
        <v>2836</v>
      </c>
      <c r="O233" s="56" t="s">
        <v>2834</v>
      </c>
      <c r="P233" s="57" t="s">
        <v>2831</v>
      </c>
      <c r="Q233" s="58">
        <v>9</v>
      </c>
      <c r="R233" s="58">
        <v>12000</v>
      </c>
      <c r="T233" s="59">
        <v>2880</v>
      </c>
      <c r="U233" s="9">
        <f t="shared" si="7"/>
        <v>14880</v>
      </c>
      <c r="V233" s="60">
        <v>6</v>
      </c>
      <c r="W233" s="226" t="s">
        <v>84</v>
      </c>
    </row>
    <row r="234" spans="3:23" x14ac:dyDescent="0.25">
      <c r="C234" s="11" t="s">
        <v>172</v>
      </c>
      <c r="D234" s="11" t="s">
        <v>2084</v>
      </c>
      <c r="G234" s="49" t="s">
        <v>2186</v>
      </c>
      <c r="H234" s="50" t="s">
        <v>2828</v>
      </c>
      <c r="K234" s="53" t="s">
        <v>2372</v>
      </c>
      <c r="L234" s="53" t="s">
        <v>2836</v>
      </c>
      <c r="O234" s="56" t="s">
        <v>2834</v>
      </c>
      <c r="P234" s="57" t="s">
        <v>2831</v>
      </c>
      <c r="Q234" s="58">
        <v>9</v>
      </c>
      <c r="R234" s="58">
        <v>12000</v>
      </c>
      <c r="T234" s="59">
        <v>2880</v>
      </c>
      <c r="U234" s="9">
        <f t="shared" si="7"/>
        <v>14880</v>
      </c>
      <c r="V234" s="60">
        <v>6</v>
      </c>
      <c r="W234" s="226" t="s">
        <v>84</v>
      </c>
    </row>
    <row r="235" spans="3:23" x14ac:dyDescent="0.25">
      <c r="C235" s="11" t="s">
        <v>172</v>
      </c>
      <c r="D235" s="11" t="s">
        <v>2084</v>
      </c>
      <c r="G235" s="49" t="s">
        <v>2186</v>
      </c>
      <c r="H235" s="50" t="s">
        <v>2828</v>
      </c>
      <c r="K235" s="53" t="s">
        <v>2372</v>
      </c>
      <c r="L235" s="53" t="s">
        <v>2836</v>
      </c>
      <c r="O235" s="56" t="s">
        <v>2834</v>
      </c>
      <c r="P235" s="57" t="s">
        <v>2831</v>
      </c>
      <c r="Q235" s="58">
        <v>9</v>
      </c>
      <c r="R235" s="58">
        <v>12000</v>
      </c>
      <c r="T235" s="59">
        <v>2880</v>
      </c>
      <c r="U235" s="9">
        <f t="shared" si="7"/>
        <v>14880</v>
      </c>
      <c r="V235" s="60">
        <v>6</v>
      </c>
      <c r="W235" s="226" t="s">
        <v>84</v>
      </c>
    </row>
    <row r="236" spans="3:23" x14ac:dyDescent="0.25">
      <c r="C236" s="11" t="s">
        <v>172</v>
      </c>
      <c r="D236" s="11" t="s">
        <v>2084</v>
      </c>
      <c r="G236" s="49" t="s">
        <v>2186</v>
      </c>
      <c r="H236" s="50" t="s">
        <v>2828</v>
      </c>
      <c r="K236" s="53" t="s">
        <v>2372</v>
      </c>
      <c r="L236" s="53" t="s">
        <v>2836</v>
      </c>
      <c r="O236" s="56" t="s">
        <v>2834</v>
      </c>
      <c r="P236" s="57" t="s">
        <v>2831</v>
      </c>
      <c r="Q236" s="58">
        <v>9</v>
      </c>
      <c r="R236" s="58">
        <v>12000</v>
      </c>
      <c r="T236" s="59">
        <v>2880</v>
      </c>
      <c r="U236" s="9">
        <f t="shared" si="7"/>
        <v>14880</v>
      </c>
      <c r="V236" s="60">
        <v>6</v>
      </c>
      <c r="W236" s="226" t="s">
        <v>84</v>
      </c>
    </row>
    <row r="237" spans="3:23" x14ac:dyDescent="0.25">
      <c r="C237" s="11" t="s">
        <v>172</v>
      </c>
      <c r="D237" s="11" t="s">
        <v>2084</v>
      </c>
      <c r="G237" s="49" t="s">
        <v>2186</v>
      </c>
      <c r="H237" s="50" t="s">
        <v>2828</v>
      </c>
      <c r="K237" s="53" t="s">
        <v>2372</v>
      </c>
      <c r="L237" s="53" t="s">
        <v>2836</v>
      </c>
      <c r="O237" s="56" t="s">
        <v>105</v>
      </c>
      <c r="P237" s="57" t="s">
        <v>2830</v>
      </c>
      <c r="Q237" s="58">
        <v>8</v>
      </c>
      <c r="R237" s="58">
        <v>12000</v>
      </c>
      <c r="T237" s="59">
        <v>2560</v>
      </c>
      <c r="U237" s="9">
        <f t="shared" si="7"/>
        <v>14560</v>
      </c>
      <c r="V237" s="60">
        <v>6</v>
      </c>
      <c r="W237" s="226" t="s">
        <v>84</v>
      </c>
    </row>
    <row r="238" spans="3:23" x14ac:dyDescent="0.25">
      <c r="C238" s="11" t="s">
        <v>172</v>
      </c>
      <c r="D238" s="11" t="s">
        <v>2084</v>
      </c>
      <c r="G238" s="49" t="s">
        <v>2186</v>
      </c>
      <c r="H238" s="50" t="s">
        <v>2828</v>
      </c>
      <c r="K238" s="53" t="s">
        <v>2372</v>
      </c>
      <c r="L238" s="53" t="s">
        <v>2836</v>
      </c>
      <c r="O238" s="56" t="s">
        <v>80</v>
      </c>
      <c r="P238" s="57" t="s">
        <v>2831</v>
      </c>
      <c r="Q238" s="58">
        <v>15</v>
      </c>
      <c r="R238" s="58">
        <v>6500</v>
      </c>
      <c r="T238" s="59">
        <v>4800</v>
      </c>
      <c r="U238" s="9">
        <f t="shared" si="7"/>
        <v>11300</v>
      </c>
      <c r="V238" s="60">
        <v>7</v>
      </c>
      <c r="W238" s="226" t="s">
        <v>88</v>
      </c>
    </row>
    <row r="239" spans="3:23" x14ac:dyDescent="0.25">
      <c r="C239" s="11" t="s">
        <v>172</v>
      </c>
      <c r="D239" s="11" t="s">
        <v>2084</v>
      </c>
      <c r="G239" s="49" t="s">
        <v>2186</v>
      </c>
      <c r="H239" s="50" t="s">
        <v>2828</v>
      </c>
      <c r="K239" s="53" t="s">
        <v>2372</v>
      </c>
      <c r="L239" s="53" t="s">
        <v>2836</v>
      </c>
      <c r="O239" s="56" t="s">
        <v>80</v>
      </c>
      <c r="P239" s="57" t="s">
        <v>2831</v>
      </c>
      <c r="Q239" s="58">
        <v>15</v>
      </c>
      <c r="R239" s="58">
        <v>6500</v>
      </c>
      <c r="T239" s="59">
        <v>4800</v>
      </c>
      <c r="U239" s="9">
        <f t="shared" si="7"/>
        <v>11300</v>
      </c>
      <c r="V239" s="60">
        <v>7</v>
      </c>
      <c r="W239" s="226" t="s">
        <v>88</v>
      </c>
    </row>
    <row r="240" spans="3:23" x14ac:dyDescent="0.25">
      <c r="C240" s="11" t="s">
        <v>172</v>
      </c>
      <c r="D240" s="11" t="s">
        <v>2084</v>
      </c>
      <c r="G240" s="49" t="s">
        <v>2186</v>
      </c>
      <c r="H240" s="50" t="s">
        <v>2828</v>
      </c>
      <c r="K240" s="53" t="s">
        <v>2372</v>
      </c>
      <c r="L240" s="53" t="s">
        <v>2836</v>
      </c>
      <c r="O240" s="56" t="s">
        <v>1166</v>
      </c>
      <c r="P240" s="57" t="s">
        <v>2830</v>
      </c>
      <c r="Q240" s="58">
        <v>5</v>
      </c>
      <c r="R240" s="58">
        <v>2500</v>
      </c>
      <c r="T240" s="59">
        <v>3200</v>
      </c>
      <c r="U240" s="9">
        <f t="shared" si="7"/>
        <v>5700</v>
      </c>
      <c r="V240" s="60">
        <v>7</v>
      </c>
      <c r="W240" s="226" t="s">
        <v>88</v>
      </c>
    </row>
    <row r="241" spans="3:23" x14ac:dyDescent="0.25">
      <c r="C241" s="11" t="s">
        <v>172</v>
      </c>
      <c r="D241" s="11" t="s">
        <v>2084</v>
      </c>
      <c r="G241" s="49" t="s">
        <v>2186</v>
      </c>
      <c r="H241" s="50" t="s">
        <v>2828</v>
      </c>
      <c r="K241" s="53" t="s">
        <v>2372</v>
      </c>
      <c r="L241" s="53" t="s">
        <v>2836</v>
      </c>
      <c r="O241" s="56" t="s">
        <v>97</v>
      </c>
      <c r="P241" s="57" t="s">
        <v>3079</v>
      </c>
      <c r="Q241" s="58">
        <v>7</v>
      </c>
      <c r="R241" s="58">
        <v>4000</v>
      </c>
      <c r="T241" s="59">
        <v>2240</v>
      </c>
      <c r="U241" s="9">
        <f t="shared" si="7"/>
        <v>6240</v>
      </c>
      <c r="V241" s="60">
        <v>7</v>
      </c>
      <c r="W241" s="226" t="s">
        <v>88</v>
      </c>
    </row>
    <row r="242" spans="3:23" x14ac:dyDescent="0.25">
      <c r="C242" s="11" t="s">
        <v>172</v>
      </c>
      <c r="D242" s="11" t="s">
        <v>2084</v>
      </c>
      <c r="G242" s="49" t="s">
        <v>2186</v>
      </c>
      <c r="H242" s="50" t="s">
        <v>2828</v>
      </c>
      <c r="K242" s="53" t="s">
        <v>2372</v>
      </c>
      <c r="L242" s="53" t="s">
        <v>2836</v>
      </c>
      <c r="O242" s="56" t="s">
        <v>97</v>
      </c>
      <c r="P242" s="57" t="s">
        <v>3079</v>
      </c>
      <c r="Q242" s="58">
        <v>7</v>
      </c>
      <c r="R242" s="58">
        <v>4000</v>
      </c>
      <c r="T242" s="59">
        <v>2240</v>
      </c>
      <c r="U242" s="9">
        <f t="shared" si="7"/>
        <v>6240</v>
      </c>
      <c r="V242" s="60">
        <v>7</v>
      </c>
      <c r="W242" s="226" t="s">
        <v>88</v>
      </c>
    </row>
    <row r="243" spans="3:23" x14ac:dyDescent="0.25">
      <c r="C243" s="11" t="s">
        <v>172</v>
      </c>
      <c r="D243" s="11" t="s">
        <v>2084</v>
      </c>
      <c r="G243" s="49" t="s">
        <v>2186</v>
      </c>
      <c r="H243" s="50" t="s">
        <v>2828</v>
      </c>
      <c r="K243" s="53" t="s">
        <v>2372</v>
      </c>
      <c r="L243" s="53" t="s">
        <v>2836</v>
      </c>
      <c r="O243" s="56" t="s">
        <v>97</v>
      </c>
      <c r="P243" s="57" t="s">
        <v>3079</v>
      </c>
      <c r="Q243" s="58">
        <v>7</v>
      </c>
      <c r="R243" s="58">
        <v>4000</v>
      </c>
      <c r="T243" s="59">
        <v>2240</v>
      </c>
      <c r="U243" s="9">
        <f t="shared" si="7"/>
        <v>6240</v>
      </c>
      <c r="V243" s="60">
        <v>7</v>
      </c>
      <c r="W243" s="226" t="s">
        <v>88</v>
      </c>
    </row>
    <row r="244" spans="3:23" x14ac:dyDescent="0.25">
      <c r="C244" s="11" t="s">
        <v>172</v>
      </c>
      <c r="D244" s="11" t="s">
        <v>2084</v>
      </c>
      <c r="G244" s="49" t="s">
        <v>2186</v>
      </c>
      <c r="H244" s="50" t="s">
        <v>2828</v>
      </c>
      <c r="K244" s="53" t="s">
        <v>2372</v>
      </c>
      <c r="L244" s="53" t="s">
        <v>2836</v>
      </c>
      <c r="O244" s="56" t="s">
        <v>97</v>
      </c>
      <c r="P244" s="57" t="s">
        <v>3079</v>
      </c>
      <c r="Q244" s="58">
        <v>7</v>
      </c>
      <c r="R244" s="58">
        <v>4000</v>
      </c>
      <c r="T244" s="59">
        <v>2240</v>
      </c>
      <c r="U244" s="9">
        <f t="shared" ref="U244:U255" si="9">+R244+S244+T244</f>
        <v>6240</v>
      </c>
      <c r="V244" s="60">
        <v>7</v>
      </c>
      <c r="W244" s="226" t="s">
        <v>88</v>
      </c>
    </row>
    <row r="245" spans="3:23" x14ac:dyDescent="0.25">
      <c r="C245" s="11" t="s">
        <v>172</v>
      </c>
      <c r="D245" s="11" t="s">
        <v>2084</v>
      </c>
      <c r="G245" s="49" t="s">
        <v>2186</v>
      </c>
      <c r="H245" s="50" t="s">
        <v>2828</v>
      </c>
      <c r="K245" s="53" t="s">
        <v>2372</v>
      </c>
      <c r="L245" s="53" t="s">
        <v>2836</v>
      </c>
      <c r="O245" s="56" t="s">
        <v>102</v>
      </c>
      <c r="P245" s="57" t="s">
        <v>3080</v>
      </c>
      <c r="Q245" s="58">
        <v>5</v>
      </c>
      <c r="R245" s="58">
        <v>3000</v>
      </c>
      <c r="T245" s="59">
        <v>3200</v>
      </c>
      <c r="U245" s="9">
        <f t="shared" si="9"/>
        <v>6200</v>
      </c>
      <c r="V245" s="60">
        <v>7</v>
      </c>
      <c r="W245" s="226" t="s">
        <v>88</v>
      </c>
    </row>
    <row r="246" spans="3:23" x14ac:dyDescent="0.25">
      <c r="C246" s="11" t="s">
        <v>172</v>
      </c>
      <c r="D246" s="11" t="s">
        <v>2084</v>
      </c>
      <c r="G246" s="49" t="s">
        <v>2186</v>
      </c>
      <c r="H246" s="50" t="s">
        <v>2828</v>
      </c>
      <c r="K246" s="53" t="s">
        <v>2372</v>
      </c>
      <c r="L246" s="53" t="s">
        <v>2836</v>
      </c>
      <c r="O246" s="56" t="s">
        <v>2835</v>
      </c>
      <c r="P246" s="57" t="s">
        <v>2831</v>
      </c>
      <c r="Q246" s="58">
        <v>9</v>
      </c>
      <c r="R246" s="58">
        <v>12000</v>
      </c>
      <c r="T246" s="59">
        <v>2880</v>
      </c>
      <c r="U246" s="9">
        <f t="shared" si="9"/>
        <v>14880</v>
      </c>
      <c r="V246" s="60">
        <v>7</v>
      </c>
      <c r="W246" s="226" t="s">
        <v>88</v>
      </c>
    </row>
    <row r="247" spans="3:23" x14ac:dyDescent="0.25">
      <c r="C247" s="11" t="s">
        <v>172</v>
      </c>
      <c r="D247" s="11" t="s">
        <v>2084</v>
      </c>
      <c r="G247" s="49" t="s">
        <v>2186</v>
      </c>
      <c r="H247" s="50" t="s">
        <v>2828</v>
      </c>
      <c r="K247" s="53" t="s">
        <v>2372</v>
      </c>
      <c r="L247" s="53" t="s">
        <v>2836</v>
      </c>
      <c r="O247" s="56" t="s">
        <v>2835</v>
      </c>
      <c r="P247" s="57" t="s">
        <v>2831</v>
      </c>
      <c r="Q247" s="58">
        <v>9</v>
      </c>
      <c r="R247" s="58">
        <v>12000</v>
      </c>
      <c r="T247" s="59">
        <v>2880</v>
      </c>
      <c r="U247" s="9">
        <f t="shared" si="9"/>
        <v>14880</v>
      </c>
      <c r="V247" s="60">
        <v>7</v>
      </c>
      <c r="W247" s="226" t="s">
        <v>88</v>
      </c>
    </row>
    <row r="248" spans="3:23" x14ac:dyDescent="0.25">
      <c r="C248" s="11" t="s">
        <v>172</v>
      </c>
      <c r="D248" s="11" t="s">
        <v>2084</v>
      </c>
      <c r="G248" s="49" t="s">
        <v>2186</v>
      </c>
      <c r="H248" s="50" t="s">
        <v>2828</v>
      </c>
      <c r="K248" s="53" t="s">
        <v>2372</v>
      </c>
      <c r="L248" s="53" t="s">
        <v>2836</v>
      </c>
      <c r="O248" s="56" t="s">
        <v>85</v>
      </c>
      <c r="P248" s="57" t="s">
        <v>2831</v>
      </c>
      <c r="Q248" s="58">
        <v>10</v>
      </c>
      <c r="R248" s="58">
        <v>25000</v>
      </c>
      <c r="T248" s="59">
        <v>3200</v>
      </c>
      <c r="U248" s="9">
        <f t="shared" si="9"/>
        <v>28200</v>
      </c>
      <c r="V248" s="60">
        <v>7</v>
      </c>
      <c r="W248" s="226" t="s">
        <v>88</v>
      </c>
    </row>
    <row r="249" spans="3:23" x14ac:dyDescent="0.25">
      <c r="C249" s="11" t="s">
        <v>172</v>
      </c>
      <c r="D249" s="11" t="s">
        <v>2084</v>
      </c>
      <c r="G249" s="49" t="s">
        <v>2186</v>
      </c>
      <c r="H249" s="50" t="s">
        <v>2828</v>
      </c>
      <c r="K249" s="53" t="s">
        <v>2372</v>
      </c>
      <c r="L249" s="53" t="s">
        <v>2836</v>
      </c>
      <c r="O249" s="56" t="s">
        <v>85</v>
      </c>
      <c r="P249" s="57" t="s">
        <v>2831</v>
      </c>
      <c r="Q249" s="58">
        <v>10</v>
      </c>
      <c r="R249" s="58">
        <v>25000</v>
      </c>
      <c r="T249" s="59">
        <v>3200</v>
      </c>
      <c r="U249" s="9">
        <f t="shared" si="9"/>
        <v>28200</v>
      </c>
      <c r="V249" s="60">
        <v>7</v>
      </c>
      <c r="W249" s="226" t="s">
        <v>88</v>
      </c>
    </row>
    <row r="250" spans="3:23" x14ac:dyDescent="0.25">
      <c r="C250" s="11" t="s">
        <v>172</v>
      </c>
      <c r="D250" s="11" t="s">
        <v>2084</v>
      </c>
      <c r="G250" s="49" t="s">
        <v>2186</v>
      </c>
      <c r="H250" s="50" t="s">
        <v>2828</v>
      </c>
      <c r="K250" s="53" t="s">
        <v>2372</v>
      </c>
      <c r="L250" s="53" t="s">
        <v>2836</v>
      </c>
      <c r="O250" s="56" t="s">
        <v>85</v>
      </c>
      <c r="P250" s="57" t="s">
        <v>2831</v>
      </c>
      <c r="Q250" s="58">
        <v>10</v>
      </c>
      <c r="R250" s="58">
        <v>25000</v>
      </c>
      <c r="T250" s="59">
        <v>3200</v>
      </c>
      <c r="U250" s="9">
        <f t="shared" si="9"/>
        <v>28200</v>
      </c>
      <c r="V250" s="60">
        <v>7</v>
      </c>
      <c r="W250" s="226" t="s">
        <v>88</v>
      </c>
    </row>
    <row r="251" spans="3:23" x14ac:dyDescent="0.25">
      <c r="C251" s="11" t="s">
        <v>172</v>
      </c>
      <c r="D251" s="11" t="s">
        <v>2084</v>
      </c>
      <c r="G251" s="49" t="s">
        <v>2186</v>
      </c>
      <c r="H251" s="50" t="s">
        <v>2828</v>
      </c>
      <c r="K251" s="53" t="s">
        <v>2372</v>
      </c>
      <c r="L251" s="53" t="s">
        <v>2836</v>
      </c>
      <c r="O251" s="56" t="s">
        <v>78</v>
      </c>
      <c r="P251" s="57" t="s">
        <v>2830</v>
      </c>
      <c r="Q251" s="58">
        <v>5</v>
      </c>
      <c r="R251" s="58">
        <v>3500</v>
      </c>
      <c r="T251" s="59">
        <v>3200</v>
      </c>
      <c r="U251" s="9">
        <f t="shared" si="9"/>
        <v>6700</v>
      </c>
      <c r="V251" s="60">
        <v>7</v>
      </c>
      <c r="W251" s="226" t="s">
        <v>88</v>
      </c>
    </row>
    <row r="252" spans="3:23" x14ac:dyDescent="0.25">
      <c r="C252" s="11" t="s">
        <v>172</v>
      </c>
      <c r="D252" s="11" t="s">
        <v>2084</v>
      </c>
      <c r="G252" s="49" t="s">
        <v>2186</v>
      </c>
      <c r="H252" s="50" t="s">
        <v>2828</v>
      </c>
      <c r="K252" s="53" t="s">
        <v>2372</v>
      </c>
      <c r="L252" s="53" t="s">
        <v>2836</v>
      </c>
      <c r="O252" s="56" t="s">
        <v>89</v>
      </c>
      <c r="P252" s="57" t="s">
        <v>2831</v>
      </c>
      <c r="Q252" s="58">
        <v>9</v>
      </c>
      <c r="R252" s="58">
        <v>13000</v>
      </c>
      <c r="T252" s="59">
        <v>2880</v>
      </c>
      <c r="U252" s="9">
        <f t="shared" si="9"/>
        <v>15880</v>
      </c>
      <c r="V252" s="60">
        <v>7</v>
      </c>
      <c r="W252" s="226" t="s">
        <v>88</v>
      </c>
    </row>
    <row r="253" spans="3:23" x14ac:dyDescent="0.25">
      <c r="C253" s="11" t="s">
        <v>172</v>
      </c>
      <c r="D253" s="11" t="s">
        <v>2084</v>
      </c>
      <c r="G253" s="49" t="s">
        <v>2186</v>
      </c>
      <c r="H253" s="50" t="s">
        <v>2828</v>
      </c>
      <c r="K253" s="53" t="s">
        <v>2372</v>
      </c>
      <c r="L253" s="53" t="s">
        <v>2836</v>
      </c>
      <c r="O253" s="56" t="s">
        <v>89</v>
      </c>
      <c r="P253" s="57" t="s">
        <v>2831</v>
      </c>
      <c r="Q253" s="58">
        <v>9</v>
      </c>
      <c r="R253" s="58">
        <v>13000</v>
      </c>
      <c r="T253" s="59">
        <v>2880</v>
      </c>
      <c r="U253" s="9">
        <f t="shared" si="9"/>
        <v>15880</v>
      </c>
      <c r="V253" s="60">
        <v>7</v>
      </c>
      <c r="W253" s="226" t="s">
        <v>88</v>
      </c>
    </row>
    <row r="254" spans="3:23" x14ac:dyDescent="0.25">
      <c r="C254" s="11" t="s">
        <v>172</v>
      </c>
      <c r="D254" s="11" t="s">
        <v>2084</v>
      </c>
      <c r="G254" s="49" t="s">
        <v>2186</v>
      </c>
      <c r="H254" s="50" t="s">
        <v>2828</v>
      </c>
      <c r="K254" s="53" t="s">
        <v>2372</v>
      </c>
      <c r="L254" s="53" t="s">
        <v>2836</v>
      </c>
      <c r="O254" s="56" t="s">
        <v>2834</v>
      </c>
      <c r="P254" s="57" t="s">
        <v>2831</v>
      </c>
      <c r="Q254" s="58">
        <v>8</v>
      </c>
      <c r="R254" s="58">
        <v>10988</v>
      </c>
      <c r="T254" s="59">
        <v>2569</v>
      </c>
      <c r="U254" s="9">
        <f t="shared" si="9"/>
        <v>13557</v>
      </c>
      <c r="V254" s="60">
        <v>7</v>
      </c>
      <c r="W254" s="226" t="s">
        <v>88</v>
      </c>
    </row>
    <row r="255" spans="3:23" x14ac:dyDescent="0.25">
      <c r="C255" s="11" t="s">
        <v>172</v>
      </c>
      <c r="D255" s="11" t="s">
        <v>2084</v>
      </c>
      <c r="G255" s="49" t="s">
        <v>2186</v>
      </c>
      <c r="H255" s="50" t="s">
        <v>2828</v>
      </c>
      <c r="K255" s="53" t="s">
        <v>2372</v>
      </c>
      <c r="L255" s="53" t="s">
        <v>2836</v>
      </c>
      <c r="O255" s="56" t="s">
        <v>2834</v>
      </c>
      <c r="P255" s="57" t="s">
        <v>2831</v>
      </c>
      <c r="Q255" s="58">
        <v>8</v>
      </c>
      <c r="R255" s="58">
        <v>13000</v>
      </c>
      <c r="T255" s="59">
        <v>2560</v>
      </c>
      <c r="U255" s="9">
        <f t="shared" si="9"/>
        <v>15560</v>
      </c>
      <c r="V255" s="60">
        <v>7</v>
      </c>
      <c r="W255" s="226" t="s">
        <v>88</v>
      </c>
    </row>
  </sheetData>
  <autoFilter ref="A1:Z179" xr:uid="{5A1BD92C-94C2-4AC4-B43D-3BFFB2A03F68}"/>
  <phoneticPr fontId="11" type="noConversion"/>
  <dataValidations count="1">
    <dataValidation type="list" allowBlank="1" showInputMessage="1" showErrorMessage="1" sqref="B2:B178" xr:uid="{B9969318-0E54-4241-BCE0-1CB196878339}">
      <formula1>"Sede Central, Desconcentrados"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A91E-0C10-41D5-AF02-C97392AC51B6}">
  <dimension ref="A5:E433"/>
  <sheetViews>
    <sheetView topLeftCell="A263" workbookViewId="0">
      <selection activeCell="C289" sqref="C289"/>
    </sheetView>
  </sheetViews>
  <sheetFormatPr baseColWidth="10" defaultRowHeight="15" x14ac:dyDescent="0.25"/>
  <cols>
    <col min="2" max="2" width="16" customWidth="1"/>
    <col min="3" max="3" width="68.5703125" bestFit="1" customWidth="1"/>
  </cols>
  <sheetData>
    <row r="5" spans="1:4" x14ac:dyDescent="0.25">
      <c r="B5" s="13" t="s">
        <v>2759</v>
      </c>
      <c r="C5" s="13" t="s">
        <v>2760</v>
      </c>
      <c r="D5" s="13" t="s">
        <v>0</v>
      </c>
    </row>
    <row r="6" spans="1:4" x14ac:dyDescent="0.25">
      <c r="A6" s="13">
        <v>2348</v>
      </c>
      <c r="B6" s="13" t="s">
        <v>920</v>
      </c>
      <c r="C6" s="13" t="s">
        <v>2083</v>
      </c>
      <c r="D6" s="13">
        <v>2348</v>
      </c>
    </row>
    <row r="7" spans="1:4" x14ac:dyDescent="0.25">
      <c r="A7" s="13">
        <v>2403</v>
      </c>
      <c r="B7" s="13" t="s">
        <v>172</v>
      </c>
      <c r="C7" s="13" t="s">
        <v>2084</v>
      </c>
      <c r="D7" s="13">
        <v>2403</v>
      </c>
    </row>
    <row r="8" spans="1:4" x14ac:dyDescent="0.25">
      <c r="A8" s="13">
        <v>2404</v>
      </c>
      <c r="B8" s="13" t="s">
        <v>2085</v>
      </c>
      <c r="C8" s="13" t="s">
        <v>2086</v>
      </c>
      <c r="D8" s="13">
        <v>2404</v>
      </c>
    </row>
    <row r="9" spans="1:4" x14ac:dyDescent="0.25">
      <c r="A9" s="13">
        <v>2401</v>
      </c>
      <c r="B9" s="13" t="s">
        <v>16</v>
      </c>
      <c r="C9" s="13" t="s">
        <v>2087</v>
      </c>
      <c r="D9" s="13">
        <v>2401</v>
      </c>
    </row>
    <row r="10" spans="1:4" x14ac:dyDescent="0.25">
      <c r="A10" s="13">
        <v>2408</v>
      </c>
      <c r="B10" s="13" t="s">
        <v>2755</v>
      </c>
      <c r="C10" s="13" t="s">
        <v>2754</v>
      </c>
      <c r="D10" s="13">
        <v>2408</v>
      </c>
    </row>
    <row r="11" spans="1:4" x14ac:dyDescent="0.25">
      <c r="A11" s="13">
        <v>2409</v>
      </c>
      <c r="B11" s="13" t="s">
        <v>65</v>
      </c>
      <c r="C11" s="13" t="s">
        <v>2088</v>
      </c>
      <c r="D11" s="13">
        <v>2409</v>
      </c>
    </row>
    <row r="12" spans="1:4" x14ac:dyDescent="0.25">
      <c r="A12" s="13">
        <v>2373</v>
      </c>
      <c r="B12" s="13" t="s">
        <v>2089</v>
      </c>
      <c r="C12" s="13" t="s">
        <v>2090</v>
      </c>
      <c r="D12" s="13">
        <v>2373</v>
      </c>
    </row>
    <row r="13" spans="1:4" x14ac:dyDescent="0.25">
      <c r="A13" s="13">
        <v>2361</v>
      </c>
      <c r="B13" s="13" t="s">
        <v>278</v>
      </c>
      <c r="C13" s="13" t="s">
        <v>2091</v>
      </c>
      <c r="D13" s="13">
        <v>2361</v>
      </c>
    </row>
    <row r="14" spans="1:4" x14ac:dyDescent="0.25">
      <c r="A14" s="13">
        <v>2362</v>
      </c>
      <c r="B14" s="13" t="s">
        <v>2092</v>
      </c>
      <c r="C14" s="13" t="s">
        <v>2093</v>
      </c>
      <c r="D14" s="13">
        <v>2362</v>
      </c>
    </row>
    <row r="15" spans="1:4" x14ac:dyDescent="0.25">
      <c r="A15" s="13">
        <v>2363</v>
      </c>
      <c r="B15" s="13" t="s">
        <v>362</v>
      </c>
      <c r="C15" s="13" t="s">
        <v>363</v>
      </c>
      <c r="D15" s="13">
        <v>2363</v>
      </c>
    </row>
    <row r="16" spans="1:4" x14ac:dyDescent="0.25">
      <c r="A16" s="13">
        <v>2364</v>
      </c>
      <c r="B16" s="13" t="s">
        <v>2094</v>
      </c>
      <c r="C16" s="13" t="s">
        <v>2095</v>
      </c>
      <c r="D16" s="13">
        <v>2364</v>
      </c>
    </row>
    <row r="17" spans="1:4" x14ac:dyDescent="0.25">
      <c r="A17" s="13">
        <v>2374</v>
      </c>
      <c r="B17" s="13" t="s">
        <v>402</v>
      </c>
      <c r="C17" s="13" t="s">
        <v>2096</v>
      </c>
      <c r="D17" s="13">
        <v>2374</v>
      </c>
    </row>
    <row r="18" spans="1:4" x14ac:dyDescent="0.25">
      <c r="A18" s="13">
        <v>2372</v>
      </c>
      <c r="B18" s="13" t="s">
        <v>422</v>
      </c>
      <c r="C18" s="13" t="s">
        <v>185</v>
      </c>
      <c r="D18" s="13">
        <v>2372</v>
      </c>
    </row>
    <row r="19" spans="1:4" x14ac:dyDescent="0.25">
      <c r="A19" s="13">
        <v>2389</v>
      </c>
      <c r="B19" s="13" t="s">
        <v>2097</v>
      </c>
      <c r="C19" s="13" t="s">
        <v>2098</v>
      </c>
      <c r="D19" s="13">
        <v>2389</v>
      </c>
    </row>
    <row r="20" spans="1:4" x14ac:dyDescent="0.25">
      <c r="A20" s="13">
        <v>2390</v>
      </c>
      <c r="B20" s="13" t="s">
        <v>471</v>
      </c>
      <c r="C20" s="13" t="s">
        <v>2099</v>
      </c>
      <c r="D20" s="13">
        <v>2390</v>
      </c>
    </row>
    <row r="21" spans="1:4" x14ac:dyDescent="0.25">
      <c r="A21" s="13">
        <v>2395</v>
      </c>
      <c r="B21" s="13" t="s">
        <v>2100</v>
      </c>
      <c r="C21" s="13" t="s">
        <v>189</v>
      </c>
      <c r="D21" s="13">
        <v>2395</v>
      </c>
    </row>
    <row r="22" spans="1:4" x14ac:dyDescent="0.25">
      <c r="A22" s="13">
        <v>2357</v>
      </c>
      <c r="B22" s="13" t="s">
        <v>2101</v>
      </c>
      <c r="C22" s="13" t="s">
        <v>2102</v>
      </c>
      <c r="D22" s="13">
        <v>2357</v>
      </c>
    </row>
    <row r="23" spans="1:4" x14ac:dyDescent="0.25">
      <c r="A23" s="13">
        <v>2358</v>
      </c>
      <c r="B23" s="13" t="s">
        <v>2103</v>
      </c>
      <c r="C23" s="13" t="s">
        <v>2104</v>
      </c>
      <c r="D23" s="13">
        <v>2358</v>
      </c>
    </row>
    <row r="24" spans="1:4" x14ac:dyDescent="0.25">
      <c r="A24" s="13">
        <v>2366</v>
      </c>
      <c r="B24" s="13" t="s">
        <v>647</v>
      </c>
      <c r="C24" s="13" t="s">
        <v>182</v>
      </c>
      <c r="D24" s="13">
        <v>2366</v>
      </c>
    </row>
    <row r="25" spans="1:4" x14ac:dyDescent="0.25">
      <c r="A25" s="13">
        <v>2386</v>
      </c>
      <c r="B25" s="13" t="s">
        <v>2105</v>
      </c>
      <c r="C25" s="13" t="s">
        <v>2106</v>
      </c>
      <c r="D25" s="13">
        <v>2386</v>
      </c>
    </row>
    <row r="26" spans="1:4" x14ac:dyDescent="0.25">
      <c r="A26" s="13">
        <v>2387</v>
      </c>
      <c r="B26" s="13" t="s">
        <v>2107</v>
      </c>
      <c r="C26" s="13" t="s">
        <v>2108</v>
      </c>
      <c r="D26" s="13">
        <v>2387</v>
      </c>
    </row>
    <row r="27" spans="1:4" x14ac:dyDescent="0.25">
      <c r="A27" s="13">
        <v>2394</v>
      </c>
      <c r="B27" s="13" t="s">
        <v>2109</v>
      </c>
      <c r="C27" s="13" t="s">
        <v>2110</v>
      </c>
      <c r="D27" s="13">
        <v>2394</v>
      </c>
    </row>
    <row r="28" spans="1:4" x14ac:dyDescent="0.25">
      <c r="A28" s="13">
        <v>2391</v>
      </c>
      <c r="B28" s="13" t="s">
        <v>2111</v>
      </c>
      <c r="C28" s="13" t="s">
        <v>835</v>
      </c>
      <c r="D28" s="13">
        <v>2391</v>
      </c>
    </row>
    <row r="29" spans="1:4" x14ac:dyDescent="0.25">
      <c r="A29" s="13">
        <v>2392</v>
      </c>
      <c r="B29" s="13" t="s">
        <v>2112</v>
      </c>
      <c r="C29" s="13" t="s">
        <v>2113</v>
      </c>
      <c r="D29" s="13">
        <v>2392</v>
      </c>
    </row>
    <row r="30" spans="1:4" x14ac:dyDescent="0.25">
      <c r="A30" s="13">
        <v>2370</v>
      </c>
      <c r="B30" s="13" t="s">
        <v>2114</v>
      </c>
      <c r="C30" s="13" t="s">
        <v>2115</v>
      </c>
      <c r="D30" s="13">
        <v>2370</v>
      </c>
    </row>
    <row r="31" spans="1:4" x14ac:dyDescent="0.25">
      <c r="A31" s="13">
        <v>2388</v>
      </c>
      <c r="B31" s="13" t="s">
        <v>2116</v>
      </c>
      <c r="C31" s="13" t="s">
        <v>202</v>
      </c>
      <c r="D31" s="13">
        <v>2388</v>
      </c>
    </row>
    <row r="32" spans="1:4" x14ac:dyDescent="0.25">
      <c r="A32" s="13">
        <v>2368</v>
      </c>
      <c r="B32" s="13" t="s">
        <v>2117</v>
      </c>
      <c r="C32" s="13" t="s">
        <v>205</v>
      </c>
      <c r="D32" s="13">
        <v>2368</v>
      </c>
    </row>
    <row r="33" spans="1:4" x14ac:dyDescent="0.25">
      <c r="A33" s="13">
        <v>2371</v>
      </c>
      <c r="B33" s="13" t="s">
        <v>2118</v>
      </c>
      <c r="C33" s="13" t="s">
        <v>2119</v>
      </c>
      <c r="D33" s="13">
        <v>2371</v>
      </c>
    </row>
    <row r="34" spans="1:4" x14ac:dyDescent="0.25">
      <c r="A34" s="13">
        <v>2367</v>
      </c>
      <c r="B34" s="13" t="s">
        <v>2120</v>
      </c>
      <c r="C34" s="13" t="s">
        <v>196</v>
      </c>
      <c r="D34" s="13">
        <v>2367</v>
      </c>
    </row>
    <row r="35" spans="1:4" x14ac:dyDescent="0.25">
      <c r="A35" s="13">
        <v>2383</v>
      </c>
      <c r="B35" s="13" t="s">
        <v>1242</v>
      </c>
      <c r="C35" s="13" t="s">
        <v>2121</v>
      </c>
      <c r="D35" s="13">
        <v>2383</v>
      </c>
    </row>
    <row r="36" spans="1:4" x14ac:dyDescent="0.25">
      <c r="A36" s="13">
        <v>2351</v>
      </c>
      <c r="B36" s="13" t="s">
        <v>2122</v>
      </c>
      <c r="C36" s="13" t="s">
        <v>193</v>
      </c>
      <c r="D36" s="13">
        <v>2351</v>
      </c>
    </row>
    <row r="37" spans="1:4" x14ac:dyDescent="0.25">
      <c r="A37" s="13">
        <v>2352</v>
      </c>
      <c r="B37" s="13" t="s">
        <v>1296</v>
      </c>
      <c r="C37" s="13" t="s">
        <v>1297</v>
      </c>
      <c r="D37" s="13">
        <v>2352</v>
      </c>
    </row>
    <row r="38" spans="1:4" x14ac:dyDescent="0.25">
      <c r="A38" s="13">
        <v>2384</v>
      </c>
      <c r="B38" s="13" t="s">
        <v>2123</v>
      </c>
      <c r="C38" s="13" t="s">
        <v>2124</v>
      </c>
      <c r="D38" s="13">
        <v>2384</v>
      </c>
    </row>
    <row r="39" spans="1:4" x14ac:dyDescent="0.25">
      <c r="A39" s="13">
        <v>2393</v>
      </c>
      <c r="B39" s="13" t="s">
        <v>2125</v>
      </c>
      <c r="C39" s="13" t="s">
        <v>2126</v>
      </c>
      <c r="D39" s="13">
        <v>2393</v>
      </c>
    </row>
    <row r="40" spans="1:4" x14ac:dyDescent="0.25">
      <c r="A40" s="13">
        <v>2396</v>
      </c>
      <c r="B40" s="13" t="s">
        <v>2127</v>
      </c>
      <c r="C40" s="13" t="s">
        <v>198</v>
      </c>
      <c r="D40" s="13">
        <v>2396</v>
      </c>
    </row>
    <row r="41" spans="1:4" x14ac:dyDescent="0.25">
      <c r="A41" s="13">
        <v>2385</v>
      </c>
      <c r="B41" s="13" t="s">
        <v>2128</v>
      </c>
      <c r="C41" s="13" t="s">
        <v>194</v>
      </c>
      <c r="D41" s="13">
        <v>2385</v>
      </c>
    </row>
    <row r="42" spans="1:4" x14ac:dyDescent="0.25">
      <c r="A42" s="13">
        <v>2359</v>
      </c>
      <c r="B42" s="13" t="s">
        <v>1571</v>
      </c>
      <c r="C42" s="13" t="s">
        <v>2129</v>
      </c>
      <c r="D42" s="13">
        <v>2359</v>
      </c>
    </row>
    <row r="43" spans="1:4" x14ac:dyDescent="0.25">
      <c r="A43" s="13">
        <v>2360</v>
      </c>
      <c r="B43" s="13" t="s">
        <v>2130</v>
      </c>
      <c r="C43" s="13" t="s">
        <v>2131</v>
      </c>
      <c r="D43" s="13">
        <v>2360</v>
      </c>
    </row>
    <row r="44" spans="1:4" x14ac:dyDescent="0.25">
      <c r="A44" s="13">
        <v>2355</v>
      </c>
      <c r="B44" s="13" t="s">
        <v>2132</v>
      </c>
      <c r="C44" s="13" t="s">
        <v>2133</v>
      </c>
      <c r="D44" s="13">
        <v>2355</v>
      </c>
    </row>
    <row r="45" spans="1:4" x14ac:dyDescent="0.25">
      <c r="A45" s="13">
        <v>2356</v>
      </c>
      <c r="B45" s="13" t="s">
        <v>2134</v>
      </c>
      <c r="C45" s="13" t="s">
        <v>2135</v>
      </c>
      <c r="D45" s="13">
        <v>2356</v>
      </c>
    </row>
    <row r="46" spans="1:4" x14ac:dyDescent="0.25">
      <c r="A46" s="13">
        <v>2369</v>
      </c>
      <c r="B46" s="13" t="s">
        <v>2136</v>
      </c>
      <c r="C46" s="13" t="s">
        <v>187</v>
      </c>
      <c r="D46" s="13">
        <v>2369</v>
      </c>
    </row>
    <row r="47" spans="1:4" x14ac:dyDescent="0.25">
      <c r="A47" s="13">
        <v>2378</v>
      </c>
      <c r="B47" s="13" t="s">
        <v>2137</v>
      </c>
      <c r="C47" s="13" t="s">
        <v>2138</v>
      </c>
      <c r="D47" s="13">
        <v>2378</v>
      </c>
    </row>
    <row r="48" spans="1:4" x14ac:dyDescent="0.25">
      <c r="A48" s="13">
        <v>2353</v>
      </c>
      <c r="B48" s="13" t="s">
        <v>2139</v>
      </c>
      <c r="C48" s="13" t="s">
        <v>2140</v>
      </c>
      <c r="D48" s="13">
        <v>2353</v>
      </c>
    </row>
    <row r="49" spans="1:4" x14ac:dyDescent="0.25">
      <c r="A49" s="13">
        <v>2354</v>
      </c>
      <c r="B49" s="13" t="s">
        <v>2141</v>
      </c>
      <c r="C49" s="13" t="s">
        <v>2142</v>
      </c>
      <c r="D49" s="13">
        <v>2354</v>
      </c>
    </row>
    <row r="50" spans="1:4" x14ac:dyDescent="0.25">
      <c r="A50" s="13">
        <v>2365</v>
      </c>
      <c r="B50" s="13" t="s">
        <v>2143</v>
      </c>
      <c r="C50" s="13" t="s">
        <v>203</v>
      </c>
      <c r="D50" s="13">
        <v>2365</v>
      </c>
    </row>
    <row r="51" spans="1:4" x14ac:dyDescent="0.25">
      <c r="A51" s="13">
        <v>2375</v>
      </c>
      <c r="B51" s="13" t="s">
        <v>2144</v>
      </c>
      <c r="C51" s="13" t="s">
        <v>2145</v>
      </c>
      <c r="D51" s="13">
        <v>2375</v>
      </c>
    </row>
    <row r="52" spans="1:4" x14ac:dyDescent="0.25">
      <c r="A52" s="13">
        <v>2381</v>
      </c>
      <c r="B52" s="13" t="s">
        <v>2158</v>
      </c>
      <c r="C52" s="13" t="s">
        <v>2160</v>
      </c>
      <c r="D52" s="13">
        <v>2381</v>
      </c>
    </row>
    <row r="53" spans="1:4" x14ac:dyDescent="0.25">
      <c r="A53" s="13">
        <v>2380</v>
      </c>
      <c r="B53" s="13" t="s">
        <v>2159</v>
      </c>
      <c r="C53" s="13" t="s">
        <v>2161</v>
      </c>
      <c r="D53" s="13">
        <v>2380</v>
      </c>
    </row>
    <row r="54" spans="1:4" x14ac:dyDescent="0.25">
      <c r="A54" s="13">
        <v>2379</v>
      </c>
      <c r="B54" s="13" t="s">
        <v>2146</v>
      </c>
      <c r="C54" s="13" t="s">
        <v>2147</v>
      </c>
      <c r="D54" s="13">
        <v>2379</v>
      </c>
    </row>
    <row r="55" spans="1:4" x14ac:dyDescent="0.25">
      <c r="A55" s="13">
        <v>2376</v>
      </c>
      <c r="B55" s="13" t="s">
        <v>2148</v>
      </c>
      <c r="C55" s="13" t="s">
        <v>2149</v>
      </c>
      <c r="D55" s="13">
        <v>2376</v>
      </c>
    </row>
    <row r="56" spans="1:4" x14ac:dyDescent="0.25">
      <c r="A56" s="13">
        <v>2349</v>
      </c>
      <c r="B56" s="13" t="s">
        <v>44</v>
      </c>
      <c r="C56" s="13" t="s">
        <v>2058</v>
      </c>
      <c r="D56" s="13">
        <v>2349</v>
      </c>
    </row>
    <row r="57" spans="1:4" x14ac:dyDescent="0.25">
      <c r="A57" s="40">
        <v>2670</v>
      </c>
      <c r="B57" s="13" t="s">
        <v>44</v>
      </c>
      <c r="C57" s="13" t="s">
        <v>2758</v>
      </c>
      <c r="D57" s="40">
        <v>2670</v>
      </c>
    </row>
    <row r="58" spans="1:4" x14ac:dyDescent="0.25">
      <c r="A58" s="13">
        <v>2405</v>
      </c>
      <c r="B58" s="13" t="s">
        <v>2753</v>
      </c>
      <c r="C58" s="13" t="s">
        <v>2752</v>
      </c>
      <c r="D58" s="13">
        <v>2405</v>
      </c>
    </row>
    <row r="59" spans="1:4" x14ac:dyDescent="0.25">
      <c r="A59" s="13">
        <v>2347</v>
      </c>
      <c r="B59" s="13" t="s">
        <v>2073</v>
      </c>
      <c r="C59" s="13" t="s">
        <v>2150</v>
      </c>
      <c r="D59" s="13">
        <v>2347</v>
      </c>
    </row>
    <row r="60" spans="1:4" x14ac:dyDescent="0.25">
      <c r="A60" s="40">
        <v>2402</v>
      </c>
      <c r="B60" s="13" t="s">
        <v>2073</v>
      </c>
      <c r="C60" s="13" t="s">
        <v>2751</v>
      </c>
      <c r="D60" s="40">
        <v>2402</v>
      </c>
    </row>
    <row r="61" spans="1:4" x14ac:dyDescent="0.25">
      <c r="A61" s="13">
        <v>2377</v>
      </c>
      <c r="B61" s="13" t="s">
        <v>107</v>
      </c>
      <c r="C61" s="13" t="s">
        <v>108</v>
      </c>
      <c r="D61" s="13">
        <v>2377</v>
      </c>
    </row>
    <row r="62" spans="1:4" x14ac:dyDescent="0.25">
      <c r="A62" s="13">
        <v>2399</v>
      </c>
      <c r="B62" s="13" t="s">
        <v>2151</v>
      </c>
      <c r="C62" s="13" t="s">
        <v>2152</v>
      </c>
      <c r="D62" s="13">
        <v>2399</v>
      </c>
    </row>
    <row r="63" spans="1:4" x14ac:dyDescent="0.25">
      <c r="A63" s="13">
        <v>2398</v>
      </c>
      <c r="B63" s="13" t="s">
        <v>2153</v>
      </c>
      <c r="C63" s="13" t="s">
        <v>2154</v>
      </c>
      <c r="D63" s="13">
        <v>2398</v>
      </c>
    </row>
    <row r="64" spans="1:4" x14ac:dyDescent="0.25">
      <c r="A64" s="13">
        <v>2382</v>
      </c>
      <c r="B64" s="13" t="s">
        <v>2155</v>
      </c>
      <c r="C64" s="13" t="s">
        <v>2156</v>
      </c>
      <c r="D64" s="13">
        <v>2382</v>
      </c>
    </row>
    <row r="65" spans="1:4" x14ac:dyDescent="0.25">
      <c r="A65" s="13">
        <v>2397</v>
      </c>
      <c r="B65" s="13" t="s">
        <v>121</v>
      </c>
      <c r="C65" s="13" t="s">
        <v>2157</v>
      </c>
      <c r="D65" s="13">
        <v>2397</v>
      </c>
    </row>
    <row r="66" spans="1:4" x14ac:dyDescent="0.25">
      <c r="A66" s="40">
        <v>2406</v>
      </c>
      <c r="B66" s="13" t="s">
        <v>121</v>
      </c>
      <c r="C66" s="13" t="s">
        <v>2749</v>
      </c>
      <c r="D66" s="40">
        <v>2406</v>
      </c>
    </row>
    <row r="67" spans="1:4" x14ac:dyDescent="0.25">
      <c r="A67" s="40">
        <v>2407</v>
      </c>
      <c r="B67" s="13" t="s">
        <v>121</v>
      </c>
      <c r="C67" s="13" t="s">
        <v>2750</v>
      </c>
      <c r="D67" s="40">
        <v>2407</v>
      </c>
    </row>
    <row r="68" spans="1:4" x14ac:dyDescent="0.25">
      <c r="A68" s="13">
        <v>2400</v>
      </c>
      <c r="B68" s="13" t="s">
        <v>147</v>
      </c>
      <c r="C68" s="13" t="s">
        <v>148</v>
      </c>
      <c r="D68" s="13">
        <v>2400</v>
      </c>
    </row>
    <row r="69" spans="1:4" x14ac:dyDescent="0.25">
      <c r="A69" s="13">
        <v>2350</v>
      </c>
      <c r="B69" s="13" t="s">
        <v>2757</v>
      </c>
      <c r="C69" s="13" t="s">
        <v>2756</v>
      </c>
      <c r="D69" s="13">
        <v>2350</v>
      </c>
    </row>
    <row r="74" spans="1:4" x14ac:dyDescent="0.25">
      <c r="B74" s="14" t="s">
        <v>2163</v>
      </c>
      <c r="C74" s="15" t="s">
        <v>2164</v>
      </c>
    </row>
    <row r="75" spans="1:4" x14ac:dyDescent="0.25">
      <c r="B75" s="14" t="s">
        <v>2165</v>
      </c>
      <c r="C75" s="16" t="s">
        <v>2166</v>
      </c>
    </row>
    <row r="76" spans="1:4" x14ac:dyDescent="0.25">
      <c r="B76" s="14" t="s">
        <v>2059</v>
      </c>
      <c r="C76" s="16" t="s">
        <v>2167</v>
      </c>
    </row>
    <row r="77" spans="1:4" x14ac:dyDescent="0.25">
      <c r="B77" s="14" t="s">
        <v>2168</v>
      </c>
      <c r="C77" s="16" t="s">
        <v>2169</v>
      </c>
    </row>
    <row r="78" spans="1:4" x14ac:dyDescent="0.25">
      <c r="B78" s="14" t="s">
        <v>2170</v>
      </c>
      <c r="C78" s="16" t="s">
        <v>2171</v>
      </c>
    </row>
    <row r="79" spans="1:4" x14ac:dyDescent="0.25">
      <c r="B79" s="14" t="s">
        <v>2172</v>
      </c>
      <c r="C79" s="15" t="s">
        <v>2173</v>
      </c>
    </row>
    <row r="80" spans="1:4" x14ac:dyDescent="0.25">
      <c r="B80" s="14" t="s">
        <v>2174</v>
      </c>
      <c r="C80" s="16" t="s">
        <v>2175</v>
      </c>
    </row>
    <row r="81" spans="2:3" x14ac:dyDescent="0.25">
      <c r="B81" s="14" t="s">
        <v>2176</v>
      </c>
      <c r="C81" s="16" t="s">
        <v>2177</v>
      </c>
    </row>
    <row r="82" spans="2:3" x14ac:dyDescent="0.25">
      <c r="B82" s="14" t="s">
        <v>2178</v>
      </c>
      <c r="C82" s="16" t="s">
        <v>2179</v>
      </c>
    </row>
    <row r="83" spans="2:3" x14ac:dyDescent="0.25">
      <c r="B83" s="14" t="s">
        <v>2180</v>
      </c>
      <c r="C83" s="16" t="s">
        <v>2181</v>
      </c>
    </row>
    <row r="84" spans="2:3" x14ac:dyDescent="0.25">
      <c r="B84" s="14" t="s">
        <v>2182</v>
      </c>
      <c r="C84" s="16" t="s">
        <v>2183</v>
      </c>
    </row>
    <row r="85" spans="2:3" x14ac:dyDescent="0.25">
      <c r="B85" s="14" t="s">
        <v>2184</v>
      </c>
      <c r="C85" s="16" t="s">
        <v>2185</v>
      </c>
    </row>
    <row r="86" spans="2:3" x14ac:dyDescent="0.25">
      <c r="B86" s="14" t="s">
        <v>2186</v>
      </c>
      <c r="C86" s="16" t="s">
        <v>175</v>
      </c>
    </row>
    <row r="87" spans="2:3" x14ac:dyDescent="0.25">
      <c r="B87" s="14" t="s">
        <v>212</v>
      </c>
      <c r="C87" s="16" t="s">
        <v>213</v>
      </c>
    </row>
    <row r="88" spans="2:3" x14ac:dyDescent="0.25">
      <c r="B88" s="14" t="s">
        <v>314</v>
      </c>
      <c r="C88" s="16" t="s">
        <v>2187</v>
      </c>
    </row>
    <row r="89" spans="2:3" x14ac:dyDescent="0.25">
      <c r="B89" s="14" t="s">
        <v>17</v>
      </c>
      <c r="C89" s="16" t="s">
        <v>2188</v>
      </c>
    </row>
    <row r="90" spans="2:3" x14ac:dyDescent="0.25">
      <c r="B90" s="14" t="s">
        <v>895</v>
      </c>
      <c r="C90" s="16" t="s">
        <v>896</v>
      </c>
    </row>
    <row r="91" spans="2:3" x14ac:dyDescent="0.25">
      <c r="B91" s="14" t="s">
        <v>2189</v>
      </c>
      <c r="C91" s="16" t="s">
        <v>2190</v>
      </c>
    </row>
    <row r="92" spans="2:3" x14ac:dyDescent="0.25">
      <c r="B92" s="14" t="s">
        <v>2191</v>
      </c>
      <c r="C92" s="16" t="s">
        <v>2192</v>
      </c>
    </row>
    <row r="93" spans="2:3" x14ac:dyDescent="0.25">
      <c r="B93" s="14" t="s">
        <v>2193</v>
      </c>
      <c r="C93" s="16" t="s">
        <v>2194</v>
      </c>
    </row>
    <row r="94" spans="2:3" x14ac:dyDescent="0.25">
      <c r="B94" s="14" t="s">
        <v>2195</v>
      </c>
      <c r="C94" s="16" t="s">
        <v>2196</v>
      </c>
    </row>
    <row r="95" spans="2:3" x14ac:dyDescent="0.25">
      <c r="B95" s="14" t="s">
        <v>1693</v>
      </c>
      <c r="C95" s="17" t="s">
        <v>1694</v>
      </c>
    </row>
    <row r="96" spans="2:3" x14ac:dyDescent="0.25">
      <c r="B96" s="14" t="s">
        <v>2197</v>
      </c>
      <c r="C96" s="16" t="s">
        <v>2198</v>
      </c>
    </row>
    <row r="97" spans="2:3" x14ac:dyDescent="0.25">
      <c r="B97" s="14" t="s">
        <v>2199</v>
      </c>
      <c r="C97" s="16" t="s">
        <v>2200</v>
      </c>
    </row>
    <row r="98" spans="2:3" x14ac:dyDescent="0.25">
      <c r="B98" s="14" t="s">
        <v>2201</v>
      </c>
      <c r="C98" s="16" t="s">
        <v>2202</v>
      </c>
    </row>
    <row r="99" spans="2:3" x14ac:dyDescent="0.25">
      <c r="B99" s="14" t="s">
        <v>224</v>
      </c>
      <c r="C99" s="16" t="s">
        <v>225</v>
      </c>
    </row>
    <row r="100" spans="2:3" x14ac:dyDescent="0.25">
      <c r="B100" s="14" t="s">
        <v>279</v>
      </c>
      <c r="C100" s="16" t="s">
        <v>330</v>
      </c>
    </row>
    <row r="101" spans="2:3" x14ac:dyDescent="0.25">
      <c r="B101" s="14" t="s">
        <v>2203</v>
      </c>
      <c r="C101" s="16" t="s">
        <v>2204</v>
      </c>
    </row>
    <row r="102" spans="2:3" x14ac:dyDescent="0.25">
      <c r="B102" s="14" t="s">
        <v>2205</v>
      </c>
      <c r="C102" s="16" t="s">
        <v>2206</v>
      </c>
    </row>
    <row r="103" spans="2:3" x14ac:dyDescent="0.25">
      <c r="B103" s="14" t="s">
        <v>235</v>
      </c>
      <c r="C103" s="16" t="s">
        <v>236</v>
      </c>
    </row>
    <row r="104" spans="2:3" x14ac:dyDescent="0.25">
      <c r="B104" s="14" t="s">
        <v>307</v>
      </c>
      <c r="C104" s="16" t="s">
        <v>2207</v>
      </c>
    </row>
    <row r="105" spans="2:3" x14ac:dyDescent="0.25">
      <c r="B105" s="14" t="s">
        <v>2208</v>
      </c>
      <c r="C105" s="16" t="s">
        <v>2209</v>
      </c>
    </row>
    <row r="106" spans="2:3" x14ac:dyDescent="0.25">
      <c r="B106" s="14" t="s">
        <v>2210</v>
      </c>
      <c r="C106" s="16" t="s">
        <v>2211</v>
      </c>
    </row>
    <row r="107" spans="2:3" x14ac:dyDescent="0.25">
      <c r="B107" s="14" t="s">
        <v>2212</v>
      </c>
      <c r="C107" s="16" t="s">
        <v>2213</v>
      </c>
    </row>
    <row r="108" spans="2:3" x14ac:dyDescent="0.25">
      <c r="B108" s="14" t="s">
        <v>2214</v>
      </c>
      <c r="C108" s="16" t="s">
        <v>2215</v>
      </c>
    </row>
    <row r="109" spans="2:3" x14ac:dyDescent="0.25">
      <c r="B109" s="14" t="s">
        <v>2216</v>
      </c>
      <c r="C109" s="16" t="s">
        <v>2217</v>
      </c>
    </row>
    <row r="110" spans="2:3" x14ac:dyDescent="0.25">
      <c r="B110" s="14" t="s">
        <v>2218</v>
      </c>
      <c r="C110" s="16" t="s">
        <v>2219</v>
      </c>
    </row>
    <row r="111" spans="2:3" x14ac:dyDescent="0.25">
      <c r="B111" s="14" t="s">
        <v>2220</v>
      </c>
      <c r="C111" s="16" t="s">
        <v>2221</v>
      </c>
    </row>
    <row r="112" spans="2:3" x14ac:dyDescent="0.25">
      <c r="B112" s="14" t="s">
        <v>2222</v>
      </c>
      <c r="C112" s="16" t="s">
        <v>2223</v>
      </c>
    </row>
    <row r="113" spans="2:3" x14ac:dyDescent="0.25">
      <c r="B113" s="14" t="s">
        <v>2224</v>
      </c>
      <c r="C113" s="16" t="s">
        <v>2225</v>
      </c>
    </row>
    <row r="114" spans="2:3" x14ac:dyDescent="0.25">
      <c r="B114" s="14" t="s">
        <v>241</v>
      </c>
      <c r="C114" s="16" t="s">
        <v>242</v>
      </c>
    </row>
    <row r="115" spans="2:3" x14ac:dyDescent="0.25">
      <c r="B115" s="14" t="s">
        <v>252</v>
      </c>
      <c r="C115" s="16" t="s">
        <v>2226</v>
      </c>
    </row>
    <row r="116" spans="2:3" x14ac:dyDescent="0.25">
      <c r="B116" s="14" t="s">
        <v>2227</v>
      </c>
      <c r="C116" s="16" t="s">
        <v>2228</v>
      </c>
    </row>
    <row r="117" spans="2:3" x14ac:dyDescent="0.25">
      <c r="B117" s="14" t="s">
        <v>2229</v>
      </c>
      <c r="C117" s="30" t="s">
        <v>2230</v>
      </c>
    </row>
    <row r="118" spans="2:3" x14ac:dyDescent="0.25">
      <c r="B118" s="14" t="s">
        <v>2231</v>
      </c>
      <c r="C118" s="30" t="s">
        <v>2232</v>
      </c>
    </row>
    <row r="119" spans="2:3" x14ac:dyDescent="0.25">
      <c r="B119" s="14" t="s">
        <v>2233</v>
      </c>
      <c r="C119" s="30" t="s">
        <v>2234</v>
      </c>
    </row>
    <row r="120" spans="2:3" x14ac:dyDescent="0.25">
      <c r="B120" s="14" t="s">
        <v>122</v>
      </c>
      <c r="C120" s="16" t="s">
        <v>2235</v>
      </c>
    </row>
    <row r="121" spans="2:3" x14ac:dyDescent="0.25">
      <c r="B121" s="14" t="s">
        <v>2236</v>
      </c>
      <c r="C121" s="16" t="s">
        <v>2237</v>
      </c>
    </row>
    <row r="122" spans="2:3" x14ac:dyDescent="0.25">
      <c r="B122" s="14" t="s">
        <v>2238</v>
      </c>
      <c r="C122" s="16" t="s">
        <v>2239</v>
      </c>
    </row>
    <row r="123" spans="2:3" x14ac:dyDescent="0.25">
      <c r="B123" s="14" t="s">
        <v>2240</v>
      </c>
      <c r="C123" s="16" t="s">
        <v>2241</v>
      </c>
    </row>
    <row r="124" spans="2:3" x14ac:dyDescent="0.25">
      <c r="B124" s="14" t="s">
        <v>2242</v>
      </c>
      <c r="C124" s="16" t="s">
        <v>2243</v>
      </c>
    </row>
    <row r="125" spans="2:3" x14ac:dyDescent="0.25">
      <c r="B125" s="14" t="s">
        <v>2244</v>
      </c>
      <c r="C125" s="13" t="s">
        <v>2245</v>
      </c>
    </row>
    <row r="126" spans="2:3" x14ac:dyDescent="0.25">
      <c r="B126" s="14" t="s">
        <v>2246</v>
      </c>
      <c r="C126" s="13" t="s">
        <v>2247</v>
      </c>
    </row>
    <row r="127" spans="2:3" x14ac:dyDescent="0.25">
      <c r="B127" s="14" t="s">
        <v>2248</v>
      </c>
      <c r="C127" s="13" t="s">
        <v>2249</v>
      </c>
    </row>
    <row r="128" spans="2:3" x14ac:dyDescent="0.25">
      <c r="B128" s="14" t="s">
        <v>2250</v>
      </c>
      <c r="C128" s="13" t="s">
        <v>2251</v>
      </c>
    </row>
    <row r="129" spans="2:3" x14ac:dyDescent="0.25">
      <c r="B129" s="14" t="s">
        <v>2252</v>
      </c>
      <c r="C129" s="16" t="s">
        <v>2253</v>
      </c>
    </row>
    <row r="130" spans="2:3" x14ac:dyDescent="0.25">
      <c r="B130" s="14" t="s">
        <v>2254</v>
      </c>
      <c r="C130" s="13" t="s">
        <v>2255</v>
      </c>
    </row>
    <row r="131" spans="2:3" x14ac:dyDescent="0.25">
      <c r="B131" s="14" t="s">
        <v>2256</v>
      </c>
      <c r="C131" s="16" t="s">
        <v>2257</v>
      </c>
    </row>
    <row r="132" spans="2:3" x14ac:dyDescent="0.25">
      <c r="B132" s="14" t="s">
        <v>2258</v>
      </c>
      <c r="C132" s="16" t="s">
        <v>2259</v>
      </c>
    </row>
    <row r="133" spans="2:3" x14ac:dyDescent="0.25">
      <c r="B133" s="14" t="s">
        <v>2260</v>
      </c>
      <c r="C133" s="16" t="s">
        <v>2261</v>
      </c>
    </row>
    <row r="134" spans="2:3" x14ac:dyDescent="0.25">
      <c r="B134" s="14" t="s">
        <v>2262</v>
      </c>
      <c r="C134" s="16" t="s">
        <v>66</v>
      </c>
    </row>
    <row r="135" spans="2:3" x14ac:dyDescent="0.25">
      <c r="B135" s="14" t="s">
        <v>2263</v>
      </c>
      <c r="C135" s="16" t="s">
        <v>2264</v>
      </c>
    </row>
    <row r="136" spans="2:3" x14ac:dyDescent="0.25">
      <c r="B136" s="14" t="s">
        <v>2265</v>
      </c>
      <c r="C136" s="16" t="s">
        <v>2266</v>
      </c>
    </row>
    <row r="137" spans="2:3" x14ac:dyDescent="0.25">
      <c r="B137" s="14" t="s">
        <v>2267</v>
      </c>
      <c r="C137" s="16" t="s">
        <v>2268</v>
      </c>
    </row>
    <row r="138" spans="2:3" x14ac:dyDescent="0.25">
      <c r="B138" s="14" t="s">
        <v>109</v>
      </c>
      <c r="C138" s="16" t="s">
        <v>2269</v>
      </c>
    </row>
    <row r="139" spans="2:3" x14ac:dyDescent="0.25">
      <c r="B139" s="14" t="s">
        <v>2270</v>
      </c>
      <c r="C139" s="16" t="s">
        <v>2271</v>
      </c>
    </row>
    <row r="140" spans="2:3" x14ac:dyDescent="0.25">
      <c r="B140" s="14" t="s">
        <v>2272</v>
      </c>
      <c r="C140" s="16" t="s">
        <v>2273</v>
      </c>
    </row>
    <row r="147" spans="2:3" x14ac:dyDescent="0.25">
      <c r="B147" s="18" t="s">
        <v>2276</v>
      </c>
      <c r="C147" s="19" t="s">
        <v>2277</v>
      </c>
    </row>
    <row r="148" spans="2:3" x14ac:dyDescent="0.25">
      <c r="B148" s="18" t="s">
        <v>2278</v>
      </c>
      <c r="C148" s="19" t="s">
        <v>2279</v>
      </c>
    </row>
    <row r="149" spans="2:3" x14ac:dyDescent="0.25">
      <c r="B149" s="18" t="s">
        <v>2280</v>
      </c>
      <c r="C149" s="19" t="s">
        <v>2281</v>
      </c>
    </row>
    <row r="150" spans="2:3" x14ac:dyDescent="0.25">
      <c r="B150" s="18" t="s">
        <v>2282</v>
      </c>
      <c r="C150" s="19" t="s">
        <v>2283</v>
      </c>
    </row>
    <row r="151" spans="2:3" x14ac:dyDescent="0.25">
      <c r="B151" s="18" t="s">
        <v>2284</v>
      </c>
      <c r="C151" s="19" t="s">
        <v>2285</v>
      </c>
    </row>
    <row r="152" spans="2:3" x14ac:dyDescent="0.25">
      <c r="B152" s="18" t="s">
        <v>2286</v>
      </c>
      <c r="C152" s="19" t="s">
        <v>2287</v>
      </c>
    </row>
    <row r="153" spans="2:3" x14ac:dyDescent="0.25">
      <c r="B153" s="18" t="s">
        <v>2288</v>
      </c>
      <c r="C153" s="19" t="s">
        <v>2289</v>
      </c>
    </row>
    <row r="154" spans="2:3" x14ac:dyDescent="0.25">
      <c r="B154" s="18" t="s">
        <v>2290</v>
      </c>
      <c r="C154" s="19" t="s">
        <v>2291</v>
      </c>
    </row>
    <row r="155" spans="2:3" x14ac:dyDescent="0.25">
      <c r="B155" s="18" t="s">
        <v>2292</v>
      </c>
      <c r="C155" s="19" t="s">
        <v>2293</v>
      </c>
    </row>
    <row r="156" spans="2:3" x14ac:dyDescent="0.25">
      <c r="B156" s="18" t="s">
        <v>2294</v>
      </c>
      <c r="C156" s="19" t="s">
        <v>2061</v>
      </c>
    </row>
    <row r="157" spans="2:3" x14ac:dyDescent="0.25">
      <c r="B157" s="18" t="s">
        <v>2295</v>
      </c>
      <c r="C157" s="19" t="s">
        <v>2296</v>
      </c>
    </row>
    <row r="158" spans="2:3" x14ac:dyDescent="0.25">
      <c r="B158" s="18" t="s">
        <v>2060</v>
      </c>
      <c r="C158" s="19" t="s">
        <v>2297</v>
      </c>
    </row>
    <row r="159" spans="2:3" x14ac:dyDescent="0.25">
      <c r="B159" s="18" t="s">
        <v>2298</v>
      </c>
      <c r="C159" s="19" t="s">
        <v>2299</v>
      </c>
    </row>
    <row r="160" spans="2:3" x14ac:dyDescent="0.25">
      <c r="B160" s="18" t="s">
        <v>2300</v>
      </c>
      <c r="C160" s="19" t="s">
        <v>2301</v>
      </c>
    </row>
    <row r="161" spans="2:4" x14ac:dyDescent="0.25">
      <c r="B161" s="18" t="s">
        <v>2302</v>
      </c>
      <c r="C161" s="19" t="s">
        <v>2303</v>
      </c>
    </row>
    <row r="162" spans="2:4" x14ac:dyDescent="0.25">
      <c r="B162" s="18" t="s">
        <v>2304</v>
      </c>
      <c r="C162" s="19" t="s">
        <v>2305</v>
      </c>
    </row>
    <row r="163" spans="2:4" x14ac:dyDescent="0.25">
      <c r="B163" s="18" t="s">
        <v>2306</v>
      </c>
      <c r="C163" s="19" t="s">
        <v>2307</v>
      </c>
    </row>
    <row r="164" spans="2:4" x14ac:dyDescent="0.25">
      <c r="B164" s="18" t="s">
        <v>2308</v>
      </c>
      <c r="C164" s="19" t="s">
        <v>2309</v>
      </c>
    </row>
    <row r="165" spans="2:4" x14ac:dyDescent="0.25">
      <c r="B165" s="18" t="s">
        <v>2310</v>
      </c>
      <c r="C165" s="19" t="s">
        <v>2311</v>
      </c>
    </row>
    <row r="166" spans="2:4" x14ac:dyDescent="0.25">
      <c r="B166" s="18" t="s">
        <v>2312</v>
      </c>
      <c r="C166" s="19" t="s">
        <v>2313</v>
      </c>
    </row>
    <row r="167" spans="2:4" x14ac:dyDescent="0.25">
      <c r="B167" s="18" t="s">
        <v>2314</v>
      </c>
      <c r="C167" s="19" t="s">
        <v>2315</v>
      </c>
      <c r="D167" s="19"/>
    </row>
    <row r="168" spans="2:4" x14ac:dyDescent="0.25">
      <c r="B168" s="18" t="s">
        <v>2316</v>
      </c>
      <c r="C168" s="19" t="s">
        <v>2317</v>
      </c>
      <c r="D168" s="19"/>
    </row>
    <row r="169" spans="2:4" x14ac:dyDescent="0.25">
      <c r="B169" s="18" t="s">
        <v>2704</v>
      </c>
      <c r="C169" s="19" t="s">
        <v>2318</v>
      </c>
      <c r="D169" s="19"/>
    </row>
    <row r="170" spans="2:4" x14ac:dyDescent="0.25">
      <c r="B170" s="18" t="s">
        <v>2705</v>
      </c>
      <c r="C170" s="19" t="s">
        <v>2319</v>
      </c>
      <c r="D170" s="19"/>
    </row>
    <row r="171" spans="2:4" x14ac:dyDescent="0.25">
      <c r="B171" s="18" t="s">
        <v>2314</v>
      </c>
      <c r="C171" s="19" t="s">
        <v>2318</v>
      </c>
    </row>
    <row r="172" spans="2:4" x14ac:dyDescent="0.25">
      <c r="B172" s="18" t="s">
        <v>2316</v>
      </c>
      <c r="C172" s="19" t="s">
        <v>2319</v>
      </c>
    </row>
    <row r="173" spans="2:4" x14ac:dyDescent="0.25">
      <c r="B173" s="18" t="s">
        <v>2320</v>
      </c>
      <c r="C173" s="19" t="s">
        <v>2321</v>
      </c>
    </row>
    <row r="174" spans="2:4" x14ac:dyDescent="0.25">
      <c r="B174" s="18" t="s">
        <v>2322</v>
      </c>
      <c r="C174" s="19" t="s">
        <v>2323</v>
      </c>
    </row>
    <row r="175" spans="2:4" x14ac:dyDescent="0.25">
      <c r="B175" s="18" t="s">
        <v>2324</v>
      </c>
      <c r="C175" s="19" t="s">
        <v>2325</v>
      </c>
    </row>
    <row r="176" spans="2:4" x14ac:dyDescent="0.25">
      <c r="B176" s="18" t="s">
        <v>2326</v>
      </c>
      <c r="C176" s="19" t="s">
        <v>2327</v>
      </c>
    </row>
    <row r="177" spans="2:3" x14ac:dyDescent="0.25">
      <c r="B177" s="18" t="s">
        <v>2328</v>
      </c>
      <c r="C177" s="19" t="s">
        <v>2329</v>
      </c>
    </row>
    <row r="178" spans="2:3" x14ac:dyDescent="0.25">
      <c r="B178" s="18" t="s">
        <v>2330</v>
      </c>
      <c r="C178" s="19" t="s">
        <v>2331</v>
      </c>
    </row>
    <row r="179" spans="2:3" x14ac:dyDescent="0.25">
      <c r="B179" s="18" t="s">
        <v>2332</v>
      </c>
      <c r="C179" s="19" t="s">
        <v>2333</v>
      </c>
    </row>
    <row r="180" spans="2:3" x14ac:dyDescent="0.25">
      <c r="B180" s="18" t="s">
        <v>2334</v>
      </c>
      <c r="C180" s="19" t="s">
        <v>2335</v>
      </c>
    </row>
    <row r="181" spans="2:3" x14ac:dyDescent="0.25">
      <c r="B181" s="18" t="s">
        <v>2336</v>
      </c>
      <c r="C181" s="19" t="s">
        <v>2337</v>
      </c>
    </row>
    <row r="182" spans="2:3" x14ac:dyDescent="0.25">
      <c r="B182" s="18" t="s">
        <v>2338</v>
      </c>
      <c r="C182" s="19" t="s">
        <v>2339</v>
      </c>
    </row>
    <row r="183" spans="2:3" x14ac:dyDescent="0.25">
      <c r="B183" s="18" t="s">
        <v>2340</v>
      </c>
      <c r="C183" s="19" t="s">
        <v>2341</v>
      </c>
    </row>
    <row r="184" spans="2:3" x14ac:dyDescent="0.25">
      <c r="B184" s="18" t="s">
        <v>2342</v>
      </c>
      <c r="C184" s="19" t="s">
        <v>2343</v>
      </c>
    </row>
    <row r="185" spans="2:3" x14ac:dyDescent="0.25">
      <c r="B185" s="18" t="s">
        <v>2344</v>
      </c>
      <c r="C185" s="19" t="s">
        <v>2345</v>
      </c>
    </row>
    <row r="186" spans="2:3" x14ac:dyDescent="0.25">
      <c r="B186" s="18" t="s">
        <v>2346</v>
      </c>
      <c r="C186" s="19" t="s">
        <v>2347</v>
      </c>
    </row>
    <row r="187" spans="2:3" x14ac:dyDescent="0.25">
      <c r="B187" s="18" t="s">
        <v>2348</v>
      </c>
      <c r="C187" s="19" t="s">
        <v>2349</v>
      </c>
    </row>
    <row r="188" spans="2:3" x14ac:dyDescent="0.25">
      <c r="B188" s="18" t="s">
        <v>2350</v>
      </c>
      <c r="C188" s="19" t="s">
        <v>2351</v>
      </c>
    </row>
    <row r="189" spans="2:3" x14ac:dyDescent="0.25">
      <c r="B189" s="18" t="s">
        <v>2352</v>
      </c>
      <c r="C189" s="19" t="s">
        <v>2353</v>
      </c>
    </row>
    <row r="190" spans="2:3" x14ac:dyDescent="0.25">
      <c r="B190" s="18" t="s">
        <v>2354</v>
      </c>
      <c r="C190" s="19" t="s">
        <v>2355</v>
      </c>
    </row>
    <row r="191" spans="2:3" x14ac:dyDescent="0.25">
      <c r="B191" s="18" t="s">
        <v>2356</v>
      </c>
      <c r="C191" s="19" t="s">
        <v>2357</v>
      </c>
    </row>
    <row r="192" spans="2:3" x14ac:dyDescent="0.25">
      <c r="B192" s="18" t="s">
        <v>2358</v>
      </c>
      <c r="C192" s="19" t="s">
        <v>2359</v>
      </c>
    </row>
    <row r="193" spans="2:3" x14ac:dyDescent="0.25">
      <c r="B193" s="18" t="s">
        <v>2360</v>
      </c>
      <c r="C193" s="19" t="s">
        <v>2361</v>
      </c>
    </row>
    <row r="194" spans="2:3" x14ac:dyDescent="0.25">
      <c r="B194" s="18" t="s">
        <v>2362</v>
      </c>
      <c r="C194" s="19" t="s">
        <v>2363</v>
      </c>
    </row>
    <row r="195" spans="2:3" x14ac:dyDescent="0.25">
      <c r="B195" s="18" t="s">
        <v>2364</v>
      </c>
      <c r="C195" s="19" t="s">
        <v>2365</v>
      </c>
    </row>
    <row r="196" spans="2:3" x14ac:dyDescent="0.25">
      <c r="B196" s="18" t="s">
        <v>2366</v>
      </c>
      <c r="C196" s="19" t="s">
        <v>2367</v>
      </c>
    </row>
    <row r="197" spans="2:3" x14ac:dyDescent="0.25">
      <c r="B197" s="18" t="s">
        <v>2368</v>
      </c>
      <c r="C197" s="19" t="s">
        <v>2369</v>
      </c>
    </row>
    <row r="198" spans="2:3" x14ac:dyDescent="0.25">
      <c r="B198" s="18" t="s">
        <v>2370</v>
      </c>
      <c r="C198" s="19" t="s">
        <v>2371</v>
      </c>
    </row>
    <row r="199" spans="2:3" x14ac:dyDescent="0.25">
      <c r="B199" s="18" t="s">
        <v>2372</v>
      </c>
      <c r="C199" s="19" t="s">
        <v>2373</v>
      </c>
    </row>
    <row r="200" spans="2:3" x14ac:dyDescent="0.25">
      <c r="B200" s="18" t="s">
        <v>2374</v>
      </c>
      <c r="C200" s="19" t="s">
        <v>2375</v>
      </c>
    </row>
    <row r="201" spans="2:3" x14ac:dyDescent="0.25">
      <c r="B201" s="18" t="s">
        <v>2376</v>
      </c>
      <c r="C201" s="19" t="s">
        <v>2377</v>
      </c>
    </row>
    <row r="202" spans="2:3" x14ac:dyDescent="0.25">
      <c r="B202" s="18" t="s">
        <v>2378</v>
      </c>
      <c r="C202" s="19" t="s">
        <v>2379</v>
      </c>
    </row>
    <row r="203" spans="2:3" x14ac:dyDescent="0.25">
      <c r="B203" s="18" t="s">
        <v>2380</v>
      </c>
      <c r="C203" s="19" t="s">
        <v>2381</v>
      </c>
    </row>
    <row r="204" spans="2:3" x14ac:dyDescent="0.25">
      <c r="B204" s="18" t="s">
        <v>2382</v>
      </c>
      <c r="C204" s="19" t="s">
        <v>2383</v>
      </c>
    </row>
    <row r="205" spans="2:3" x14ac:dyDescent="0.25">
      <c r="B205" s="18" t="s">
        <v>2384</v>
      </c>
      <c r="C205" s="19" t="s">
        <v>2385</v>
      </c>
    </row>
    <row r="206" spans="2:3" x14ac:dyDescent="0.25">
      <c r="B206" s="18" t="s">
        <v>2386</v>
      </c>
      <c r="C206" s="19" t="s">
        <v>2387</v>
      </c>
    </row>
    <row r="207" spans="2:3" x14ac:dyDescent="0.25">
      <c r="B207" s="18" t="s">
        <v>214</v>
      </c>
      <c r="C207" s="19" t="s">
        <v>215</v>
      </c>
    </row>
    <row r="208" spans="2:3" x14ac:dyDescent="0.25">
      <c r="B208" s="18" t="s">
        <v>2388</v>
      </c>
      <c r="C208" s="19" t="s">
        <v>2389</v>
      </c>
    </row>
    <row r="209" spans="2:3" x14ac:dyDescent="0.25">
      <c r="B209" s="18" t="s">
        <v>2390</v>
      </c>
      <c r="C209" s="19" t="s">
        <v>2391</v>
      </c>
    </row>
    <row r="210" spans="2:3" x14ac:dyDescent="0.25">
      <c r="B210" s="18" t="s">
        <v>2392</v>
      </c>
      <c r="C210" s="19" t="s">
        <v>2393</v>
      </c>
    </row>
    <row r="211" spans="2:3" x14ac:dyDescent="0.25">
      <c r="B211" s="18" t="s">
        <v>218</v>
      </c>
      <c r="C211" s="19" t="s">
        <v>219</v>
      </c>
    </row>
    <row r="212" spans="2:3" x14ac:dyDescent="0.25">
      <c r="B212" s="18" t="s">
        <v>2394</v>
      </c>
      <c r="C212" s="19" t="s">
        <v>2395</v>
      </c>
    </row>
    <row r="213" spans="2:3" x14ac:dyDescent="0.25">
      <c r="B213" s="18" t="s">
        <v>2396</v>
      </c>
      <c r="C213" s="19" t="s">
        <v>2397</v>
      </c>
    </row>
    <row r="214" spans="2:3" x14ac:dyDescent="0.25">
      <c r="B214" s="18" t="s">
        <v>2398</v>
      </c>
      <c r="C214" s="19" t="s">
        <v>2399</v>
      </c>
    </row>
    <row r="215" spans="2:3" x14ac:dyDescent="0.25">
      <c r="B215" s="18" t="s">
        <v>2400</v>
      </c>
      <c r="C215" s="19" t="s">
        <v>2401</v>
      </c>
    </row>
    <row r="216" spans="2:3" x14ac:dyDescent="0.25">
      <c r="B216" s="18" t="s">
        <v>2402</v>
      </c>
      <c r="C216" s="19" t="s">
        <v>1877</v>
      </c>
    </row>
    <row r="217" spans="2:3" x14ac:dyDescent="0.25">
      <c r="B217" s="18" t="s">
        <v>2403</v>
      </c>
      <c r="C217" s="19" t="s">
        <v>1696</v>
      </c>
    </row>
    <row r="218" spans="2:3" x14ac:dyDescent="0.25">
      <c r="B218" s="18" t="s">
        <v>2404</v>
      </c>
      <c r="C218" s="19" t="s">
        <v>2405</v>
      </c>
    </row>
    <row r="219" spans="2:3" x14ac:dyDescent="0.25">
      <c r="B219" s="18" t="s">
        <v>2406</v>
      </c>
      <c r="C219" s="19" t="s">
        <v>2387</v>
      </c>
    </row>
    <row r="220" spans="2:3" x14ac:dyDescent="0.25">
      <c r="B220" s="18" t="s">
        <v>409</v>
      </c>
      <c r="C220" s="19" t="s">
        <v>410</v>
      </c>
    </row>
    <row r="221" spans="2:3" x14ac:dyDescent="0.25">
      <c r="B221" s="18" t="s">
        <v>876</v>
      </c>
      <c r="C221" s="19" t="s">
        <v>877</v>
      </c>
    </row>
    <row r="222" spans="2:3" x14ac:dyDescent="0.25">
      <c r="B222" s="18" t="s">
        <v>315</v>
      </c>
      <c r="C222" s="19" t="s">
        <v>215</v>
      </c>
    </row>
    <row r="223" spans="2:3" x14ac:dyDescent="0.25">
      <c r="B223" s="18" t="s">
        <v>2407</v>
      </c>
      <c r="C223" s="19" t="s">
        <v>2408</v>
      </c>
    </row>
    <row r="224" spans="2:3" x14ac:dyDescent="0.25">
      <c r="B224" s="18" t="s">
        <v>2409</v>
      </c>
      <c r="C224" s="19" t="s">
        <v>2410</v>
      </c>
    </row>
    <row r="225" spans="2:3" x14ac:dyDescent="0.25">
      <c r="B225" s="18" t="s">
        <v>2411</v>
      </c>
      <c r="C225" s="19" t="s">
        <v>2412</v>
      </c>
    </row>
    <row r="226" spans="2:3" x14ac:dyDescent="0.25">
      <c r="B226" s="18" t="s">
        <v>2413</v>
      </c>
      <c r="C226" s="19" t="s">
        <v>2414</v>
      </c>
    </row>
    <row r="227" spans="2:3" x14ac:dyDescent="0.25">
      <c r="B227" s="18" t="s">
        <v>2415</v>
      </c>
      <c r="C227" s="19" t="s">
        <v>2416</v>
      </c>
    </row>
    <row r="228" spans="2:3" x14ac:dyDescent="0.25">
      <c r="B228" s="18" t="s">
        <v>18</v>
      </c>
      <c r="C228" s="19" t="s">
        <v>2417</v>
      </c>
    </row>
    <row r="229" spans="2:3" x14ac:dyDescent="0.25">
      <c r="B229" s="18" t="s">
        <v>2418</v>
      </c>
      <c r="C229" s="19" t="s">
        <v>2419</v>
      </c>
    </row>
    <row r="230" spans="2:3" x14ac:dyDescent="0.25">
      <c r="B230" s="18" t="s">
        <v>1688</v>
      </c>
      <c r="C230" s="19" t="s">
        <v>1689</v>
      </c>
    </row>
    <row r="231" spans="2:3" x14ac:dyDescent="0.25">
      <c r="B231" s="18" t="s">
        <v>2420</v>
      </c>
      <c r="C231" s="19" t="s">
        <v>2421</v>
      </c>
    </row>
    <row r="232" spans="2:3" x14ac:dyDescent="0.25">
      <c r="B232" s="18" t="s">
        <v>2422</v>
      </c>
      <c r="C232" s="19" t="s">
        <v>2423</v>
      </c>
    </row>
    <row r="233" spans="2:3" x14ac:dyDescent="0.25">
      <c r="B233" s="18" t="s">
        <v>2424</v>
      </c>
      <c r="C233" s="19" t="s">
        <v>2425</v>
      </c>
    </row>
    <row r="234" spans="2:3" x14ac:dyDescent="0.25">
      <c r="B234" s="18" t="s">
        <v>1691</v>
      </c>
      <c r="C234" s="19" t="s">
        <v>1692</v>
      </c>
    </row>
    <row r="235" spans="2:3" x14ac:dyDescent="0.25">
      <c r="B235" s="18" t="s">
        <v>1873</v>
      </c>
      <c r="C235" s="19" t="s">
        <v>1874</v>
      </c>
    </row>
    <row r="236" spans="2:3" x14ac:dyDescent="0.25">
      <c r="B236" s="18" t="s">
        <v>897</v>
      </c>
      <c r="C236" s="19" t="s">
        <v>898</v>
      </c>
    </row>
    <row r="237" spans="2:3" x14ac:dyDescent="0.25">
      <c r="B237" s="18" t="s">
        <v>2426</v>
      </c>
      <c r="C237" s="19" t="s">
        <v>2427</v>
      </c>
    </row>
    <row r="238" spans="2:3" x14ac:dyDescent="0.25">
      <c r="B238" s="18" t="s">
        <v>2428</v>
      </c>
      <c r="C238" s="19" t="s">
        <v>2429</v>
      </c>
    </row>
    <row r="239" spans="2:3" x14ac:dyDescent="0.25">
      <c r="B239" s="18" t="s">
        <v>2430</v>
      </c>
      <c r="C239" s="19" t="s">
        <v>2431</v>
      </c>
    </row>
    <row r="240" spans="2:3" x14ac:dyDescent="0.25">
      <c r="B240" s="18" t="s">
        <v>2432</v>
      </c>
      <c r="C240" s="19" t="s">
        <v>2433</v>
      </c>
    </row>
    <row r="241" spans="2:3" x14ac:dyDescent="0.25">
      <c r="B241" s="18" t="s">
        <v>2434</v>
      </c>
      <c r="C241" s="19" t="s">
        <v>2435</v>
      </c>
    </row>
    <row r="242" spans="2:3" x14ac:dyDescent="0.25">
      <c r="B242" s="18" t="s">
        <v>2436</v>
      </c>
      <c r="C242" s="19" t="s">
        <v>2437</v>
      </c>
    </row>
    <row r="243" spans="2:3" x14ac:dyDescent="0.25">
      <c r="B243" s="18" t="s">
        <v>2438</v>
      </c>
      <c r="C243" s="19" t="s">
        <v>2427</v>
      </c>
    </row>
    <row r="244" spans="2:3" x14ac:dyDescent="0.25">
      <c r="B244" s="18" t="s">
        <v>2439</v>
      </c>
      <c r="C244" s="19" t="s">
        <v>2440</v>
      </c>
    </row>
    <row r="245" spans="2:3" x14ac:dyDescent="0.25">
      <c r="B245" s="18" t="s">
        <v>2441</v>
      </c>
      <c r="C245" s="19" t="s">
        <v>2442</v>
      </c>
    </row>
    <row r="246" spans="2:3" x14ac:dyDescent="0.25">
      <c r="B246" s="18" t="s">
        <v>2443</v>
      </c>
      <c r="C246" s="19" t="s">
        <v>2444</v>
      </c>
    </row>
    <row r="247" spans="2:3" x14ac:dyDescent="0.25">
      <c r="B247" s="18" t="s">
        <v>2445</v>
      </c>
      <c r="C247" s="19" t="s">
        <v>2446</v>
      </c>
    </row>
    <row r="248" spans="2:3" x14ac:dyDescent="0.25">
      <c r="B248" s="18" t="s">
        <v>2447</v>
      </c>
      <c r="C248" s="19" t="s">
        <v>1696</v>
      </c>
    </row>
    <row r="249" spans="2:3" x14ac:dyDescent="0.25">
      <c r="B249" s="18" t="s">
        <v>2448</v>
      </c>
      <c r="C249" s="19" t="s">
        <v>2449</v>
      </c>
    </row>
    <row r="250" spans="2:3" x14ac:dyDescent="0.25">
      <c r="B250" s="18" t="s">
        <v>2450</v>
      </c>
      <c r="C250" s="19" t="s">
        <v>2451</v>
      </c>
    </row>
    <row r="251" spans="2:3" x14ac:dyDescent="0.25">
      <c r="B251" s="18" t="s">
        <v>2452</v>
      </c>
      <c r="C251" s="19" t="s">
        <v>2453</v>
      </c>
    </row>
    <row r="252" spans="2:3" x14ac:dyDescent="0.25">
      <c r="B252" s="18" t="s">
        <v>2454</v>
      </c>
      <c r="C252" s="19" t="s">
        <v>2455</v>
      </c>
    </row>
    <row r="253" spans="2:3" x14ac:dyDescent="0.25">
      <c r="B253" s="18" t="s">
        <v>2456</v>
      </c>
      <c r="C253" s="19" t="s">
        <v>2457</v>
      </c>
    </row>
    <row r="254" spans="2:3" x14ac:dyDescent="0.25">
      <c r="B254" s="18" t="s">
        <v>2458</v>
      </c>
      <c r="C254" s="19" t="s">
        <v>2459</v>
      </c>
    </row>
    <row r="255" spans="2:3" x14ac:dyDescent="0.25">
      <c r="B255" s="18" t="s">
        <v>2460</v>
      </c>
      <c r="C255" s="19" t="s">
        <v>2461</v>
      </c>
    </row>
    <row r="256" spans="2:3" x14ac:dyDescent="0.25">
      <c r="B256" s="18" t="s">
        <v>2462</v>
      </c>
      <c r="C256" s="19" t="s">
        <v>2463</v>
      </c>
    </row>
    <row r="257" spans="2:3" x14ac:dyDescent="0.25">
      <c r="B257" s="18" t="s">
        <v>2464</v>
      </c>
      <c r="C257" s="19" t="s">
        <v>2465</v>
      </c>
    </row>
    <row r="258" spans="2:3" x14ac:dyDescent="0.25">
      <c r="B258" s="18" t="s">
        <v>2466</v>
      </c>
      <c r="C258" s="19" t="s">
        <v>2467</v>
      </c>
    </row>
    <row r="259" spans="2:3" x14ac:dyDescent="0.25">
      <c r="B259" s="18" t="s">
        <v>2468</v>
      </c>
      <c r="C259" s="19" t="s">
        <v>2469</v>
      </c>
    </row>
    <row r="260" spans="2:3" x14ac:dyDescent="0.25">
      <c r="B260" s="18" t="s">
        <v>2470</v>
      </c>
      <c r="C260" s="19" t="s">
        <v>2471</v>
      </c>
    </row>
    <row r="261" spans="2:3" x14ac:dyDescent="0.25">
      <c r="B261" s="18" t="s">
        <v>2472</v>
      </c>
      <c r="C261" s="19" t="s">
        <v>2473</v>
      </c>
    </row>
    <row r="262" spans="2:3" x14ac:dyDescent="0.25">
      <c r="B262" s="18" t="s">
        <v>2474</v>
      </c>
      <c r="C262" s="19" t="s">
        <v>2475</v>
      </c>
    </row>
    <row r="263" spans="2:3" x14ac:dyDescent="0.25">
      <c r="B263" s="18" t="s">
        <v>2476</v>
      </c>
      <c r="C263" s="19" t="s">
        <v>2477</v>
      </c>
    </row>
    <row r="264" spans="2:3" x14ac:dyDescent="0.25">
      <c r="B264" s="18" t="s">
        <v>2478</v>
      </c>
      <c r="C264" s="19" t="s">
        <v>2440</v>
      </c>
    </row>
    <row r="265" spans="2:3" x14ac:dyDescent="0.25">
      <c r="B265" s="18" t="s">
        <v>2479</v>
      </c>
      <c r="C265" s="19" t="s">
        <v>2442</v>
      </c>
    </row>
    <row r="266" spans="2:3" x14ac:dyDescent="0.25">
      <c r="B266" s="18" t="s">
        <v>1876</v>
      </c>
      <c r="C266" s="19" t="s">
        <v>1877</v>
      </c>
    </row>
    <row r="267" spans="2:3" x14ac:dyDescent="0.25">
      <c r="B267" s="18" t="s">
        <v>1695</v>
      </c>
      <c r="C267" s="19" t="s">
        <v>1696</v>
      </c>
    </row>
    <row r="268" spans="2:3" x14ac:dyDescent="0.25">
      <c r="B268" s="18" t="s">
        <v>2480</v>
      </c>
      <c r="C268" s="19" t="s">
        <v>2481</v>
      </c>
    </row>
    <row r="269" spans="2:3" x14ac:dyDescent="0.25">
      <c r="B269" s="18" t="s">
        <v>2482</v>
      </c>
      <c r="C269" s="19" t="s">
        <v>2483</v>
      </c>
    </row>
    <row r="270" spans="2:3" x14ac:dyDescent="0.25">
      <c r="B270" s="18" t="s">
        <v>2484</v>
      </c>
      <c r="C270" s="19" t="s">
        <v>2485</v>
      </c>
    </row>
    <row r="271" spans="2:3" x14ac:dyDescent="0.25">
      <c r="B271" s="18" t="s">
        <v>2486</v>
      </c>
      <c r="C271" s="19" t="s">
        <v>2487</v>
      </c>
    </row>
    <row r="272" spans="2:3" x14ac:dyDescent="0.25">
      <c r="B272" s="18" t="s">
        <v>2488</v>
      </c>
      <c r="C272" s="19" t="s">
        <v>2489</v>
      </c>
    </row>
    <row r="273" spans="2:3" x14ac:dyDescent="0.25">
      <c r="B273" s="18" t="s">
        <v>2490</v>
      </c>
      <c r="C273" s="19" t="s">
        <v>2491</v>
      </c>
    </row>
    <row r="274" spans="2:3" x14ac:dyDescent="0.25">
      <c r="B274" s="18" t="s">
        <v>2492</v>
      </c>
      <c r="C274" s="19" t="s">
        <v>2493</v>
      </c>
    </row>
    <row r="275" spans="2:3" x14ac:dyDescent="0.25">
      <c r="B275" s="18" t="s">
        <v>2494</v>
      </c>
      <c r="C275" s="19" t="s">
        <v>2495</v>
      </c>
    </row>
    <row r="276" spans="2:3" x14ac:dyDescent="0.25">
      <c r="B276" s="18" t="s">
        <v>2496</v>
      </c>
      <c r="C276" s="19" t="s">
        <v>2497</v>
      </c>
    </row>
    <row r="277" spans="2:3" x14ac:dyDescent="0.25">
      <c r="B277" s="18" t="s">
        <v>2498</v>
      </c>
      <c r="C277" s="19" t="s">
        <v>2499</v>
      </c>
    </row>
    <row r="278" spans="2:3" x14ac:dyDescent="0.25">
      <c r="B278" s="18" t="s">
        <v>2500</v>
      </c>
      <c r="C278" s="19" t="s">
        <v>2501</v>
      </c>
    </row>
    <row r="279" spans="2:3" x14ac:dyDescent="0.25">
      <c r="B279" s="18" t="s">
        <v>2502</v>
      </c>
      <c r="C279" s="19" t="s">
        <v>2503</v>
      </c>
    </row>
    <row r="280" spans="2:3" x14ac:dyDescent="0.25">
      <c r="B280" s="18" t="s">
        <v>2504</v>
      </c>
      <c r="C280" s="19" t="s">
        <v>2505</v>
      </c>
    </row>
    <row r="281" spans="2:3" x14ac:dyDescent="0.25">
      <c r="B281" s="18" t="s">
        <v>2506</v>
      </c>
      <c r="C281" s="19" t="s">
        <v>2507</v>
      </c>
    </row>
    <row r="282" spans="2:3" x14ac:dyDescent="0.25">
      <c r="B282" s="18" t="s">
        <v>226</v>
      </c>
      <c r="C282" s="19" t="s">
        <v>227</v>
      </c>
    </row>
    <row r="283" spans="2:3" x14ac:dyDescent="0.25">
      <c r="B283" s="18" t="s">
        <v>232</v>
      </c>
      <c r="C283" s="19" t="s">
        <v>233</v>
      </c>
    </row>
    <row r="284" spans="2:3" x14ac:dyDescent="0.25">
      <c r="B284" s="18" t="s">
        <v>2508</v>
      </c>
      <c r="C284" s="19" t="s">
        <v>2509</v>
      </c>
    </row>
    <row r="285" spans="2:3" x14ac:dyDescent="0.25">
      <c r="B285" s="18" t="s">
        <v>1229</v>
      </c>
      <c r="C285" s="19" t="s">
        <v>1230</v>
      </c>
    </row>
    <row r="286" spans="2:3" x14ac:dyDescent="0.25">
      <c r="B286" s="18" t="s">
        <v>331</v>
      </c>
      <c r="C286" s="19" t="s">
        <v>295</v>
      </c>
    </row>
    <row r="287" spans="2:3" x14ac:dyDescent="0.25">
      <c r="B287" s="18" t="s">
        <v>280</v>
      </c>
      <c r="C287" s="19" t="s">
        <v>281</v>
      </c>
    </row>
    <row r="288" spans="2:3" x14ac:dyDescent="0.25">
      <c r="B288" s="18" t="s">
        <v>404</v>
      </c>
      <c r="C288" s="19" t="s">
        <v>468</v>
      </c>
    </row>
    <row r="289" spans="2:3" x14ac:dyDescent="0.25">
      <c r="B289" s="18" t="s">
        <v>288</v>
      </c>
      <c r="C289" s="19" t="s">
        <v>289</v>
      </c>
    </row>
    <row r="290" spans="2:3" x14ac:dyDescent="0.25">
      <c r="B290" s="18" t="s">
        <v>2510</v>
      </c>
      <c r="C290" s="19" t="s">
        <v>2511</v>
      </c>
    </row>
    <row r="291" spans="2:3" x14ac:dyDescent="0.25">
      <c r="B291" s="18" t="s">
        <v>2512</v>
      </c>
      <c r="C291" s="19" t="s">
        <v>2513</v>
      </c>
    </row>
    <row r="292" spans="2:3" x14ac:dyDescent="0.25">
      <c r="B292" s="18" t="s">
        <v>2514</v>
      </c>
      <c r="C292" s="19" t="s">
        <v>2515</v>
      </c>
    </row>
    <row r="293" spans="2:3" x14ac:dyDescent="0.25">
      <c r="B293" s="18" t="s">
        <v>2516</v>
      </c>
      <c r="C293" s="19" t="s">
        <v>2517</v>
      </c>
    </row>
    <row r="294" spans="2:3" x14ac:dyDescent="0.25">
      <c r="B294" s="18" t="s">
        <v>2518</v>
      </c>
      <c r="C294" s="19" t="s">
        <v>2519</v>
      </c>
    </row>
    <row r="295" spans="2:3" x14ac:dyDescent="0.25">
      <c r="B295" s="18" t="s">
        <v>2520</v>
      </c>
      <c r="C295" s="19" t="s">
        <v>2521</v>
      </c>
    </row>
    <row r="296" spans="2:3" x14ac:dyDescent="0.25">
      <c r="B296" s="18" t="s">
        <v>2522</v>
      </c>
      <c r="C296" s="19" t="s">
        <v>2523</v>
      </c>
    </row>
    <row r="297" spans="2:3" x14ac:dyDescent="0.25">
      <c r="B297" s="18" t="s">
        <v>2524</v>
      </c>
      <c r="C297" s="19" t="s">
        <v>2525</v>
      </c>
    </row>
    <row r="298" spans="2:3" x14ac:dyDescent="0.25">
      <c r="B298" s="18" t="s">
        <v>2526</v>
      </c>
      <c r="C298" s="19" t="s">
        <v>2527</v>
      </c>
    </row>
    <row r="299" spans="2:3" x14ac:dyDescent="0.25">
      <c r="B299" s="18" t="s">
        <v>2528</v>
      </c>
      <c r="C299" s="19" t="s">
        <v>2529</v>
      </c>
    </row>
    <row r="300" spans="2:3" x14ac:dyDescent="0.25">
      <c r="B300" s="18" t="s">
        <v>2530</v>
      </c>
      <c r="C300" s="19" t="s">
        <v>2531</v>
      </c>
    </row>
    <row r="301" spans="2:3" x14ac:dyDescent="0.25">
      <c r="B301" s="18" t="s">
        <v>2532</v>
      </c>
      <c r="C301" s="19" t="s">
        <v>2533</v>
      </c>
    </row>
    <row r="302" spans="2:3" x14ac:dyDescent="0.25">
      <c r="B302" s="18" t="s">
        <v>2534</v>
      </c>
      <c r="C302" s="19" t="s">
        <v>2535</v>
      </c>
    </row>
    <row r="303" spans="2:3" x14ac:dyDescent="0.25">
      <c r="B303" s="18" t="s">
        <v>237</v>
      </c>
      <c r="C303" s="19" t="s">
        <v>238</v>
      </c>
    </row>
    <row r="304" spans="2:3" x14ac:dyDescent="0.25">
      <c r="B304" s="18" t="s">
        <v>1683</v>
      </c>
      <c r="C304" s="19" t="s">
        <v>1684</v>
      </c>
    </row>
    <row r="305" spans="2:3" x14ac:dyDescent="0.25">
      <c r="B305" s="18" t="s">
        <v>2536</v>
      </c>
      <c r="C305" s="19" t="s">
        <v>2537</v>
      </c>
    </row>
    <row r="306" spans="2:3" x14ac:dyDescent="0.25">
      <c r="B306" s="18" t="s">
        <v>2538</v>
      </c>
      <c r="C306" s="19" t="s">
        <v>2539</v>
      </c>
    </row>
    <row r="307" spans="2:3" x14ac:dyDescent="0.25">
      <c r="B307" s="18" t="s">
        <v>2540</v>
      </c>
      <c r="C307" s="19" t="s">
        <v>2541</v>
      </c>
    </row>
    <row r="308" spans="2:3" x14ac:dyDescent="0.25">
      <c r="B308" s="18" t="s">
        <v>2542</v>
      </c>
      <c r="C308" s="19" t="s">
        <v>2543</v>
      </c>
    </row>
    <row r="309" spans="2:3" x14ac:dyDescent="0.25">
      <c r="B309" s="18" t="s">
        <v>2544</v>
      </c>
      <c r="C309" s="19" t="s">
        <v>2545</v>
      </c>
    </row>
    <row r="310" spans="2:3" x14ac:dyDescent="0.25">
      <c r="B310" s="18" t="s">
        <v>2546</v>
      </c>
      <c r="C310" s="19" t="s">
        <v>2547</v>
      </c>
    </row>
    <row r="311" spans="2:3" x14ac:dyDescent="0.25">
      <c r="B311" s="18" t="s">
        <v>1988</v>
      </c>
      <c r="C311" s="19" t="s">
        <v>1989</v>
      </c>
    </row>
    <row r="312" spans="2:3" x14ac:dyDescent="0.25">
      <c r="B312" s="18" t="s">
        <v>308</v>
      </c>
      <c r="C312" s="19" t="s">
        <v>344</v>
      </c>
    </row>
    <row r="313" spans="2:3" x14ac:dyDescent="0.25">
      <c r="B313" s="18" t="s">
        <v>572</v>
      </c>
      <c r="C313" s="19" t="s">
        <v>573</v>
      </c>
    </row>
    <row r="314" spans="2:3" x14ac:dyDescent="0.25">
      <c r="B314" s="18" t="s">
        <v>1991</v>
      </c>
      <c r="C314" s="19" t="s">
        <v>1992</v>
      </c>
    </row>
    <row r="315" spans="2:3" x14ac:dyDescent="0.25">
      <c r="B315" s="18" t="s">
        <v>1994</v>
      </c>
      <c r="C315" s="19" t="s">
        <v>1995</v>
      </c>
    </row>
    <row r="316" spans="2:3" x14ac:dyDescent="0.25">
      <c r="B316" s="18" t="s">
        <v>1191</v>
      </c>
      <c r="C316" s="19" t="s">
        <v>1192</v>
      </c>
    </row>
    <row r="317" spans="2:3" x14ac:dyDescent="0.25">
      <c r="B317" s="18" t="s">
        <v>396</v>
      </c>
      <c r="C317" s="19" t="s">
        <v>397</v>
      </c>
    </row>
    <row r="318" spans="2:3" x14ac:dyDescent="0.25">
      <c r="B318" s="18" t="s">
        <v>2548</v>
      </c>
      <c r="C318" s="19" t="s">
        <v>2549</v>
      </c>
    </row>
    <row r="319" spans="2:3" x14ac:dyDescent="0.25">
      <c r="B319" s="18" t="s">
        <v>2550</v>
      </c>
      <c r="C319" s="19" t="s">
        <v>2551</v>
      </c>
    </row>
    <row r="320" spans="2:3" x14ac:dyDescent="0.25">
      <c r="B320" s="18" t="s">
        <v>2552</v>
      </c>
      <c r="C320" s="19" t="s">
        <v>2553</v>
      </c>
    </row>
    <row r="321" spans="2:3" x14ac:dyDescent="0.25">
      <c r="B321" s="18" t="s">
        <v>2554</v>
      </c>
      <c r="C321" s="19" t="s">
        <v>2555</v>
      </c>
    </row>
    <row r="322" spans="2:3" x14ac:dyDescent="0.25">
      <c r="B322" s="18" t="s">
        <v>2556</v>
      </c>
      <c r="C322" s="19" t="s">
        <v>2557</v>
      </c>
    </row>
    <row r="323" spans="2:3" x14ac:dyDescent="0.25">
      <c r="B323" s="18" t="s">
        <v>2558</v>
      </c>
      <c r="C323" s="19" t="s">
        <v>2559</v>
      </c>
    </row>
    <row r="324" spans="2:3" x14ac:dyDescent="0.25">
      <c r="B324" s="18" t="s">
        <v>2560</v>
      </c>
      <c r="C324" s="19" t="s">
        <v>2561</v>
      </c>
    </row>
    <row r="325" spans="2:3" x14ac:dyDescent="0.25">
      <c r="B325" s="18" t="s">
        <v>2562</v>
      </c>
      <c r="C325" s="19" t="s">
        <v>2563</v>
      </c>
    </row>
    <row r="326" spans="2:3" x14ac:dyDescent="0.25">
      <c r="B326" s="18" t="s">
        <v>2564</v>
      </c>
      <c r="C326" s="19" t="s">
        <v>2213</v>
      </c>
    </row>
    <row r="327" spans="2:3" x14ac:dyDescent="0.25">
      <c r="B327" s="18" t="s">
        <v>2565</v>
      </c>
      <c r="C327" s="19" t="s">
        <v>2215</v>
      </c>
    </row>
    <row r="328" spans="2:3" x14ac:dyDescent="0.25">
      <c r="B328" s="18" t="s">
        <v>2566</v>
      </c>
      <c r="C328" s="19" t="s">
        <v>2217</v>
      </c>
    </row>
    <row r="329" spans="2:3" x14ac:dyDescent="0.25">
      <c r="B329" s="18" t="s">
        <v>2567</v>
      </c>
      <c r="C329" s="19" t="s">
        <v>2219</v>
      </c>
    </row>
    <row r="330" spans="2:3" x14ac:dyDescent="0.25">
      <c r="B330" s="18" t="s">
        <v>2568</v>
      </c>
      <c r="C330" s="19" t="s">
        <v>2221</v>
      </c>
    </row>
    <row r="331" spans="2:3" x14ac:dyDescent="0.25">
      <c r="B331" s="18" t="s">
        <v>2569</v>
      </c>
      <c r="C331" s="19" t="s">
        <v>2223</v>
      </c>
    </row>
    <row r="332" spans="2:3" x14ac:dyDescent="0.25">
      <c r="B332" s="18" t="s">
        <v>2570</v>
      </c>
      <c r="C332" s="19" t="s">
        <v>2225</v>
      </c>
    </row>
    <row r="333" spans="2:3" x14ac:dyDescent="0.25">
      <c r="B333" s="18" t="s">
        <v>1676</v>
      </c>
      <c r="C333" s="19" t="s">
        <v>1677</v>
      </c>
    </row>
    <row r="334" spans="2:3" x14ac:dyDescent="0.25">
      <c r="B334" s="18" t="s">
        <v>243</v>
      </c>
      <c r="C334" s="19" t="s">
        <v>244</v>
      </c>
    </row>
    <row r="335" spans="2:3" x14ac:dyDescent="0.25">
      <c r="B335" s="18" t="s">
        <v>249</v>
      </c>
      <c r="C335" s="19" t="s">
        <v>250</v>
      </c>
    </row>
    <row r="336" spans="2:3" x14ac:dyDescent="0.25">
      <c r="B336" s="18" t="s">
        <v>1126</v>
      </c>
      <c r="C336" s="19" t="s">
        <v>1127</v>
      </c>
    </row>
    <row r="337" spans="2:3" x14ac:dyDescent="0.25">
      <c r="B337" s="18" t="s">
        <v>253</v>
      </c>
      <c r="C337" s="19" t="s">
        <v>254</v>
      </c>
    </row>
    <row r="338" spans="2:3" x14ac:dyDescent="0.25">
      <c r="B338" s="18" t="s">
        <v>260</v>
      </c>
      <c r="C338" s="19" t="s">
        <v>324</v>
      </c>
    </row>
    <row r="339" spans="2:3" x14ac:dyDescent="0.25">
      <c r="B339" s="18" t="s">
        <v>2571</v>
      </c>
      <c r="C339" s="19" t="s">
        <v>2572</v>
      </c>
    </row>
    <row r="340" spans="2:3" x14ac:dyDescent="0.25">
      <c r="B340" s="18" t="s">
        <v>2573</v>
      </c>
      <c r="C340" s="19" t="s">
        <v>2574</v>
      </c>
    </row>
    <row r="341" spans="2:3" x14ac:dyDescent="0.25">
      <c r="B341" s="18" t="s">
        <v>2575</v>
      </c>
      <c r="C341" s="19" t="s">
        <v>2576</v>
      </c>
    </row>
    <row r="342" spans="2:3" x14ac:dyDescent="0.25">
      <c r="B342" s="18" t="s">
        <v>2577</v>
      </c>
      <c r="C342" s="19" t="s">
        <v>1677</v>
      </c>
    </row>
    <row r="343" spans="2:3" x14ac:dyDescent="0.25">
      <c r="B343" s="18" t="s">
        <v>2578</v>
      </c>
      <c r="C343" s="19" t="s">
        <v>1127</v>
      </c>
    </row>
    <row r="344" spans="2:3" x14ac:dyDescent="0.25">
      <c r="B344" s="18" t="s">
        <v>2579</v>
      </c>
      <c r="C344" s="19" t="s">
        <v>2580</v>
      </c>
    </row>
    <row r="345" spans="2:3" x14ac:dyDescent="0.25">
      <c r="B345" s="18" t="s">
        <v>2581</v>
      </c>
      <c r="C345" s="19" t="s">
        <v>2582</v>
      </c>
    </row>
    <row r="346" spans="2:3" x14ac:dyDescent="0.25">
      <c r="B346" s="18" t="s">
        <v>2583</v>
      </c>
      <c r="C346" s="19" t="s">
        <v>2584</v>
      </c>
    </row>
    <row r="347" spans="2:3" x14ac:dyDescent="0.25">
      <c r="B347" s="18" t="s">
        <v>2984</v>
      </c>
      <c r="C347" s="19" t="s">
        <v>2725</v>
      </c>
    </row>
    <row r="348" spans="2:3" x14ac:dyDescent="0.25">
      <c r="B348" s="18" t="s">
        <v>2585</v>
      </c>
      <c r="C348" s="19" t="s">
        <v>2586</v>
      </c>
    </row>
    <row r="349" spans="2:3" x14ac:dyDescent="0.25">
      <c r="B349" s="18" t="s">
        <v>2587</v>
      </c>
      <c r="C349" s="19" t="s">
        <v>2588</v>
      </c>
    </row>
    <row r="350" spans="2:3" x14ac:dyDescent="0.25">
      <c r="B350" s="18" t="s">
        <v>2713</v>
      </c>
      <c r="C350" s="19" t="s">
        <v>123</v>
      </c>
    </row>
    <row r="351" spans="2:3" x14ac:dyDescent="0.25">
      <c r="B351" s="18" t="s">
        <v>2589</v>
      </c>
      <c r="C351" s="19" t="s">
        <v>2590</v>
      </c>
    </row>
    <row r="352" spans="2:3" x14ac:dyDescent="0.25">
      <c r="B352" s="18" t="s">
        <v>2591</v>
      </c>
      <c r="C352" s="19" t="s">
        <v>2592</v>
      </c>
    </row>
    <row r="353" spans="2:3" x14ac:dyDescent="0.25">
      <c r="B353" s="18" t="s">
        <v>2593</v>
      </c>
      <c r="C353" s="19" t="s">
        <v>2594</v>
      </c>
    </row>
    <row r="354" spans="2:3" x14ac:dyDescent="0.25">
      <c r="B354" s="18" t="s">
        <v>2595</v>
      </c>
      <c r="C354" s="19" t="s">
        <v>2596</v>
      </c>
    </row>
    <row r="355" spans="2:3" x14ac:dyDescent="0.25">
      <c r="B355" s="18" t="s">
        <v>2597</v>
      </c>
      <c r="C355" s="19" t="s">
        <v>2598</v>
      </c>
    </row>
    <row r="356" spans="2:3" x14ac:dyDescent="0.25">
      <c r="B356" s="18" t="s">
        <v>2599</v>
      </c>
      <c r="C356" s="19" t="s">
        <v>2600</v>
      </c>
    </row>
    <row r="357" spans="2:3" x14ac:dyDescent="0.25">
      <c r="B357" s="18" t="s">
        <v>2601</v>
      </c>
      <c r="C357" s="19" t="s">
        <v>2602</v>
      </c>
    </row>
    <row r="358" spans="2:3" x14ac:dyDescent="0.25">
      <c r="B358" s="18" t="s">
        <v>2603</v>
      </c>
      <c r="C358" s="19" t="s">
        <v>2604</v>
      </c>
    </row>
    <row r="359" spans="2:3" x14ac:dyDescent="0.25">
      <c r="B359" s="18" t="s">
        <v>2605</v>
      </c>
      <c r="C359" s="19" t="s">
        <v>2606</v>
      </c>
    </row>
    <row r="360" spans="2:3" x14ac:dyDescent="0.25">
      <c r="B360" s="18" t="s">
        <v>2607</v>
      </c>
      <c r="C360" s="19" t="s">
        <v>2608</v>
      </c>
    </row>
    <row r="361" spans="2:3" x14ac:dyDescent="0.25">
      <c r="B361" s="18" t="s">
        <v>2609</v>
      </c>
      <c r="C361" s="19" t="s">
        <v>2610</v>
      </c>
    </row>
    <row r="362" spans="2:3" x14ac:dyDescent="0.25">
      <c r="B362" s="18" t="s">
        <v>2611</v>
      </c>
      <c r="C362" s="19" t="s">
        <v>2612</v>
      </c>
    </row>
    <row r="363" spans="2:3" x14ac:dyDescent="0.25">
      <c r="B363" s="18" t="s">
        <v>2613</v>
      </c>
      <c r="C363" s="19" t="s">
        <v>2614</v>
      </c>
    </row>
    <row r="364" spans="2:3" x14ac:dyDescent="0.25">
      <c r="B364" s="18" t="s">
        <v>2615</v>
      </c>
      <c r="C364" s="19" t="s">
        <v>2616</v>
      </c>
    </row>
    <row r="365" spans="2:3" x14ac:dyDescent="0.25">
      <c r="B365" s="18" t="s">
        <v>2617</v>
      </c>
      <c r="C365" s="19" t="s">
        <v>2618</v>
      </c>
    </row>
    <row r="366" spans="2:3" x14ac:dyDescent="0.25">
      <c r="B366" s="18" t="s">
        <v>2619</v>
      </c>
      <c r="C366" s="19" t="s">
        <v>2620</v>
      </c>
    </row>
    <row r="367" spans="2:3" x14ac:dyDescent="0.25">
      <c r="B367" s="18" t="s">
        <v>2621</v>
      </c>
      <c r="C367" s="19" t="s">
        <v>2622</v>
      </c>
    </row>
    <row r="368" spans="2:3" x14ac:dyDescent="0.25">
      <c r="B368" s="18" t="s">
        <v>2623</v>
      </c>
      <c r="C368" s="19" t="s">
        <v>2624</v>
      </c>
    </row>
    <row r="369" spans="2:5" x14ac:dyDescent="0.25">
      <c r="B369" s="18" t="s">
        <v>2625</v>
      </c>
      <c r="C369" s="19" t="s">
        <v>2626</v>
      </c>
    </row>
    <row r="370" spans="2:5" x14ac:dyDescent="0.25">
      <c r="B370" s="18" t="s">
        <v>2627</v>
      </c>
      <c r="C370" s="19" t="s">
        <v>2628</v>
      </c>
    </row>
    <row r="371" spans="2:5" x14ac:dyDescent="0.25">
      <c r="B371" s="18" t="s">
        <v>2629</v>
      </c>
      <c r="C371" s="19" t="s">
        <v>2630</v>
      </c>
    </row>
    <row r="372" spans="2:5" x14ac:dyDescent="0.25">
      <c r="B372" s="18" t="s">
        <v>2631</v>
      </c>
      <c r="C372" s="19" t="s">
        <v>2632</v>
      </c>
      <c r="E372" s="21"/>
    </row>
    <row r="373" spans="2:5" x14ac:dyDescent="0.25">
      <c r="B373" s="18" t="s">
        <v>2715</v>
      </c>
      <c r="C373" s="19" t="s">
        <v>149</v>
      </c>
      <c r="E373" s="21"/>
    </row>
    <row r="374" spans="2:5" x14ac:dyDescent="0.25">
      <c r="B374" s="18" t="s">
        <v>2633</v>
      </c>
      <c r="C374" s="19" t="s">
        <v>2634</v>
      </c>
    </row>
    <row r="375" spans="2:5" x14ac:dyDescent="0.25">
      <c r="B375" s="18" t="s">
        <v>2635</v>
      </c>
      <c r="C375" s="19" t="s">
        <v>2636</v>
      </c>
    </row>
    <row r="376" spans="2:5" x14ac:dyDescent="0.25">
      <c r="B376" s="18" t="s">
        <v>2637</v>
      </c>
      <c r="C376" s="19" t="s">
        <v>2638</v>
      </c>
    </row>
    <row r="377" spans="2:5" x14ac:dyDescent="0.25">
      <c r="B377" s="18" t="s">
        <v>2639</v>
      </c>
      <c r="C377" s="19" t="s">
        <v>2640</v>
      </c>
    </row>
    <row r="378" spans="2:5" x14ac:dyDescent="0.25">
      <c r="B378" s="18" t="s">
        <v>2641</v>
      </c>
      <c r="C378" s="19" t="s">
        <v>2642</v>
      </c>
    </row>
    <row r="379" spans="2:5" x14ac:dyDescent="0.25">
      <c r="B379" s="18" t="s">
        <v>2643</v>
      </c>
      <c r="C379" s="19" t="s">
        <v>2644</v>
      </c>
    </row>
    <row r="380" spans="2:5" x14ac:dyDescent="0.25">
      <c r="B380" s="18" t="s">
        <v>2645</v>
      </c>
      <c r="C380" s="19" t="s">
        <v>2646</v>
      </c>
    </row>
    <row r="381" spans="2:5" x14ac:dyDescent="0.25">
      <c r="B381" s="18" t="s">
        <v>2647</v>
      </c>
      <c r="C381" s="19" t="s">
        <v>2648</v>
      </c>
    </row>
    <row r="382" spans="2:5" x14ac:dyDescent="0.25">
      <c r="B382" s="18" t="s">
        <v>2649</v>
      </c>
      <c r="C382" s="19" t="s">
        <v>2650</v>
      </c>
    </row>
    <row r="383" spans="2:5" x14ac:dyDescent="0.25">
      <c r="B383" s="18" t="s">
        <v>2714</v>
      </c>
      <c r="C383" s="19" t="s">
        <v>67</v>
      </c>
    </row>
    <row r="384" spans="2:5" x14ac:dyDescent="0.25">
      <c r="B384" s="18" t="s">
        <v>2651</v>
      </c>
      <c r="C384" s="19" t="s">
        <v>2652</v>
      </c>
    </row>
    <row r="385" spans="2:3" x14ac:dyDescent="0.25">
      <c r="B385" s="18" t="s">
        <v>2653</v>
      </c>
      <c r="C385" s="19" t="s">
        <v>2654</v>
      </c>
    </row>
    <row r="386" spans="2:3" x14ac:dyDescent="0.25">
      <c r="B386" s="18" t="s">
        <v>2655</v>
      </c>
      <c r="C386" s="19" t="s">
        <v>2656</v>
      </c>
    </row>
    <row r="387" spans="2:3" x14ac:dyDescent="0.25">
      <c r="B387" s="18" t="s">
        <v>2657</v>
      </c>
      <c r="C387" s="19" t="s">
        <v>2658</v>
      </c>
    </row>
    <row r="388" spans="2:3" x14ac:dyDescent="0.25">
      <c r="B388" s="18" t="s">
        <v>2659</v>
      </c>
      <c r="C388" s="19" t="s">
        <v>2660</v>
      </c>
    </row>
    <row r="389" spans="2:3" x14ac:dyDescent="0.25">
      <c r="B389" s="18" t="s">
        <v>2661</v>
      </c>
      <c r="C389" s="19" t="s">
        <v>2662</v>
      </c>
    </row>
    <row r="390" spans="2:3" x14ac:dyDescent="0.25">
      <c r="B390" s="18" t="s">
        <v>2663</v>
      </c>
      <c r="C390" s="19" t="s">
        <v>2664</v>
      </c>
    </row>
    <row r="391" spans="2:3" x14ac:dyDescent="0.25">
      <c r="B391" s="18" t="s">
        <v>2665</v>
      </c>
      <c r="C391" s="19" t="s">
        <v>2666</v>
      </c>
    </row>
    <row r="392" spans="2:3" x14ac:dyDescent="0.25">
      <c r="B392" s="18" t="s">
        <v>2667</v>
      </c>
      <c r="C392" s="19" t="s">
        <v>2668</v>
      </c>
    </row>
    <row r="393" spans="2:3" x14ac:dyDescent="0.25">
      <c r="B393" s="18" t="s">
        <v>2669</v>
      </c>
      <c r="C393" s="19" t="s">
        <v>2670</v>
      </c>
    </row>
    <row r="394" spans="2:3" x14ac:dyDescent="0.25">
      <c r="B394" s="18" t="s">
        <v>2671</v>
      </c>
      <c r="C394" s="19" t="s">
        <v>2672</v>
      </c>
    </row>
    <row r="395" spans="2:3" x14ac:dyDescent="0.25">
      <c r="B395" s="18" t="s">
        <v>2673</v>
      </c>
      <c r="C395" s="19" t="s">
        <v>2674</v>
      </c>
    </row>
    <row r="396" spans="2:3" x14ac:dyDescent="0.25">
      <c r="B396" s="18" t="s">
        <v>2675</v>
      </c>
      <c r="C396" s="19" t="s">
        <v>2676</v>
      </c>
    </row>
    <row r="397" spans="2:3" x14ac:dyDescent="0.25">
      <c r="B397" s="18" t="s">
        <v>2677</v>
      </c>
      <c r="C397" s="19" t="s">
        <v>2678</v>
      </c>
    </row>
    <row r="398" spans="2:3" x14ac:dyDescent="0.25">
      <c r="B398" s="18" t="s">
        <v>2679</v>
      </c>
      <c r="C398" s="19" t="s">
        <v>2680</v>
      </c>
    </row>
    <row r="399" spans="2:3" x14ac:dyDescent="0.25">
      <c r="B399" s="18" t="s">
        <v>2681</v>
      </c>
      <c r="C399" s="19" t="s">
        <v>2706</v>
      </c>
    </row>
    <row r="400" spans="2:3" x14ac:dyDescent="0.25">
      <c r="B400" s="18" t="s">
        <v>2682</v>
      </c>
      <c r="C400" s="19" t="s">
        <v>2707</v>
      </c>
    </row>
    <row r="401" spans="2:3" x14ac:dyDescent="0.25">
      <c r="B401" s="18" t="s">
        <v>2683</v>
      </c>
      <c r="C401" s="19" t="s">
        <v>2708</v>
      </c>
    </row>
    <row r="402" spans="2:3" x14ac:dyDescent="0.25">
      <c r="B402" s="18" t="s">
        <v>2684</v>
      </c>
      <c r="C402" s="19" t="s">
        <v>2709</v>
      </c>
    </row>
    <row r="403" spans="2:3" x14ac:dyDescent="0.25">
      <c r="B403" s="18" t="s">
        <v>2685</v>
      </c>
      <c r="C403" s="19" t="s">
        <v>2710</v>
      </c>
    </row>
    <row r="404" spans="2:3" x14ac:dyDescent="0.25">
      <c r="B404" s="18" t="s">
        <v>2686</v>
      </c>
      <c r="C404" s="19" t="s">
        <v>2711</v>
      </c>
    </row>
    <row r="405" spans="2:3" x14ac:dyDescent="0.25">
      <c r="B405" s="18" t="s">
        <v>2687</v>
      </c>
      <c r="C405" s="19" t="s">
        <v>2712</v>
      </c>
    </row>
    <row r="406" spans="2:3" x14ac:dyDescent="0.25">
      <c r="B406" s="18" t="s">
        <v>2688</v>
      </c>
      <c r="C406" s="19" t="s">
        <v>2689</v>
      </c>
    </row>
    <row r="407" spans="2:3" x14ac:dyDescent="0.25">
      <c r="B407" s="18" t="s">
        <v>2690</v>
      </c>
      <c r="C407" s="19" t="s">
        <v>2691</v>
      </c>
    </row>
    <row r="408" spans="2:3" x14ac:dyDescent="0.25">
      <c r="B408" s="18" t="s">
        <v>2692</v>
      </c>
      <c r="C408" s="19" t="s">
        <v>2693</v>
      </c>
    </row>
    <row r="409" spans="2:3" x14ac:dyDescent="0.25">
      <c r="B409" s="18" t="s">
        <v>2694</v>
      </c>
      <c r="C409" s="19" t="s">
        <v>2695</v>
      </c>
    </row>
    <row r="410" spans="2:3" x14ac:dyDescent="0.25">
      <c r="B410" s="18" t="s">
        <v>2696</v>
      </c>
      <c r="C410" s="19" t="s">
        <v>2697</v>
      </c>
    </row>
    <row r="411" spans="2:3" x14ac:dyDescent="0.25">
      <c r="B411" s="18" t="s">
        <v>2698</v>
      </c>
      <c r="C411" s="19" t="s">
        <v>2699</v>
      </c>
    </row>
    <row r="412" spans="2:3" x14ac:dyDescent="0.25">
      <c r="B412" s="18" t="s">
        <v>2700</v>
      </c>
      <c r="C412" s="19" t="s">
        <v>2701</v>
      </c>
    </row>
    <row r="422" spans="2:3" x14ac:dyDescent="0.25">
      <c r="B422">
        <v>1</v>
      </c>
      <c r="C422" t="s">
        <v>70</v>
      </c>
    </row>
    <row r="423" spans="2:3" x14ac:dyDescent="0.25">
      <c r="B423">
        <v>2</v>
      </c>
      <c r="C423" t="s">
        <v>111</v>
      </c>
    </row>
    <row r="424" spans="2:3" x14ac:dyDescent="0.25">
      <c r="B424">
        <v>3</v>
      </c>
      <c r="C424" t="s">
        <v>73</v>
      </c>
    </row>
    <row r="425" spans="2:3" x14ac:dyDescent="0.25">
      <c r="B425">
        <v>4</v>
      </c>
      <c r="C425" t="s">
        <v>77</v>
      </c>
    </row>
    <row r="426" spans="2:3" x14ac:dyDescent="0.25">
      <c r="B426">
        <v>5</v>
      </c>
      <c r="C426" t="s">
        <v>81</v>
      </c>
    </row>
    <row r="427" spans="2:3" x14ac:dyDescent="0.25">
      <c r="B427">
        <v>6</v>
      </c>
      <c r="C427" t="s">
        <v>84</v>
      </c>
    </row>
    <row r="428" spans="2:3" x14ac:dyDescent="0.25">
      <c r="B428">
        <v>7</v>
      </c>
      <c r="C428" t="s">
        <v>88</v>
      </c>
    </row>
    <row r="429" spans="2:3" x14ac:dyDescent="0.25">
      <c r="B429">
        <v>8</v>
      </c>
      <c r="C429" t="s">
        <v>92</v>
      </c>
    </row>
    <row r="430" spans="2:3" x14ac:dyDescent="0.25">
      <c r="B430">
        <v>9</v>
      </c>
      <c r="C430" t="s">
        <v>96</v>
      </c>
    </row>
    <row r="431" spans="2:3" x14ac:dyDescent="0.25">
      <c r="B431">
        <v>10</v>
      </c>
      <c r="C431" t="s">
        <v>99</v>
      </c>
    </row>
    <row r="432" spans="2:3" x14ac:dyDescent="0.25">
      <c r="B432">
        <v>11</v>
      </c>
      <c r="C432" t="s">
        <v>103</v>
      </c>
    </row>
    <row r="433" spans="2:3" x14ac:dyDescent="0.25">
      <c r="B433">
        <v>12</v>
      </c>
      <c r="C433" t="s">
        <v>106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Hoja1</vt:lpstr>
      <vt:lpstr>Hoja2</vt:lpstr>
      <vt:lpstr>ASAT_2025</vt:lpstr>
      <vt:lpstr>ASAT_GA_2025</vt:lpstr>
      <vt:lpstr>bbb</vt:lpstr>
      <vt:lpstr>Id_AOE</vt:lpstr>
      <vt:lpstr>Id_CC</vt:lpstr>
      <vt:lpstr>Id_Tarea</vt:lpstr>
      <vt:lpstr>IdAOE</vt:lpstr>
      <vt:lpstr>IdCC</vt:lpstr>
      <vt:lpstr>IdTarea</vt:lpstr>
      <vt:lpstr>Ordenmes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Yoselin M. Briones Gutierrez</dc:creator>
  <cp:lastModifiedBy>Yoselin M. Briones Gutierrez</cp:lastModifiedBy>
  <dcterms:created xsi:type="dcterms:W3CDTF">2025-01-10T21:54:09Z</dcterms:created>
  <dcterms:modified xsi:type="dcterms:W3CDTF">2025-06-16T23:00:39Z</dcterms:modified>
</cp:coreProperties>
</file>